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image/x-wmf" Extension="wmf"/>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XmlProperties+xml" PartName="/customXml/itemProps4.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comments+xml" PartName="/xl/comments3.xml"/>
  <Override ContentType="application/vnd.openxmlformats-officedocument.spreadsheetml.comments+xml" PartName="/xl/comments4.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7.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1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tableSingleCells+xml" PartName="/xl/tables/tableSingleCells1.xml"/>
  <Override ContentType="application/vnd.openxmlformats-officedocument.spreadsheetml.tableSingleCells+xml" PartName="/xl/tables/tableSingleCells2.xml"/>
  <Override ContentType="application/vnd.openxmlformats-officedocument.spreadsheetml.tableSingleCells+xml" PartName="/xl/tables/tableSingleCells3.xml"/>
  <Override ContentType="application/vnd.openxmlformats-officedocument.spreadsheetml.tableSingleCells+xml" PartName="/xl/tables/tableSingleCells4.xml"/>
  <Override ContentType="application/vnd.openxmlformats-officedocument.spreadsheetml.tableSingleCells+xml" PartName="/xl/tables/tableSingleCells5.xml"/>
  <Override ContentType="application/vnd.openxmlformats-officedocument.spreadsheetml.tableSingleCells+xml" PartName="/xl/tables/tableSingleCells6.xml"/>
  <Override ContentType="application/vnd.openxmlformats-officedocument.spreadsheetml.tableSingleCells+xml" PartName="/xl/tables/tableSingleCells7.xml"/>
  <Override ContentType="application/vnd.openxmlformats-officedocument.spreadsheetml.tableSingleCells+xml" PartName="/xl/tables/tableSingleCells8.xml"/>
  <Override ContentType="application/vnd.openxmlformats-officedocument.spreadsheetml.tableSingleCells+xml" PartName="/xl/tables/tableSingleCells9.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DieseArbeitsmappe" defaultThemeVersion="124226"/>
  <mc:AlternateContent>
    <mc:Choice Requires="x15">
      <x15ac:absPath xmlns:x15ac="http://schemas.microsoft.com/office/spreadsheetml/2010/11/ac" url="https://eww/ateliers/PBLDB/EMI Arbeitsverzeichnis/EMI_Projekte/JAHRX(2.0)/Erhebungsmitteldokumente/"/>
    </mc:Choice>
  </mc:AlternateContent>
  <xr:revisionPtr revIDLastSave="0" documentId="13_ncr:1_{7AE54AE1-A0D5-4CC6-ABD3-F992D9B8133B}" xr6:coauthVersionLast="47" xr6:coauthVersionMax="47" xr10:uidLastSave="{00000000-0000-0000-0000-000000000000}"/>
  <bookViews>
    <workbookView xWindow="1120" yWindow="1500" windowWidth="21490" windowHeight="15880" tabRatio="842" xr2:uid="{00000000-000D-0000-FFFF-FFFF00000000}"/>
  </bookViews>
  <sheets>
    <sheet name="Start" sheetId="1" r:id="rId1"/>
    <sheet name="J201" sheetId="6" r:id="rId2"/>
    <sheet name="J202" sheetId="3" r:id="rId3"/>
    <sheet name="J203" sheetId="4" r:id="rId4"/>
    <sheet name="J204" sheetId="5" r:id="rId5"/>
    <sheet name="J205" sheetId="7" r:id="rId6"/>
    <sheet name="J206" sheetId="9" r:id="rId7"/>
    <sheet name="J207" sheetId="10" r:id="rId8"/>
    <sheet name="J208" sheetId="11" r:id="rId9"/>
    <sheet name="Validation" r:id="rId19" sheetId="12"/>
    <sheet name="Mapping" r:id="rId20" sheetId="13"/>
  </sheets>
  <definedNames>
    <definedName name="_xlnm._FilterDatabase" localSheetId="1" hidden="1">'J201'!$G$19:$Y$109</definedName>
    <definedName name="_xlnm._FilterDatabase" localSheetId="2" hidden="1">'J202'!$G$19:$Y$100</definedName>
    <definedName name="_xlnm._FilterDatabase" localSheetId="3" hidden="1">'J203'!$G$19:$Y$48</definedName>
    <definedName name="_xlnm._FilterDatabase" localSheetId="4" hidden="1">'J204'!$G$19:$Y$26</definedName>
    <definedName name="_xlnm._FilterDatabase" localSheetId="5" hidden="1">'J205'!$G$19:$K$85</definedName>
    <definedName name="_xlnm._FilterDatabase" localSheetId="6" hidden="1">'J206'!$G$19:$K$38</definedName>
    <definedName name="_xlnm._FilterDatabase" localSheetId="7" hidden="1">'J207'!$G$19:$K$23</definedName>
    <definedName name="_xlnm._FilterDatabase" localSheetId="8" hidden="1">'J208'!$G$19:$K$50</definedName>
    <definedName name="C_ABI.TRE.AKT" localSheetId="4" hidden="true">'J204'!$K$21:$Y$23</definedName>
    <definedName name="C_ABI.TRE.PAS" localSheetId="4" hidden="true">'J204'!$K$24:$Y$26</definedName>
    <definedName name="C_BIL.AKT.BET" localSheetId="1" hidden="true">'J201'!$K$97:$Y$97</definedName>
    <definedName name="C_BIL.AKT.FAN" localSheetId="1" hidden="true">'J201'!$K$92:$Y$92</definedName>
    <definedName name="C_BIL.AKT.FAN.GMP" localSheetId="1" hidden="true">'J201'!$K$94:$Y$95</definedName>
    <definedName name="C_BIL.AKT.FAN.LIS" localSheetId="1" hidden="true">'J201'!$K$93:$Y$93</definedName>
    <definedName name="C_BIL.AKT.FBA" localSheetId="1" hidden="true">'J201'!$K$29:$Y$37</definedName>
    <definedName name="C_BIL.AKT.FBA.BHU" localSheetId="3" hidden="true">'J203'!$K$23:$Y$23</definedName>
    <definedName name="C_BIL.AKT.FFV" localSheetId="1" hidden="true">'J201'!$K$85:$Y$85</definedName>
    <definedName name="C_BIL.AKT.FFV.FAN" localSheetId="1" hidden="true">'J201'!$K$91:$Y$91</definedName>
    <definedName name="C_BIL.AKT.FFV.FBA" localSheetId="1" hidden="true">'J201'!$K$87:$Y$87</definedName>
    <definedName name="C_BIL.AKT.FFV.FKU" localSheetId="1" hidden="true">'J201'!$K$89:$Y$89</definedName>
    <definedName name="C_BIL.AKT.FFV.FMI" localSheetId="1" hidden="true">'J201'!$K$86:$Y$86</definedName>
    <definedName name="C_BIL.AKT.FFV.HYP" localSheetId="1" hidden="true">'J201'!$K$90:$Y$90</definedName>
    <definedName name="C_BIL.AKT.FFV.WFG" localSheetId="1" hidden="true">'J201'!$K$88:$Y$88</definedName>
    <definedName name="C_BIL.AKT.FKU" localSheetId="1" hidden="true">'J201'!$K$57:$Y$57,'J201'!$K$59:$Y$63,'J201'!$K$65:$Y$72</definedName>
    <definedName name="C_BIL.AKT.FKU.BHU" localSheetId="3" hidden="true">'J203'!$K$32:$Y$32</definedName>
    <definedName name="C_BIL.AKT.FKU.BKK" localSheetId="6" hidden="true">'J206'!$K$22:$L$38</definedName>
    <definedName name="C_BIL.AKT.FMI" localSheetId="1" hidden="true">'J201'!$K$21:$Y$21</definedName>
    <definedName name="C_BIL.AKT.FMI.CGF" localSheetId="1" hidden="true">'J201'!$K$28:$Y$28</definedName>
    <definedName name="C_BIL.AKT.FMI.GFG" localSheetId="1" hidden="true">'J201'!$K$26:$Y$26</definedName>
    <definedName name="C_BIL.AKT.FMI.GGU" localSheetId="1" hidden="true">'J201'!$K$24:$Y$24</definedName>
    <definedName name="C_BIL.AKT.FMI.GPA" localSheetId="1" hidden="true">'J201'!$K$25:$Y$25</definedName>
    <definedName name="C_BIL.AKT.FMI.NOT" localSheetId="1" hidden="true">'J201'!$K$23:$Y$23</definedName>
    <definedName name="C_BIL.AKT.FMI.SCM" localSheetId="1" hidden="true">'J201'!$K$22:$Y$22</definedName>
    <definedName name="C_BIL.AKT.FMI.SGA" localSheetId="1" hidden="true">'J201'!$K$27:$Y$27</definedName>
    <definedName name="C_BIL.AKT.HGE" localSheetId="1" hidden="true">'J201'!$K$83:$Y$83</definedName>
    <definedName name="C_BIL.AKT.HYP" localSheetId="1" hidden="true">'J201'!$K$73:$Y$82</definedName>
    <definedName name="C_BIL.AKT.IMW" localSheetId="1" hidden="true">'J201'!$K$102:$Y$102</definedName>
    <definedName name="C_BIL.AKT.NEG" localSheetId="1" hidden="true">'J201'!$K$106:$Y$106</definedName>
    <definedName name="C_BIL.AKT.REA" localSheetId="1" hidden="true">'J201'!$K$96:$Y$96</definedName>
    <definedName name="C_BIL.AKT.SAN" localSheetId="1" hidden="true">'J201'!$K$98:$Y$98</definedName>
    <definedName name="C_BIL.AKT.SAN.LBU" localSheetId="1" hidden="true">'J201'!$K$99:$Y$99</definedName>
    <definedName name="C_BIL.AKT.SAN.OFL" localSheetId="1" hidden="true">'J201'!$K$100:$Y$100</definedName>
    <definedName name="C_BIL.AKT.SAN.UES" localSheetId="1" hidden="true">'J201'!$K$101:$Y$101</definedName>
    <definedName name="C_BIL.AKT.SON" localSheetId="1" hidden="true">'J201'!$K$103:$Y$103</definedName>
    <definedName name="C_BIL.AKT.SON.NML" localSheetId="1" hidden="true">'J201'!$K$105:$Y$105</definedName>
    <definedName name="C_BIL.AKT.SON.SBG" localSheetId="1" hidden="true">'J201'!$K$104:$Y$104</definedName>
    <definedName name="C_BIL.AKT.TOT" localSheetId="1" hidden="true">'J201'!$K$107:$Y$107</definedName>
    <definedName name="C_BIL.AKT.TOT.NRA" localSheetId="1" hidden="true">'J201'!$K$108:$Y$108</definedName>
    <definedName name="C_BIL.AKT.TOT.NRA.WAF" localSheetId="1" hidden="true">'J201'!$K$109:$Y$109</definedName>
    <definedName name="C_BIL.AKT.WBW" localSheetId="1" hidden="true">'J201'!$K$84:$Y$84</definedName>
    <definedName name="C_BIL.AKT.WFG" localSheetId="1" hidden="true">'J201'!$K$38:$Y$56</definedName>
    <definedName name="C_BIL.AKT.WFG.REP" localSheetId="3" hidden="true">'J203'!$K$25:$Y$27</definedName>
    <definedName name="C_BIL.AKT.WFG.SLB" localSheetId="3" hidden="true">'J203'!$K$28:$Y$30</definedName>
    <definedName name="C_BIL.PAS.APF" localSheetId="2" hidden="true">'J202'!$K$79:$Y$79</definedName>
    <definedName name="C_BIL.PAS.APF.DEZ" localSheetId="2" hidden="true">'J202'!$K$84:$Y$84</definedName>
    <definedName name="C_BIL.PAS.APF.DPZ" localSheetId="2" hidden="true">'J202'!$K$83:$Y$83</definedName>
    <definedName name="C_BIL.PAS.APF.GMP" localSheetId="2" hidden="true">'J202'!$K$82:$Y$82</definedName>
    <definedName name="C_BIL.PAS.APF.OOW" localSheetId="2" hidden="true">'J202'!$K$80:$Y$80</definedName>
    <definedName name="C_BIL.PAS.APF.OOW.NRA" localSheetId="2" hidden="true">'J202'!$K$81:$Y$81</definedName>
    <definedName name="C_BIL.PAS.EKA" localSheetId="2" hidden="true">'J202'!$K$96:$Y$96</definedName>
    <definedName name="C_BIL.PAS.FFV" localSheetId="2" hidden="true">'J202'!$K$71:$Y$71</definedName>
    <definedName name="C_BIL.PAS.FFV.APF" localSheetId="2" hidden="true">'J202'!$K$75:$Y$75</definedName>
    <definedName name="C_BIL.PAS.FFV.STP" localSheetId="2" hidden="true">'J202'!$K$72:$Y$72</definedName>
    <definedName name="C_BIL.PAS.FFV.VBA" localSheetId="2" hidden="true">'J202'!$K$73:$Y$73</definedName>
    <definedName name="C_BIL.PAS.FFV.WFG" localSheetId="2" hidden="true">'J202'!$K$74:$Y$74</definedName>
    <definedName name="C_BIL.PAS.FGR" localSheetId="2" hidden="true">'J202'!$K$95:$Y$95</definedName>
    <definedName name="C_BIL.PAS.GKA" localSheetId="2" hidden="true">'J202'!$K$91:$Y$91</definedName>
    <definedName name="C_BIL.PAS.GRE" localSheetId="2" hidden="true">'J202'!$K$94:$Y$94</definedName>
    <definedName name="C_BIL.PAS.GVO" localSheetId="2" hidden="true">'J202'!$K$97:$Y$97</definedName>
    <definedName name="C_BIL.PAS.HGE" localSheetId="2" hidden="true">'J202'!$K$67:$Y$69</definedName>
    <definedName name="C_BIL.PAS.KOB" localSheetId="2" hidden="true">'J202'!$K$76:$Y$78</definedName>
    <definedName name="C_BIL.PAS.KRE" localSheetId="2" hidden="true">'J202'!$K$92:$Y$92</definedName>
    <definedName name="C_BIL.PAS.KRE.RSK" localSheetId="2" hidden="true">'J202'!$K$93:$Y$93</definedName>
    <definedName name="C_BIL.PAS.RAB" localSheetId="2" hidden="true">'J202'!$K$90:$Y$90</definedName>
    <definedName name="C_BIL.PAS.REA" localSheetId="2" hidden="true">'J202'!$K$85:$Y$85</definedName>
    <definedName name="C_BIL.PAS.RUE" localSheetId="2" hidden="true">'J202'!$K$89:$Y$89</definedName>
    <definedName name="C_BIL.PAS.SON" localSheetId="2" hidden="true">'J202'!$K$86:$Y$86</definedName>
    <definedName name="C_BIL.PAS.SON.NML" localSheetId="2" hidden="true">'J202'!$K$88:$Y$88</definedName>
    <definedName name="C_BIL.PAS.SON.SBG" localSheetId="2" hidden="true">'J202'!$K$87:$Y$87</definedName>
    <definedName name="C_BIL.PAS.TOT" localSheetId="2" hidden="true">'J202'!$K$98:$Y$98</definedName>
    <definedName name="C_BIL.PAS.TOT.NRA" localSheetId="2" hidden="true">'J202'!$K$99:$Y$99</definedName>
    <definedName name="C_BIL.PAS.TOT.NRA.WAF" localSheetId="2" hidden="true">'J202'!$K$100:$Y$100</definedName>
    <definedName name="C_BIL.PAS.VBA" localSheetId="2" hidden="true">'J202'!$K$21:$Y$29</definedName>
    <definedName name="C_BIL.PAS.VBA.BHU" localSheetId="3" hidden="true">'J203'!$K$39:$Y$39</definedName>
    <definedName name="C_BIL.PAS.VBA.GMP" localSheetId="2" hidden="true">'J202'!$K$30:$Y$30</definedName>
    <definedName name="C_BIL.PAS.VKE" localSheetId="2" hidden="true">'J202'!$K$50:$Y$50</definedName>
    <definedName name="C_BIL.PAS.VKE.GVG" localSheetId="2" hidden="true">'J202'!$K$64:$Y$64</definedName>
    <definedName name="C_BIL.PAS.VKE.GVG.F2S" localSheetId="2" hidden="true">'J202'!$K$65:$Y$65</definedName>
    <definedName name="C_BIL.PAS.VKE.GVG.S3A" localSheetId="2" hidden="true">'J202'!$K$66:$Y$66</definedName>
    <definedName name="C_BIL.PAS.VKE.KOV" localSheetId="2" hidden="true">'J202'!$K$51:$Y$55,'J202'!$K$57:$Y$62</definedName>
    <definedName name="C_BIL.PAS.VKE.KOV.BHU" localSheetId="3" hidden="true">'J203'!$K$48:$Y$48</definedName>
    <definedName name="C_BIL.PAS.VKE.KOV.CAG" localSheetId="2" hidden="true">'J202'!$K$56:$Y$56</definedName>
    <definedName name="C_BIL.PAS.VKE.KOV.GMP" localSheetId="2" hidden="true">'J202'!$K$63:$Y$63</definedName>
    <definedName name="C_BIL.PAS.WBW" localSheetId="2" hidden="true">'J202'!$K$70:$Y$70</definedName>
    <definedName name="C_BIL.PAS.WFG" localSheetId="2" hidden="true">'J202'!$K$31:$Y$49</definedName>
    <definedName name="C_BIL.PAS.WFG.REP" localSheetId="3" hidden="true">'J203'!$K$41:$Y$43</definedName>
    <definedName name="C_BIL.PAS.WFG.SLB" localSheetId="3" hidden="true">'J203'!$K$44:$Y$46</definedName>
    <definedName name="C_EFR.AAU" localSheetId="5" hidden="true">'J205'!$K$59</definedName>
    <definedName name="C_EFR.AEG" localSheetId="5" hidden="true">'J205'!$K$58</definedName>
    <definedName name="C_EFR.EGV" localSheetId="5" hidden="true">'J205'!$K$62</definedName>
    <definedName name="C_EFR.ERH" localSheetId="5" hidden="true">'J205'!$K$38</definedName>
    <definedName name="C_EFR.ERK" localSheetId="5" hidden="true">'J205'!$K$37</definedName>
    <definedName name="C_EFR.ERK.KAU" localSheetId="5" hidden="true">'J205'!$K$36</definedName>
    <definedName name="C_EFR.ERK.KEG" localSheetId="5" hidden="true">'J205'!$K$35</definedName>
    <definedName name="C_EFR.ERK.KEG.KDL" localSheetId="5" hidden="true">'J205'!$K$34</definedName>
    <definedName name="C_EFR.ERK.KEG.KKG" localSheetId="5" hidden="true">'J205'!$K$33</definedName>
    <definedName name="C_EFR.ERK.KEG.KWA" localSheetId="5" hidden="true">'J205'!$K$32</definedName>
    <definedName name="C_EFR.ERZ" localSheetId="5" hidden="true">'J205'!$K$30</definedName>
    <definedName name="C_EFR.ERZ.BEZ" localSheetId="5" hidden="true">'J205'!$K$28</definedName>
    <definedName name="C_EFR.ERZ.BEZ.ZAU" localSheetId="5" hidden="true">'J205'!$K$27</definedName>
    <definedName name="C_EFR.ERZ.BEZ.ZEG" localSheetId="5" hidden="true">'J205'!$K$26</definedName>
    <definedName name="C_EFR.ERZ.BEZ.ZEG.ZDF" localSheetId="5" hidden="true">'J205'!$K$25</definedName>
    <definedName name="C_EFR.ERZ.BEZ.ZEG.ZDH" localSheetId="5" hidden="true">'J205'!$K$24</definedName>
    <definedName name="C_EFR.ERZ.BEZ.ZEG.ZDK" localSheetId="5" hidden="true">'J205'!$K$23</definedName>
    <definedName name="C_EFR.ERZ.WBZ" localSheetId="5" hidden="true">'J205'!$K$29</definedName>
    <definedName name="C_EFR.GAU" localSheetId="5" hidden="true">'J205'!$K$54</definedName>
    <definedName name="C_EFR.GAU.PAF" localSheetId="5" hidden="true">'J205'!$K$47</definedName>
    <definedName name="C_EFR.GAU.PAF.GEH" localSheetId="5" hidden="true">'J205'!$K$48:$K$49</definedName>
    <definedName name="C_EFR.GAU.PAF.SOL" localSheetId="5" hidden="true">'J205'!$K$50</definedName>
    <definedName name="C_EFR.GAU.PAF.UEB" localSheetId="5" hidden="true">'J205'!$K$52</definedName>
    <definedName name="C_EFR.GAU.PAF.WAV" localSheetId="5" hidden="true">'J205'!$K$51</definedName>
    <definedName name="C_EFR.GAU.SAF" localSheetId="5" hidden="true">'J205'!$K$53</definedName>
    <definedName name="C_EFR.GER" localSheetId="5" hidden="true">'J205'!$K$57</definedName>
    <definedName name="C_EFR.STE" localSheetId="5" hidden="true">'J205'!$K$61</definedName>
    <definedName name="C_EFR.UER" localSheetId="5" hidden="true">'J205'!$K$45</definedName>
    <definedName name="C_EFR.UER.AOA" localSheetId="5" hidden="true">'J205'!$K$44</definedName>
    <definedName name="C_EFR.UER.AOE" localSheetId="5" hidden="true">'J205'!$K$43</definedName>
    <definedName name="C_EFR.UER.BER" localSheetId="5" hidden="true">'J205'!$K$41</definedName>
    <definedName name="C_EFR.UER.ERV" localSheetId="5" hidden="true">'J205'!$K$40</definedName>
    <definedName name="C_EFR.UER.LER" localSheetId="5" hidden="true">'J205'!$K$42</definedName>
    <definedName name="C_EFR.VRB" localSheetId="5" hidden="true">'J205'!$K$60</definedName>
    <definedName name="C_EFR.VRW" localSheetId="5" hidden="true">'J205'!$K$56</definedName>
    <definedName name="C_EFR.WBB" localSheetId="5" hidden="true">'J205'!$K$55</definedName>
    <definedName name="C_GUV.BGW" localSheetId="5" hidden="true">'J205'!$K$67</definedName>
    <definedName name="C_GUV.BGW.GGV" localSheetId="5" hidden="true">'J205'!$K$65</definedName>
    <definedName name="C_GUV.BGW.GVV" localSheetId="5" hidden="true">'J205'!$K$66</definedName>
    <definedName name="C_GUV.GEW" localSheetId="5" hidden="true">'J205'!$K$69</definedName>
    <definedName name="C_GUV.GEW.ABG" localSheetId="5" hidden="true">'J205'!$K$76</definedName>
    <definedName name="C_GUV.GEW.ABG.ASG" localSheetId="5" hidden="true">'J205'!$K$73</definedName>
    <definedName name="C_GUV.GEW.ABG.AZS" localSheetId="5" hidden="true">'J205'!$K$74</definedName>
    <definedName name="C_GUV.GEW.ABG.VZD" localSheetId="5" hidden="true">'J205'!$K$75</definedName>
    <definedName name="C_GUV.GEW.AGW" localSheetId="5" hidden="true">'J205'!$K$81</definedName>
    <definedName name="C_GUV.GEW.AGW.PVO" localSheetId="5" hidden="true">'J205'!$K$79</definedName>
    <definedName name="C_GUV.GEW.AGW.TAM" localSheetId="5" hidden="true">'J205'!$K$78</definedName>
    <definedName name="C_GUV.GEW.AGW.UEB" localSheetId="5" hidden="true">'J205'!$K$80</definedName>
    <definedName name="C_GUV.GEW.ZFR" localSheetId="5" hidden="true">'J205'!$K$71</definedName>
    <definedName name="C_GUV.GEW.ZGR" localSheetId="5" hidden="true">'J205'!$K$70</definedName>
    <definedName name="C_GUV.GVN" localSheetId="5" hidden="true">'J205'!$K$85</definedName>
    <definedName name="C_GUV.VEA" localSheetId="5" hidden="true">'J205'!$K$82</definedName>
    <definedName name="C_GUV.VEA.EFG" localSheetId="5" hidden="true">'J205'!$K$84</definedName>
    <definedName name="C_GUV.VEA.EGG" localSheetId="5" hidden="true">'J205'!$K$83</definedName>
    <definedName name="C_STK.GST" localSheetId="8" hidden="true">'J208'!$K$21:$N$50</definedName>
    <definedName name="C_STK.PBD" localSheetId="7" hidden="true">'J207'!$K$21:$M$23</definedName>
    <definedName name="D1_A" localSheetId="1" hidden="true">'J201'!$R$21:$X$109</definedName>
    <definedName name="D1_A" localSheetId="2" hidden="true">'J202'!$R$21:$X$100</definedName>
    <definedName name="D1_A" localSheetId="3" hidden="true">'J203'!$R$23:$X$23,'J203'!$R$25:$X$30,'J203'!$R$32:$X$32,'J203'!$R$39:$X$39,'J203'!$R$41:$X$46,'J203'!$R$48:$X$48</definedName>
    <definedName name="D1_A" localSheetId="4" hidden="true">'J204'!$R$21:$X$26</definedName>
    <definedName name="D1_A" localSheetId="5" hidden="true">'J205'!$K$49</definedName>
    <definedName name="D1_A" localSheetId="7" hidden="true">'J207'!$L$21:$L$23</definedName>
    <definedName name="D1_A" localSheetId="8" hidden="true">'J208'!$K$49:$N$49</definedName>
    <definedName name="D1_AG" localSheetId="8" hidden="true">'J208'!$K$39:$N$39</definedName>
    <definedName name="D1_AI" localSheetId="8" hidden="true">'J208'!$K$36:$N$36</definedName>
    <definedName name="D1_AR" localSheetId="8" hidden="true">'J208'!$K$35:$N$35</definedName>
    <definedName name="D1_BE" localSheetId="8" hidden="true">'J208'!$K$22:$N$22</definedName>
    <definedName name="D1_BL" localSheetId="8" hidden="true">'J208'!$K$33:$N$33</definedName>
    <definedName name="D1_BS" localSheetId="8" hidden="true">'J208'!$K$32:$N$32</definedName>
    <definedName name="D1_FR" localSheetId="8" hidden="true">'J208'!$K$30:$N$30</definedName>
    <definedName name="D1_GE" localSheetId="8" hidden="true">'J208'!$K$45:$N$45</definedName>
    <definedName name="D1_GL" localSheetId="8" hidden="true">'J208'!$K$28:$N$28</definedName>
    <definedName name="D1_GR" localSheetId="8" hidden="true">'J208'!$K$38:$N$38</definedName>
    <definedName name="D1_I" localSheetId="1" hidden="true">'J201'!$K$21:$Q$109</definedName>
    <definedName name="D1_I" localSheetId="2" hidden="true">'J202'!$K$21:$Q$100</definedName>
    <definedName name="D1_I" localSheetId="3" hidden="true">'J203'!$K$23:$Q$23,'J203'!$K$25:$Q$30,'J203'!$K$32:$Q$32,'J203'!$K$39:$Q$39,'J203'!$K$41:$Q$46,'J203'!$K$48:$Q$48</definedName>
    <definedName name="D1_I" localSheetId="4" hidden="true">'J204'!$K$21:$Q$26</definedName>
    <definedName name="D1_I" localSheetId="7" hidden="true">'J207'!$K$21:$K$23</definedName>
    <definedName name="D1_I" localSheetId="8" hidden="true">'J208'!$K$48:$N$48</definedName>
    <definedName name="D1_JU" localSheetId="8" hidden="true">'J208'!$K$46:$N$46</definedName>
    <definedName name="D1_K01" localSheetId="6" hidden="true">'J206'!$K$22:$L$22</definedName>
    <definedName name="D1_K02" localSheetId="6" hidden="true">'J206'!$K$23:$L$23</definedName>
    <definedName name="D1_K03" localSheetId="6" hidden="true">'J206'!$K$24:$L$24</definedName>
    <definedName name="D1_K04" localSheetId="6" hidden="true">'J206'!$K$25:$L$25</definedName>
    <definedName name="D1_K05" localSheetId="6" hidden="true">'J206'!$K$26:$L$26</definedName>
    <definedName name="D1_K06" localSheetId="6" hidden="true">'J206'!$K$27:$L$27</definedName>
    <definedName name="D1_K07" localSheetId="6" hidden="true">'J206'!$K$28:$L$28</definedName>
    <definedName name="D1_K08" localSheetId="6" hidden="true">'J206'!$K$29:$L$29</definedName>
    <definedName name="D1_K09" localSheetId="6" hidden="true">'J206'!$K$30:$L$30</definedName>
    <definedName name="D1_K10" localSheetId="6" hidden="true">'J206'!$K$31:$L$31</definedName>
    <definedName name="D1_K11" localSheetId="6" hidden="true">'J206'!$K$32:$L$32</definedName>
    <definedName name="D1_K12" localSheetId="6" hidden="true">'J206'!$K$33:$L$33</definedName>
    <definedName name="D1_K13" localSheetId="6" hidden="true">'J206'!$K$34:$L$34</definedName>
    <definedName name="D1_K14" localSheetId="6" hidden="true">'J206'!$K$35:$L$35</definedName>
    <definedName name="D1_K15" localSheetId="6" hidden="true">'J206'!$K$36:$L$36</definedName>
    <definedName name="D1_K16" localSheetId="6" hidden="true">'J206'!$K$37:$L$37</definedName>
    <definedName name="D1_LIE" localSheetId="8" hidden="true">'J208'!$K$47:$N$47</definedName>
    <definedName name="D1_LU" localSheetId="8" hidden="true">'J208'!$K$23:$N$23</definedName>
    <definedName name="D1_NE" localSheetId="8" hidden="true">'J208'!$K$44:$N$44</definedName>
    <definedName name="D1_NW" localSheetId="8" hidden="true">'J208'!$K$27:$N$27</definedName>
    <definedName name="D1_OW" localSheetId="8" hidden="true">'J208'!$K$26:$N$26</definedName>
    <definedName name="D1_SG" localSheetId="8" hidden="true">'J208'!$K$37:$N$37</definedName>
    <definedName name="D1_SH" localSheetId="8" hidden="true">'J208'!$K$34:$N$34</definedName>
    <definedName name="D1_SO" localSheetId="8" hidden="true">'J208'!$K$31:$N$31</definedName>
    <definedName name="D1_SZ" localSheetId="8" hidden="true">'J208'!$K$25:$N$25</definedName>
    <definedName name="D1_T" localSheetId="1" hidden="true">'J201'!$Y$21:$Y$109</definedName>
    <definedName name="D1_T" localSheetId="2" hidden="true">'J202'!$Y$21:$Y$100</definedName>
    <definedName name="D1_T" localSheetId="3" hidden="true">'J203'!$Y$23,'J203'!$Y$25:$Y$30,'J203'!$Y$32,'J203'!$Y$39,'J203'!$Y$41:$Y$46,'J203'!$Y$48</definedName>
    <definedName name="D1_T" localSheetId="4" hidden="true">'J204'!$Y$21:$Y$26</definedName>
    <definedName name="D1_T" localSheetId="5" hidden="true">'J205'!$K$48</definedName>
    <definedName name="D1_T" localSheetId="6" hidden="true">'J206'!$K$38:$L$38</definedName>
    <definedName name="D1_T" localSheetId="7" hidden="true">'J207'!$M$21:$M$23</definedName>
    <definedName name="D1_T" localSheetId="8" hidden="true">'J208'!$K$50:$N$50</definedName>
    <definedName name="D1_TG" localSheetId="8" hidden="true">'J208'!$K$40:$N$40</definedName>
    <definedName name="D1_TI" localSheetId="8" hidden="true">'J208'!$K$41:$N$41</definedName>
    <definedName name="D1_UR" localSheetId="8" hidden="true">'J208'!$K$24:$N$24</definedName>
    <definedName name="D1_VD" localSheetId="8" hidden="true">'J208'!$K$42:$N$42</definedName>
    <definedName name="D1_VS" localSheetId="8" hidden="true">'J208'!$K$43:$N$43</definedName>
    <definedName name="D1_ZG" localSheetId="8" hidden="true">'J208'!$K$29:$N$29</definedName>
    <definedName name="D1_ZH" localSheetId="8" hidden="true">'J208'!$K$21:$N$21</definedName>
    <definedName name="D2_ANZ" localSheetId="6" hidden="true">'J206'!$L$22:$L$38</definedName>
    <definedName name="D2_BET" localSheetId="6" hidden="true">'J206'!$K$22:$K$38</definedName>
    <definedName name="D2_CHF" localSheetId="1" hidden="true">'J201'!$K$21:$K$109,'J201'!$R$21:$R$109</definedName>
    <definedName name="D2_CHF" localSheetId="2" hidden="true">'J202'!$K$21:$K$100,'J202'!$R$21:$R$100</definedName>
    <definedName name="D2_CHF" localSheetId="3" hidden="true">'J203'!$K$23,'J203'!$K$25:$K$30,'J203'!$K$32,'J203'!$K$39,'J203'!$K$41:$K$46,'J203'!$K$48,'J203'!$R$23,'J203'!$R$25:$R$30,'J203'!$R$32,'J203'!$R$39,'J203'!$R$41:$R$46,'J203'!$R$48</definedName>
    <definedName name="D2_CHF" localSheetId="4" hidden="true">'J204'!$K$21:$K$26,'J204'!$R$21:$R$26</definedName>
    <definedName name="D2_EM" localSheetId="1" hidden="true">'J201'!$L$21:$L$109,'J201'!$S$21:$S$109</definedName>
    <definedName name="D2_EM" localSheetId="2" hidden="true">'J202'!$L$21:$L$100,'J202'!$S$21:$S$100</definedName>
    <definedName name="D2_EM" localSheetId="3" hidden="true">'J203'!$L$23,'J203'!$L$25:$L$30,'J203'!$L$32,'J203'!$L$39,'J203'!$L$41:$L$46,'J203'!$L$48,'J203'!$S$23,'J203'!$S$25:$S$30,'J203'!$S$32,'J203'!$S$39,'J203'!$S$41:$S$46,'J203'!$S$48</definedName>
    <definedName name="D2_EM" localSheetId="4" hidden="true">'J204'!$L$21:$L$26,'J204'!$S$21:$S$26</definedName>
    <definedName name="D2_EUR" localSheetId="1" hidden="true">'J201'!$N$21:$N$109,'J201'!$U$21:$U$109</definedName>
    <definedName name="D2_EUR" localSheetId="2" hidden="true">'J202'!$N$21:$N$100,'J202'!$U$21:$U$100</definedName>
    <definedName name="D2_EUR" localSheetId="3" hidden="true">'J203'!$N$23,'J203'!$N$25:$N$30,'J203'!$N$32,'J203'!$N$39,'J203'!$N$41:$N$46,'J203'!$N$48,'J203'!$U$23,'J203'!$U$25:$U$30,'J203'!$U$32,'J203'!$U$39,'J203'!$U$41:$U$46,'J203'!$U$48</definedName>
    <definedName name="D2_EUR" localSheetId="4" hidden="true">'J204'!$N$21:$N$26,'J204'!$U$21:$U$26</definedName>
    <definedName name="D2_FIL" localSheetId="8" hidden="true">'J208'!$M$21:$M$50</definedName>
    <definedName name="D2_JPY" localSheetId="1" hidden="true">'J201'!$O$21:$O$109,'J201'!$V$21:$V$109</definedName>
    <definedName name="D2_JPY" localSheetId="2" hidden="true">'J202'!$O$21:$O$100,'J202'!$V$21:$V$100</definedName>
    <definedName name="D2_JPY" localSheetId="3" hidden="true">'J203'!$O$23,'J203'!$O$25:$O$30,'J203'!$O$32,'J203'!$O$39,'J203'!$O$41:$O$46,'J203'!$O$48,'J203'!$V$23,'J203'!$V$25:$V$30,'J203'!$V$39,'J203'!$V$41:$V$46,'J203'!$V$48,'J203'!$V$32</definedName>
    <definedName name="D2_JPY" localSheetId="4" hidden="true">'J204'!$O$21:$O$26,'J204'!$V$21:$V$26</definedName>
    <definedName name="D2_MAN" localSheetId="7" hidden="true">'J207'!$K$22:$M$22</definedName>
    <definedName name="D2_SIT" localSheetId="8" hidden="true">'J208'!$L$21:$L$50</definedName>
    <definedName name="D2_T" localSheetId="1" hidden="true">'J201'!$Q$21:$Q$109,'J201'!$X$21:$Y$109</definedName>
    <definedName name="D2_T" localSheetId="2" hidden="true">'J202'!$Y$21:$Y$100,'J202'!$X$21:$X$100,'J202'!$Q$21:$Q$100</definedName>
    <definedName name="D2_T" localSheetId="3" hidden="true">'J203'!$Q$23,'J203'!$Q$25:$Q$30,'J203'!$Q$32,'J203'!$Q$39,'J203'!$Q$41:$Q$46,'J203'!$Q$48,'J203'!$X$23:$Y$23,'J203'!$X$25:$Y$30,'J203'!$X$32:$Y$32,'J203'!$X$39:$Y$39,'J203'!$X$41:$Y$46,'J203'!$X$48:$Y$48</definedName>
    <definedName name="D2_T" localSheetId="4" hidden="true">'J204'!$Q$21:$Q$26,'J204'!$X$21:$Y$26</definedName>
    <definedName name="D2_T" localSheetId="7" hidden="true">'J207'!$K$21:$M$21</definedName>
    <definedName name="D2_T" localSheetId="8" hidden="true">'J208'!$K$21:$K$50</definedName>
    <definedName name="D2_U" localSheetId="1" hidden="true">'J201'!$P$21:$P$109,'J201'!$W$21:$W$109</definedName>
    <definedName name="D2_U" localSheetId="2" hidden="true">'J202'!$P$21:$P$100,'J202'!$W$21:$W$100</definedName>
    <definedName name="D2_U" localSheetId="3" hidden="true">'J203'!$P$23,'J203'!$P$25:$P$30,'J203'!$P$32,'J203'!$P$39,'J203'!$P$41:$P$46,'J203'!$P$48,'J203'!$W$23,'J203'!$W$25:$W$30,'J203'!$W$32,'J203'!$W$39,'J203'!$W$41:$W$46,'J203'!$W$48</definedName>
    <definedName name="D2_U" localSheetId="4" hidden="true">'J204'!$P$21:$P$26,'J204'!$W$21:$W$26</definedName>
    <definedName name="D2_USD" localSheetId="1" hidden="true">'J201'!$M$21:$M$109,'J201'!$T$21:$T$109</definedName>
    <definedName name="D2_USD" localSheetId="2" hidden="true">'J202'!$M$21:$M$100,'J202'!$T$21:$T$100</definedName>
    <definedName name="D2_USD" localSheetId="3" hidden="true">'J203'!$M$23,'J203'!$M$25:$M$30,'J203'!$M$32,'J203'!$M$39,'J203'!$M$41:$M$46,'J203'!$M$48,'J203'!$T$23,'J203'!$T$25:$T$30,'J203'!$T$32,'J203'!$T$39,'J203'!$T$41:$T$46,'J203'!$T$48</definedName>
    <definedName name="D2_USD" localSheetId="4" hidden="true">'J204'!$M$21:$M$26,'J204'!$T$21:$T$26</definedName>
    <definedName name="D2_WBL" localSheetId="7" hidden="true">'J207'!$K$23:$M$23</definedName>
    <definedName name="D2_ZWN" localSheetId="8" hidden="true">'J208'!$N$21:$N$50</definedName>
    <definedName name="D3_A" localSheetId="4" hidden="true">'J204'!$K$23:$Y$23,'J204'!$K$26:$Y$26</definedName>
    <definedName name="D3_ASI" localSheetId="1" hidden="true">'J201'!$K$30:$Y$30,'J201'!$K$40:$Y$40,'J201'!$K$49:$Y$49,'J201'!$K$65:$Y$65,'J201'!$K$74:$Y$74</definedName>
    <definedName name="D3_ASI" localSheetId="2" hidden="true">'J202'!$K$22:$Y$22,'J202'!$K$33:$Y$33,'J202'!$K$42:$Y$42,'J202'!$K$52:$Y$52</definedName>
    <definedName name="D3_B1M" localSheetId="1" hidden="true">'J201'!$K$33:$Y$33,'J201'!$K$43:$Y$43,'J201'!$K$52:$Y$52,'J201'!$K$68:$Y$68,'J201'!$K$77:$Y$77</definedName>
    <definedName name="D3_B1M" localSheetId="2" hidden="true">'J202'!$K$25:$Y$25,'J202'!$K$36:$Y$36,'J202'!$K$45:$Y$45,'J202'!$K$58:$Y$58</definedName>
    <definedName name="D3_B5J" localSheetId="2" hidden="true">'J202'!$K$77:$Y$77</definedName>
    <definedName name="D3_BAN" localSheetId="2" hidden="true">'J202'!$K$68:$Y$68</definedName>
    <definedName name="D3_BAN" localSheetId="3" hidden="true">'J203'!$K$26:$Y$26,'J203'!$K$29:$Y$29,'J203'!$K$42:$Y$42,'J203'!$K$45:$Y$45</definedName>
    <definedName name="D3_I" localSheetId="4" hidden="true">'J204'!$K$22:$Y$22,'J204'!$K$25:$Y$25</definedName>
    <definedName name="D3_IMM" localSheetId="1" hidden="true">'J201'!$K$82:$Y$82</definedName>
    <definedName name="D3_J15" localSheetId="1" hidden="true">'J201'!$K$36:$Y$36,'J201'!$K$46:$Y$46,'J201'!$K$55:$Y$55,'J201'!$K$71:$Y$71,'J201'!$K$80:$Y$80</definedName>
    <definedName name="D3_J15" localSheetId="2" hidden="true">'J202'!$K$28:$Y$28,'J202'!$K$39:$Y$39,'J202'!$K$48:$Y$48,'J202'!$K$61:$Y$61</definedName>
    <definedName name="D3_KUE" localSheetId="1" hidden="true">'J201'!$K$31:$Y$31,'J201'!$K$41:$Y$41,'J201'!$K$50:$Y$50,'J201'!$K$66:$Y$66,'J201'!$K$75:$Y$75</definedName>
    <definedName name="D3_KUE" localSheetId="2" hidden="true">'J202'!$K$23:$Y$23,'J202'!$K$34:$Y$34,'J202'!$K$43:$Y$43,'J202'!$K$53:$Y$56</definedName>
    <definedName name="D3_KUN" localSheetId="2" hidden="true">'J202'!$K$69:$Y$69</definedName>
    <definedName name="D3_KUN" localSheetId="3" hidden="true">'J203'!$K$27:$Y$27,'J203'!$K$30:$Y$30,'J203'!$K$43:$Y$43,'J203'!$K$46:$Y$46</definedName>
    <definedName name="D3_M13" localSheetId="1" hidden="true">'J201'!$K$34:$Y$34,'J201'!$K$44:$Y$44,'J201'!$K$53:$Y$53,'J201'!$K$69:$Y$69,'J201'!$K$78:$Y$78</definedName>
    <definedName name="D3_M13" localSheetId="2" hidden="true">'J202'!$K$26:$Y$26,'J202'!$K$37:$Y$37,'J202'!$K$46:$Y$46,'J202'!$K$59:$Y$59</definedName>
    <definedName name="D3_M31" localSheetId="1" hidden="true">'J201'!$K$35:$Y$35,'J201'!$K$45:$Y$45,'J201'!$K$54:$Y$54,'J201'!$K$70:$Y$70,'J201'!$K$79:$Y$79</definedName>
    <definedName name="D3_M31" localSheetId="2" hidden="true">'J202'!$K$27:$Y$27,'J202'!$K$38:$Y$38,'J202'!$K$47:$Y$47,'J202'!$K$60:$Y$60</definedName>
    <definedName name="D3_OEH" localSheetId="1" hidden="true">'J201'!$K$95:$Y$95</definedName>
    <definedName name="D3_RLZ" localSheetId="1" hidden="true">'J201'!$K$32:$Y$32,'J201'!$K$42:$Y$42,'J201'!$K$51:$Y$51,'J201'!$K$67:$Y$67,'J201'!$K$76:$Y$76</definedName>
    <definedName name="D3_RLZ" localSheetId="2" hidden="true">'J202'!$K$24:$Y$24,'J202'!$K$35:$Y$35,'J202'!$K$44:$Y$44,'J202'!$K$57:$Y$57</definedName>
    <definedName name="D3_T" localSheetId="1" hidden="true">'J201'!$K$29:$Y$29,'J201'!$K$38:$Y$38,'J201'!$K$39:$Y$39,'J201'!$K$48:$Y$48,'J201'!$K$57:$Y$57,'J201'!$K$59:$Y$63,'J201'!$K$73:$Y$73,'J201'!$K$94:$Y$94</definedName>
    <definedName name="D3_T" localSheetId="2" hidden="true">'J202'!$K$21:$Y$21,'J202'!$K$31:$Y$31,'J202'!$K$32:$Y$32,'J202'!$K$41:$Y$41,'J202'!$K$51:$Y$51,'J202'!$K$76:$Y$76,'J202'!$K$67:$Y$67</definedName>
    <definedName name="D3_T" localSheetId="3" hidden="true">'J203'!$K$25:$Y$25,'J203'!$K$28:$Y$28,'J203'!$K$41:$Y$41,'J203'!$K$44:$Y$44</definedName>
    <definedName name="D3_T" localSheetId="4" hidden="true">'J204'!$K$21:$Y$21,'J204'!$K$24:$Y$24</definedName>
    <definedName name="D3_U5J" localSheetId="1" hidden="true">'J201'!$K$37:$Y$37,'J201'!$K$47:$Y$47,'J201'!$K$56:$Y$56,'J201'!$K$72:$Y$72,'J201'!$K$81:$Y$81</definedName>
    <definedName name="D3_U5J" localSheetId="2" hidden="true">'J202'!$K$29:$Y$29,'J202'!$K$40:$Y$40,'J202'!$K$49:$Y$49,'J202'!$K$62:$Y$62,'J202'!$K$78:$Y$78</definedName>
    <definedName name="D4_BAN" localSheetId="1" hidden="true">'J201'!$K$39:$Y$47</definedName>
    <definedName name="D4_BAN" localSheetId="2" hidden="true">'J202'!$K$32:$Y$40</definedName>
    <definedName name="D4_GED" localSheetId="1" hidden="true">'J201'!$K$61:$Y$62</definedName>
    <definedName name="D4_HYD" localSheetId="1" hidden="true">'J201'!$K$63:$Y$63</definedName>
    <definedName name="D4_KUN" localSheetId="1" hidden="true">'J201'!$K$48:$Y$56</definedName>
    <definedName name="D4_KUN" localSheetId="2" hidden="true">'J202'!$K$41:$Y$49</definedName>
    <definedName name="D4_NUE" localSheetId="2" hidden="true">'J202'!$K$55:$Y$56</definedName>
    <definedName name="D4_T" localSheetId="1" hidden="true">'J201'!$K$38:$Y$38,'J201'!$K$57:$Y$57,'J201'!$K$65:$Y$72</definedName>
    <definedName name="D4_T" localSheetId="2" hidden="true">'J202'!$K$31:$Y$31,'J202'!$K$51:$Y$53,'J202'!$K$57:$Y$62</definedName>
    <definedName name="D4_UEB" localSheetId="2" hidden="true">'J202'!$K$54:$Y$54</definedName>
    <definedName name="D4_UNG" localSheetId="1" hidden="true">'J201'!$K$59:$Y$60</definedName>
    <definedName name="D5_ORK" localSheetId="1" hidden="true">'J201'!$K$60:$Y$60,'J201'!$K$62:$Y$62</definedName>
    <definedName name="D5_T" localSheetId="1" hidden="true">'J201'!$K$57:$Y$57,'J201'!$K$59:$Y$59,'J201'!$K$61:$Y$61,'J201'!$K$65:$Y$72</definedName>
    <definedName name="D5_U" localSheetId="1" hidden="true">'J201'!$K$63:$Y$63</definedName>
    <definedName name="_xlnm.Print_Area" localSheetId="1">'J201'!$K$21:$Z$110</definedName>
    <definedName name="_xlnm.Print_Area" localSheetId="2">'J202'!$K$21:$Z$101</definedName>
    <definedName name="_xlnm.Print_Area" localSheetId="3">'J203'!$K$18:$Z$49</definedName>
    <definedName name="_xlnm.Print_Area" localSheetId="4">'J204'!$K$21:$Z$27</definedName>
    <definedName name="_xlnm.Print_Area" localSheetId="5">'J205'!$K$21:$P$86</definedName>
    <definedName name="_xlnm.Print_Area" localSheetId="6">'J206'!$K$21:$N$39</definedName>
    <definedName name="_xlnm.Print_Area" localSheetId="7">'J207'!$K$21:$N$24</definedName>
    <definedName name="_xlnm.Print_Area" localSheetId="8">'J208'!$K$21:$O$51</definedName>
    <definedName name="_xlnm.Print_Area" localSheetId="0">Start!$A$1:$H$44</definedName>
    <definedName name="_xlnm.Print_Titles" localSheetId="1">'J201'!$A:$J,'J201'!$1:$20</definedName>
    <definedName name="_xlnm.Print_Titles" localSheetId="2">'J202'!$A:$J,'J202'!$1:$20</definedName>
    <definedName name="_xlnm.Print_Titles" localSheetId="3">'J203'!$A:$J,'J203'!$1:$20</definedName>
    <definedName name="_xlnm.Print_Titles" localSheetId="4">'J204'!$A:$J,'J204'!$1:$20</definedName>
    <definedName name="_xlnm.Print_Titles" localSheetId="5">'J205'!$A:$J,'J205'!$1:$20</definedName>
    <definedName name="_xlnm.Print_Titles" localSheetId="6">'J206'!$A:$J,'J206'!$1:$20</definedName>
    <definedName name="_xlnm.Print_Titles" localSheetId="7">'J207'!$A:$J,'J207'!$1:$20</definedName>
    <definedName name="_xlnm.Print_Titles" localSheetId="8">'J208'!$A:$J,'J208'!$1:$20</definedName>
    <definedName name="GESPERRT" localSheetId="1">'J201'!$L$21,'J201'!$S$21,'J201'!$L$22:$P$22,'J201'!$S$22:$W$22,'J201'!$L$23,'J201'!$S$23,'J201'!$L$24:$P$24,'J201'!$R$24:$X$24,'J201'!$S$25,'J201'!$L$26:$P$26,'J201'!$R$26:$T$26,'J201'!$V$26:$W$26,'J201'!$S$27:$S$28,'J201'!$K$27:$Q$28,'J201'!$L$73:$L$82,'J201'!$S$73:$S$82,'J201'!$L$86,'J201'!$S$86,'J201'!$L$90,'J201'!$S$90,'J201'!$L$93:$L$102,'J201'!$S$93:$S$102,'J201'!$L$106:$P$106,'J201'!$R$106:$X$106,'J201'!$L$108:$L$109,'J201'!$S$108:$S$109,'J201'!$K$25:$Q$25</definedName>
    <definedName name="GESPERRT" localSheetId="2">'J202'!$L$30,'J202'!$S$30,'J202'!$L$63,'J202'!$S$63,'J202'!$L$75:$L$85,'J202'!$M$83:$M$84,'J202'!$O$83:$P$84,'J202'!$R$83:$R$84,'J202'!$S$75:$S$85,'J202'!$T$83:$X$84,'J202'!$L$89:$L$97,'J202'!$R$93,'J202'!$S$89:$S$97,'J202'!$T$93:$X$93,'J202'!$L$99:$L$100,'J202'!$S$99:$S$100</definedName>
    <definedName name="GESPERRT" localSheetId="8">'J208'!$L$49,'J208'!$N$21:$N$48,'J208'!$N$50</definedName>
    <definedName name="I_Language">Start!$B$5</definedName>
    <definedName name="I_ReferDate">Start!$H$2</definedName>
    <definedName name="I_ReportName">Start!$B$1</definedName>
    <definedName name="I_Revision">Start!$B$4</definedName>
    <definedName name="I_SubjectId">Start!$H$1</definedName>
    <definedName name="I_TechNumber">Start!$B$6</definedName>
    <definedName name="I_Version">Start!$B$3</definedName>
    <definedName name="INTERNAL" localSheetId="1">'J201'!$G:$J,'J201'!$19:$20</definedName>
    <definedName name="INTERNAL" localSheetId="2">'J202'!$G:$J,'J202'!$19:$20</definedName>
    <definedName name="INTERNAL" localSheetId="3">'J203'!$G:$J,'J203'!$19:$20</definedName>
    <definedName name="INTERNAL" localSheetId="4">'J204'!$G:$J,'J204'!$19:$20</definedName>
    <definedName name="INTERNAL" localSheetId="5">'J205'!$G:$J,'J205'!$19:$20</definedName>
    <definedName name="INTERNAL" localSheetId="6">'J206'!$G:$J,'J206'!$19:$20</definedName>
    <definedName name="INTERNAL" localSheetId="7">'J207'!$G:$J,'J207'!$19:$20</definedName>
    <definedName name="INTERNAL" localSheetId="8">'J208'!$G:$J,'J208'!$19:$20</definedName>
    <definedName name="P_Subtitle">Start!$B$8</definedName>
    <definedName name="P_Title">Start!$B$7</definedName>
    <definedName name="T_Konsi_Errors" localSheetId="1" hidden="true">'J201'!$B$5</definedName>
    <definedName name="T_Konsi_Errors" localSheetId="2" hidden="true">'J202'!$B$5</definedName>
    <definedName name="T_Konsi_Errors" localSheetId="3" hidden="true">'J203'!$B$5</definedName>
    <definedName name="T_Konsi_Errors" localSheetId="4" hidden="true">'J204'!$B$5</definedName>
    <definedName name="T_Konsi_Errors" localSheetId="5" hidden="true">'J205'!$B$5</definedName>
    <definedName name="T_Konsi_Errors" localSheetId="6" hidden="true">'J206'!$B$5</definedName>
    <definedName name="T_Konsi_Errors" localSheetId="7" hidden="true">'J207'!$B$5</definedName>
    <definedName name="T_Konsi_Errors" localSheetId="8" hidden="true">'J208'!$B$5</definedName>
    <definedName name="T_Konsi_Rules_Column" localSheetId="1" hidden="true">'J201'!$K$112</definedName>
    <definedName name="T_Konsi_Rules_Column" localSheetId="2" hidden="true">'J202'!$K$103</definedName>
    <definedName name="T_Konsi_Rules_Column" localSheetId="3" hidden="true">'J203'!$K$51</definedName>
    <definedName name="T_Konsi_Rules_Column" localSheetId="4" hidden="true">'J204'!$K$29</definedName>
    <definedName name="T_Konsi_Rules_Column" localSheetId="5" hidden="true">'J205'!$K$88</definedName>
    <definedName name="T_Konsi_Rules_Column" localSheetId="6" hidden="true">'J206'!$K$41</definedName>
    <definedName name="T_Konsi_Rules_Column" localSheetId="7" hidden="true">'J207'!$K$26</definedName>
    <definedName name="T_Konsi_Rules_Column" localSheetId="8" hidden="true">'J208'!$K$53</definedName>
    <definedName name="T_Konsi_Rules_Cross" localSheetId="1" hidden="true">'J201'!$AB$112</definedName>
    <definedName name="T_Konsi_Rules_Cross" localSheetId="2" hidden="true">'J202'!$AB$103</definedName>
    <definedName name="T_Konsi_Rules_Cross" localSheetId="3" hidden="true">'J203'!$AB$51</definedName>
    <definedName name="T_Konsi_Rules_Cross" localSheetId="4" hidden="true">'J204'!$AB$29</definedName>
    <definedName name="T_Konsi_Rules_Cross" localSheetId="5" hidden="true">'J205'!$N$88</definedName>
    <definedName name="T_Konsi_Rules_Cross" localSheetId="6" hidden="true">'J206'!$O$41</definedName>
    <definedName name="T_Konsi_Rules_Cross" localSheetId="7" hidden="true">'J207'!$P$26</definedName>
    <definedName name="T_Konsi_Rules_Cross" localSheetId="8" hidden="true">'J208'!$Q$53</definedName>
    <definedName name="T_Konsi_Rules_Force_Single_Cell_Row" localSheetId="5" hidden="true">'J205'!$D$1</definedName>
    <definedName name="T_Konsi_Rules_Row" localSheetId="1" hidden="true">'J201'!$AB$21</definedName>
    <definedName name="T_Konsi_Rules_Row" localSheetId="2" hidden="true">'J202'!$AB$21</definedName>
    <definedName name="T_Konsi_Rules_Row" localSheetId="3" hidden="true">'J203'!$AB$23</definedName>
    <definedName name="T_Konsi_Rules_Row" localSheetId="4" hidden="true">'J204'!$AB$21</definedName>
    <definedName name="T_Konsi_Rules_Row" localSheetId="5" hidden="true">'J205'!$N$23</definedName>
    <definedName name="T_Konsi_Rules_Row" localSheetId="6" hidden="true">'J206'!$O$22</definedName>
    <definedName name="T_Konsi_Rules_Row" localSheetId="7" hidden="true">'J207'!$P$21</definedName>
    <definedName name="T_Konsi_Rules_Row" localSheetId="8" hidden="true">'J208'!$Q$21</definedName>
    <definedName name="T_Konsi_Summary" localSheetId="0" hidden="true">Start!$D$21</definedName>
    <definedName name="T_Konsi_Warnings" localSheetId="1" hidden="true">'J201'!$B$6</definedName>
    <definedName name="T_Konsi_Warnings" localSheetId="2" hidden="true">'J202'!$B$6</definedName>
    <definedName name="T_Konsi_Warnings" localSheetId="3" hidden="true">'J203'!$B$6</definedName>
    <definedName name="T_Konsi_Warnings" localSheetId="4" hidden="true">'J204'!$B$6</definedName>
    <definedName name="T_Konsi_Warnings" localSheetId="5" hidden="true">'J205'!$B$6</definedName>
    <definedName name="T_Konsi_Warnings" localSheetId="6" hidden="true">'J206'!$B$6</definedName>
    <definedName name="T_Konsi_Warnings" localSheetId="7" hidden="true">'J207'!$B$6</definedName>
    <definedName name="T_Konsi_Warnings" localSheetId="8" hidden="true">'J208'!$B$6</definedName>
    <definedName name="Z_CB120B31_F776_4B30_B33D_0B8FCFE1E658_.wvu.Cols" localSheetId="1" hidden="1">'J201'!$A:$A,'J201'!$E:$J,'J201'!$AC:$AE,'J201'!$AH:$AH</definedName>
    <definedName name="Z_CB120B31_F776_4B30_B33D_0B8FCFE1E658_.wvu.Cols" localSheetId="2" hidden="1">'J202'!$A:$A,'J202'!$E:$J,'J202'!$AC:$AE,'J202'!$AH:$AH</definedName>
    <definedName name="Z_CB120B31_F776_4B30_B33D_0B8FCFE1E658_.wvu.Cols" localSheetId="3" hidden="1">'J203'!$A:$A,'J203'!$E:$J,'J203'!$AC:$AE,'J203'!$AH:$AH</definedName>
    <definedName name="Z_CB120B31_F776_4B30_B33D_0B8FCFE1E658_.wvu.Cols" localSheetId="4" hidden="1">'J204'!$A:$A,'J204'!$E:$J,'J204'!$AC:$AE,'J204'!$AH:$AH</definedName>
    <definedName name="Z_CB120B31_F776_4B30_B33D_0B8FCFE1E658_.wvu.Cols" localSheetId="5" hidden="1">'J205'!$A:$A,'J205'!$E:$J,'J205'!$O:$Q,'J205'!$T:$T</definedName>
    <definedName name="Z_CB120B31_F776_4B30_B33D_0B8FCFE1E658_.wvu.Cols" localSheetId="6" hidden="1">'J206'!$A:$A,'J206'!$E:$J,'J206'!$P:$R,'J206'!$U:$U</definedName>
    <definedName name="Z_CB120B31_F776_4B30_B33D_0B8FCFE1E658_.wvu.Cols" localSheetId="7" hidden="1">'J207'!$A:$A,'J207'!$E:$J,'J207'!$Q:$S,'J207'!$V:$V</definedName>
    <definedName name="Z_CB120B31_F776_4B30_B33D_0B8FCFE1E658_.wvu.Cols" localSheetId="8" hidden="1">'J208'!$A:$A,'J208'!$E:$J,'J208'!$R:$T,'J208'!$W:$W</definedName>
    <definedName name="Z_CB120B31_F776_4B30_B33D_0B8FCFE1E658_.wvu.PrintArea" localSheetId="1" hidden="1">'J201'!$K$21:$Z$110</definedName>
    <definedName name="Z_CB120B31_F776_4B30_B33D_0B8FCFE1E658_.wvu.PrintArea" localSheetId="2" hidden="1">'J202'!$K$21:$Z$101</definedName>
    <definedName name="Z_CB120B31_F776_4B30_B33D_0B8FCFE1E658_.wvu.PrintArea" localSheetId="3" hidden="1">'J203'!$K$18:$Z$49</definedName>
    <definedName name="Z_CB120B31_F776_4B30_B33D_0B8FCFE1E658_.wvu.PrintArea" localSheetId="4" hidden="1">'J204'!$K$21:$Z$27</definedName>
    <definedName name="Z_CB120B31_F776_4B30_B33D_0B8FCFE1E658_.wvu.PrintArea" localSheetId="5" hidden="1">'J205'!$K$22:$L$86</definedName>
    <definedName name="Z_CB120B31_F776_4B30_B33D_0B8FCFE1E658_.wvu.PrintArea" localSheetId="6" hidden="1">'J206'!$K$21:$M$39</definedName>
    <definedName name="Z_CB120B31_F776_4B30_B33D_0B8FCFE1E658_.wvu.PrintArea" localSheetId="7" hidden="1">'J207'!$K$21:$N$24</definedName>
    <definedName name="Z_CB120B31_F776_4B30_B33D_0B8FCFE1E658_.wvu.PrintArea" localSheetId="8" hidden="1">'J208'!$K$21:$O$51</definedName>
    <definedName name="Z_CB120B31_F776_4B30_B33D_0B8FCFE1E658_.wvu.PrintArea" localSheetId="0" hidden="1">Start!$A$1:$H$44</definedName>
    <definedName name="Z_CB120B31_F776_4B30_B33D_0B8FCFE1E658_.wvu.PrintTitles" localSheetId="1" hidden="1">'J201'!$A:$J,'J201'!$1:$19</definedName>
    <definedName name="Z_CB120B31_F776_4B30_B33D_0B8FCFE1E658_.wvu.PrintTitles" localSheetId="2" hidden="1">'J202'!$A:$J,'J202'!$1:$19</definedName>
    <definedName name="Z_CB120B31_F776_4B30_B33D_0B8FCFE1E658_.wvu.PrintTitles" localSheetId="3" hidden="1">'J203'!$A:$J,'J203'!$1:$17</definedName>
    <definedName name="Z_CB120B31_F776_4B30_B33D_0B8FCFE1E658_.wvu.PrintTitles" localSheetId="4" hidden="1">'J204'!$A:$J,'J204'!$1:$19</definedName>
    <definedName name="Z_CB120B31_F776_4B30_B33D_0B8FCFE1E658_.wvu.PrintTitles" localSheetId="5" hidden="1">'J205'!$A:$J,'J205'!$1:$19</definedName>
    <definedName name="Z_CB120B31_F776_4B30_B33D_0B8FCFE1E658_.wvu.PrintTitles" localSheetId="6" hidden="1">'J206'!$A:$J,'J206'!$1:$19</definedName>
    <definedName name="Z_CB120B31_F776_4B30_B33D_0B8FCFE1E658_.wvu.PrintTitles" localSheetId="7" hidden="1">'J207'!$A:$J,'J207'!$1:$19</definedName>
    <definedName name="Z_CB120B31_F776_4B30_B33D_0B8FCFE1E658_.wvu.PrintTitles" localSheetId="8" hidden="1">'J208'!$A:$J,'J208'!$1:$19</definedName>
    <definedName name="Z_CB120B31_F776_4B30_B33D_0B8FCFE1E658_.wvu.Rows" localSheetId="1" hidden="1">'J201'!$6:$14</definedName>
    <definedName name="Z_CB120B31_F776_4B30_B33D_0B8FCFE1E658_.wvu.Rows" localSheetId="2" hidden="1">'J202'!$6:$14</definedName>
    <definedName name="Z_CB120B31_F776_4B30_B33D_0B8FCFE1E658_.wvu.Rows" localSheetId="3" hidden="1">'J203'!$6:$14,'J203'!$34:$36</definedName>
    <definedName name="Z_CB120B31_F776_4B30_B33D_0B8FCFE1E658_.wvu.Rows" localSheetId="4" hidden="1">'J204'!$6:$14</definedName>
    <definedName name="Z_CB120B31_F776_4B30_B33D_0B8FCFE1E658_.wvu.Rows" localSheetId="5" hidden="1">'J205'!$6:$14</definedName>
    <definedName name="Z_CB120B31_F776_4B30_B33D_0B8FCFE1E658_.wvu.Rows" localSheetId="6" hidden="1">'J206'!$6:$14</definedName>
    <definedName name="Z_CB120B31_F776_4B30_B33D_0B8FCFE1E658_.wvu.Rows" localSheetId="7" hidden="1">'J207'!$6:$14</definedName>
    <definedName name="Z_CB120B31_F776_4B30_B33D_0B8FCFE1E658_.wvu.Rows" localSheetId="8" hidden="1">'J208'!$6:$13</definedName>
    <definedName name="Z_CB120B31_F776_4B30_B33D_0B8FCFE1E658_.wvu.Rows" localSheetId="0" hidden="1">Start!$29:$29</definedName>
    <definedName name="Validation_K001_J201_K107_0" hidden="true">'J201'!$K$21,'J201'!$K$29,'J201'!$K$38,'J201'!$K$57,'J201'!$K$73,'J201'!$K$83:$K$85,'J201'!$K$92,'J201'!$K$96:$K$98,'J201'!$K$102:$K$103,'J201'!$K$106:$K$107,'J201'!$K$107</definedName>
    <definedName name="Validation_K001_J201_L107_0" hidden="true">'J201'!$L$29,'J201'!$L$38,'J201'!$L$57,'J201'!$L$83:$L$85,'J201'!$L$92,'J201'!$L$103,'J201'!$L$107,'J201'!$L$107</definedName>
    <definedName name="Validation_K001_J201_M107_0" hidden="true">'J201'!$M$21,'J201'!$M$29,'J201'!$M$38,'J201'!$M$57,'J201'!$M$73,'J201'!$M$83:$M$85,'J201'!$M$92,'J201'!$M$96:$M$98,'J201'!$M$102:$M$103,'J201'!$M$107,'J201'!$M$107</definedName>
    <definedName name="Validation_K001_J201_N107_0" hidden="true">'J201'!$N$21,'J201'!$N$29,'J201'!$N$38,'J201'!$N$57,'J201'!$N$73,'J201'!$N$83:$N$85,'J201'!$N$92,'J201'!$N$96:$N$98,'J201'!$N$102:$N$103,'J201'!$N$107,'J201'!$N$107</definedName>
    <definedName name="Validation_K001_J201_O107_0" hidden="true">'J201'!$O$21,'J201'!$O$29,'J201'!$O$38,'J201'!$O$57,'J201'!$O$73,'J201'!$O$83:$O$85,'J201'!$O$92,'J201'!$O$96:$O$98,'J201'!$O$102:$O$103,'J201'!$O$107,'J201'!$O$107</definedName>
    <definedName name="Validation_K001_J201_P107_0" hidden="true">'J201'!$P$21,'J201'!$P$29,'J201'!$P$38,'J201'!$P$57,'J201'!$P$73,'J201'!$P$83:$P$85,'J201'!$P$92,'J201'!$P$96:$P$98,'J201'!$P$102:$P$103,'J201'!$P$107,'J201'!$P$107</definedName>
    <definedName name="Validation_K001_J201_Q107_0" hidden="true">'J201'!$Q$21,'J201'!$Q$29,'J201'!$Q$38,'J201'!$Q$57,'J201'!$Q$73,'J201'!$Q$83:$Q$85,'J201'!$Q$92,'J201'!$Q$96:$Q$98,'J201'!$Q$102:$Q$103,'J201'!$Q$106:$Q$107,'J201'!$Q$107</definedName>
    <definedName name="Validation_K001_J201_R107_0" hidden="true">'J201'!$R$21,'J201'!$R$29,'J201'!$R$38,'J201'!$R$57,'J201'!$R$73,'J201'!$R$83:$R$85,'J201'!$R$92,'J201'!$R$96:$R$98,'J201'!$R$102:$R$103,'J201'!$R$107,'J201'!$R$107</definedName>
    <definedName name="Validation_K001_J201_S107_0" hidden="true">'J201'!$S$29,'J201'!$S$38,'J201'!$S$57,'J201'!$S$83:$S$85,'J201'!$S$92,'J201'!$S$103,'J201'!$S$107,'J201'!$S$107</definedName>
    <definedName name="Validation_K001_J201_T107_0" hidden="true">'J201'!$T$21,'J201'!$T$29,'J201'!$T$38,'J201'!$T$57,'J201'!$T$73,'J201'!$T$83:$T$85,'J201'!$T$92,'J201'!$T$96:$T$98,'J201'!$T$102:$T$103,'J201'!$T$107,'J201'!$T$107</definedName>
    <definedName name="Validation_K001_J201_U107_0" hidden="true">'J201'!$U$21,'J201'!$U$29,'J201'!$U$38,'J201'!$U$57,'J201'!$U$73,'J201'!$U$83:$U$85,'J201'!$U$92,'J201'!$U$96:$U$98,'J201'!$U$102:$U$103,'J201'!$U$107,'J201'!$U$107</definedName>
    <definedName name="Validation_K001_J201_V107_0" hidden="true">'J201'!$V$21,'J201'!$V$29,'J201'!$V$38,'J201'!$V$57,'J201'!$V$73,'J201'!$V$83:$V$85,'J201'!$V$92,'J201'!$V$96:$V$98,'J201'!$V$102:$V$103,'J201'!$V$107,'J201'!$V$107</definedName>
    <definedName name="Validation_K001_J201_W107_0" hidden="true">'J201'!$W$21,'J201'!$W$29,'J201'!$W$38,'J201'!$W$57,'J201'!$W$73,'J201'!$W$83:$W$85,'J201'!$W$92,'J201'!$W$96:$W$98,'J201'!$W$102:$W$103,'J201'!$W$107,'J201'!$W$107</definedName>
    <definedName name="Validation_K001_J201_X107_0" hidden="true">'J201'!$X$21,'J201'!$X$29,'J201'!$X$38,'J201'!$X$57,'J201'!$X$73,'J201'!$X$83:$X$85,'J201'!$X$92,'J201'!$X$96:$X$98,'J201'!$X$102:$X$103,'J201'!$X$107,'J201'!$X$107</definedName>
    <definedName name="Validation_K001_J201_Y107_0" hidden="true">'J201'!$Y$21,'J201'!$Y$29,'J201'!$Y$38,'J201'!$Y$57,'J201'!$Y$73,'J201'!$Y$83:$Y$85,'J201'!$Y$92,'J201'!$Y$96:$Y$98,'J201'!$Y$102:$Y$103,'J201'!$Y$106:$Y$107,'J201'!$Y$107</definedName>
    <definedName name="Validation_K002_J201_K107_0" hidden="true">'J201'!$K$107:$K$108,'J201'!$K$107</definedName>
    <definedName name="Validation_K002_J201_M107_0" hidden="true">'J201'!$M$107:$M$108,'J201'!$M$107</definedName>
    <definedName name="Validation_K002_J201_N107_0" hidden="true">'J201'!$N$107:$N$108,'J201'!$N$107</definedName>
    <definedName name="Validation_K002_J201_O107_0" hidden="true">'J201'!$O$107:$O$108,'J201'!$O$107</definedName>
    <definedName name="Validation_K002_J201_P107_0" hidden="true">'J201'!$P$107:$P$108,'J201'!$P$107</definedName>
    <definedName name="Validation_K002_J201_Q107_0" hidden="true">'J201'!$Q$107:$Q$108,'J201'!$Q$107</definedName>
    <definedName name="Validation_K002_J201_R107_0" hidden="true">'J201'!$R$107:$R$108,'J201'!$R$107</definedName>
    <definedName name="Validation_K002_J201_T107_0" hidden="true">'J201'!$T$107:$T$108,'J201'!$T$107</definedName>
    <definedName name="Validation_K002_J201_U107_0" hidden="true">'J201'!$U$107:$U$108,'J201'!$U$107</definedName>
    <definedName name="Validation_K002_J201_V107_0" hidden="true">'J201'!$V$107:$V$108,'J201'!$V$107</definedName>
    <definedName name="Validation_K002_J201_W107_0" hidden="true">'J201'!$W$107:$W$108,'J201'!$W$107</definedName>
    <definedName name="Validation_K002_J201_X107_0" hidden="true">'J201'!$X$107:$X$108,'J201'!$X$107</definedName>
    <definedName name="Validation_K002_J201_Y107_0" hidden="true">'J201'!$Y$107:$Y$108,'J201'!$Y$107</definedName>
    <definedName name="Validation_K003_J201_K107_0" hidden="true">'J201'!$K$107:$K$108,'J201'!$K$107</definedName>
    <definedName name="Validation_K003_J201_M107_0" hidden="true">'J201'!$M$107:$M$108,'J201'!$M$107</definedName>
    <definedName name="Validation_K003_J201_N107_0" hidden="true">'J201'!$N$107:$N$108,'J201'!$N$107</definedName>
    <definedName name="Validation_K003_J201_O107_0" hidden="true">'J201'!$O$107:$O$108,'J201'!$O$107</definedName>
    <definedName name="Validation_K003_J201_P107_0" hidden="true">'J201'!$P$107:$P$108,'J201'!$P$107</definedName>
    <definedName name="Validation_K003_J201_Q107_0" hidden="true">'J201'!$Q$107:$Q$108,'J201'!$Q$107</definedName>
    <definedName name="Validation_K003_J201_R107_0" hidden="true">'J201'!$R$107:$R$108,'J201'!$R$107</definedName>
    <definedName name="Validation_K003_J201_T107_0" hidden="true">'J201'!$T$107:$T$108,'J201'!$T$107</definedName>
    <definedName name="Validation_K003_J201_U107_0" hidden="true">'J201'!$U$107:$U$108,'J201'!$U$107</definedName>
    <definedName name="Validation_K003_J201_V107_0" hidden="true">'J201'!$V$107:$V$108,'J201'!$V$107</definedName>
    <definedName name="Validation_K003_J201_W107_0" hidden="true">'J201'!$W$107:$W$108,'J201'!$W$107</definedName>
    <definedName name="Validation_K003_J201_X107_0" hidden="true">'J201'!$X$107:$X$108,'J201'!$X$107</definedName>
    <definedName name="Validation_K003_J201_Y107_0" hidden="true">'J201'!$Y$107:$Y$108,'J201'!$Y$107</definedName>
    <definedName name="Validation_K004_J201_K108_0" hidden="true">'J201'!$K$108:$K$109,'J201'!$K$108</definedName>
    <definedName name="Validation_K004_J201_M108_0" hidden="true">'J201'!$M$108:$M$109,'J201'!$M$108</definedName>
    <definedName name="Validation_K004_J201_N108_0" hidden="true">'J201'!$N$108:$N$109,'J201'!$N$108</definedName>
    <definedName name="Validation_K004_J201_O108_0" hidden="true">'J201'!$O$108:$O$109,'J201'!$O$108</definedName>
    <definedName name="Validation_K004_J201_P108_0" hidden="true">'J201'!$P$108:$P$109,'J201'!$P$108</definedName>
    <definedName name="Validation_K004_J201_Q108_0" hidden="true">'J201'!$Q$108:$Q$109,'J201'!$Q$108</definedName>
    <definedName name="Validation_K004_J201_R108_0" hidden="true">'J201'!$R$108:$R$109,'J201'!$R$108</definedName>
    <definedName name="Validation_K004_J201_T108_0" hidden="true">'J201'!$T$108:$T$109,'J201'!$T$108</definedName>
    <definedName name="Validation_K004_J201_U108_0" hidden="true">'J201'!$U$108:$U$109,'J201'!$U$108</definedName>
    <definedName name="Validation_K004_J201_V108_0" hidden="true">'J201'!$V$108:$V$109,'J201'!$V$108</definedName>
    <definedName name="Validation_K004_J201_W108_0" hidden="true">'J201'!$W$108:$W$109,'J201'!$W$108</definedName>
    <definedName name="Validation_K004_J201_X108_0" hidden="true">'J201'!$X$108:$X$109,'J201'!$X$108</definedName>
    <definedName name="Validation_K004_J201_Y108_0" hidden="true">'J201'!$Y$108:$Y$109,'J201'!$Y$108</definedName>
    <definedName name="Validation_K005_J201_K21_0" hidden="true">'J201'!$K$21:$K$24,'J201'!$K$26,'J201'!$K$21</definedName>
    <definedName name="Validation_K005_J201_M21_0" hidden="true">'J201'!$M$21,'J201'!$M$23,'J201'!$M$21</definedName>
    <definedName name="Validation_K005_J201_N21_0" hidden="true">'J201'!$N$21,'J201'!$N$23,'J201'!$N$21</definedName>
    <definedName name="Validation_K005_J201_O21_0" hidden="true">'J201'!$O$21,'J201'!$O$23,'J201'!$O$21</definedName>
    <definedName name="Validation_K005_J201_P21_0" hidden="true">'J201'!$P$21,'J201'!$P$23,'J201'!$P$21</definedName>
    <definedName name="Validation_K005_J201_Q21_0" hidden="true">'J201'!$Q$21:$Q$24,'J201'!$Q$26,'J201'!$Q$21</definedName>
    <definedName name="Validation_K005_J201_R21_0" hidden="true">'J201'!$R$21:$R$23,'J201'!$R$25,'J201'!$R$27:$R$28,'J201'!$R$21</definedName>
    <definedName name="Validation_K005_J201_T21_0" hidden="true">'J201'!$T$21,'J201'!$T$23,'J201'!$T$25,'J201'!$T$27:$T$28,'J201'!$T$21</definedName>
    <definedName name="Validation_K005_J201_U21_0" hidden="true">'J201'!$U$21,'J201'!$U$23,'J201'!$U$25:$U$28,'J201'!$U$21</definedName>
    <definedName name="Validation_K005_J201_V21_0" hidden="true">'J201'!$V$21,'J201'!$V$23,'J201'!$V$25,'J201'!$V$27:$V$28,'J201'!$V$21</definedName>
    <definedName name="Validation_K005_J201_W21_0" hidden="true">'J201'!$W$21,'J201'!$W$23,'J201'!$W$25,'J201'!$W$27:$W$28,'J201'!$W$21</definedName>
    <definedName name="Validation_K005_J201_X21_0" hidden="true">'J201'!$X$21:$X$23,'J201'!$X$25:$X$28,'J201'!$X$21</definedName>
    <definedName name="Validation_K005_J201_Y21_0" hidden="true">'J201'!$Y$21:$Y$28,'J201'!$Y$21</definedName>
    <definedName name="Validation_K011_J201_K85_0" hidden="true">'J201'!$K$85:$K$91,'J201'!$K$85</definedName>
    <definedName name="Validation_K011_J201_L85_0" hidden="true">'J201'!$L$85,'J201'!$L$87:$L$89,'J201'!$L$91,'J201'!$L$85</definedName>
    <definedName name="Validation_K011_J201_M85_0" hidden="true">'J201'!$M$85:$M$91,'J201'!$M$85</definedName>
    <definedName name="Validation_K011_J201_N85_0" hidden="true">'J201'!$N$85:$N$91,'J201'!$N$85</definedName>
    <definedName name="Validation_K011_J201_O85_0" hidden="true">'J201'!$O$85:$O$91,'J201'!$O$85</definedName>
    <definedName name="Validation_K011_J201_P85_0" hidden="true">'J201'!$P$85:$P$91,'J201'!$P$85</definedName>
    <definedName name="Validation_K011_J201_Q85_0" hidden="true">'J201'!$Q$85:$Q$91,'J201'!$Q$85</definedName>
    <definedName name="Validation_K011_J201_R85_0" hidden="true">'J201'!$R$85:$R$91,'J201'!$R$85</definedName>
    <definedName name="Validation_K011_J201_S85_0" hidden="true">'J201'!$S$85,'J201'!$S$87:$S$89,'J201'!$S$91,'J201'!$S$85</definedName>
    <definedName name="Validation_K011_J201_T85_0" hidden="true">'J201'!$T$85:$T$91,'J201'!$T$85</definedName>
    <definedName name="Validation_K011_J201_U85_0" hidden="true">'J201'!$U$85:$U$91,'J201'!$U$85</definedName>
    <definedName name="Validation_K011_J201_V85_0" hidden="true">'J201'!$V$85:$V$91,'J201'!$V$85</definedName>
    <definedName name="Validation_K011_J201_W85_0" hidden="true">'J201'!$W$85:$W$91,'J201'!$W$85</definedName>
    <definedName name="Validation_K011_J201_X85_0" hidden="true">'J201'!$X$85:$X$91,'J201'!$X$85</definedName>
    <definedName name="Validation_K011_J201_Y85_0" hidden="true">'J201'!$Y$85:$Y$91,'J201'!$Y$85</definedName>
    <definedName name="Validation_K012_J201_K92_0" hidden="true">'J201'!$K$92:$K$94,'J201'!$K$92</definedName>
    <definedName name="Validation_K012_J201_M92_0" hidden="true">'J201'!$M$92:$M$94,'J201'!$M$92</definedName>
    <definedName name="Validation_K012_J201_N92_0" hidden="true">'J201'!$N$92:$N$94,'J201'!$N$92</definedName>
    <definedName name="Validation_K012_J201_O92_0" hidden="true">'J201'!$O$92:$O$94,'J201'!$O$92</definedName>
    <definedName name="Validation_K012_J201_P92_0" hidden="true">'J201'!$P$92:$P$94,'J201'!$P$92</definedName>
    <definedName name="Validation_K012_J201_Q92_0" hidden="true">'J201'!$Q$92:$Q$94,'J201'!$Q$92</definedName>
    <definedName name="Validation_K012_J201_R92_0" hidden="true">'J201'!$R$92:$R$94,'J201'!$R$92</definedName>
    <definedName name="Validation_K012_J201_T92_0" hidden="true">'J201'!$T$92:$T$94,'J201'!$T$92</definedName>
    <definedName name="Validation_K012_J201_U92_0" hidden="true">'J201'!$U$92:$U$94,'J201'!$U$92</definedName>
    <definedName name="Validation_K012_J201_V92_0" hidden="true">'J201'!$V$92:$V$94,'J201'!$V$92</definedName>
    <definedName name="Validation_K012_J201_W92_0" hidden="true">'J201'!$W$92:$W$94,'J201'!$W$92</definedName>
    <definedName name="Validation_K012_J201_X92_0" hidden="true">'J201'!$X$92:$X$94,'J201'!$X$92</definedName>
    <definedName name="Validation_K012_J201_Y92_0" hidden="true">'J201'!$Y$92:$Y$94,'J201'!$Y$92</definedName>
    <definedName name="Validation_K013_J201_K98_0" hidden="true">'J201'!$K$98:$K$101,'J201'!$K$98</definedName>
    <definedName name="Validation_K013_J201_M98_0" hidden="true">'J201'!$M$98:$M$101,'J201'!$M$98</definedName>
    <definedName name="Validation_K013_J201_N98_0" hidden="true">'J201'!$N$98:$N$101,'J201'!$N$98</definedName>
    <definedName name="Validation_K013_J201_O98_0" hidden="true">'J201'!$O$98:$O$101,'J201'!$O$98</definedName>
    <definedName name="Validation_K013_J201_P98_0" hidden="true">'J201'!$P$98:$P$101,'J201'!$P$98</definedName>
    <definedName name="Validation_K013_J201_Q98_0" hidden="true">'J201'!$Q$98:$Q$101,'J201'!$Q$98</definedName>
    <definedName name="Validation_K013_J201_R98_0" hidden="true">'J201'!$R$98:$R$101,'J201'!$R$98</definedName>
    <definedName name="Validation_K013_J201_T98_0" hidden="true">'J201'!$T$98:$T$101,'J201'!$T$98</definedName>
    <definedName name="Validation_K013_J201_U98_0" hidden="true">'J201'!$U$98:$U$101,'J201'!$U$98</definedName>
    <definedName name="Validation_K013_J201_V98_0" hidden="true">'J201'!$V$98:$V$101,'J201'!$V$98</definedName>
    <definedName name="Validation_K013_J201_W98_0" hidden="true">'J201'!$W$98:$W$101,'J201'!$W$98</definedName>
    <definedName name="Validation_K013_J201_X98_0" hidden="true">'J201'!$X$98:$X$101,'J201'!$X$98</definedName>
    <definedName name="Validation_K013_J201_Y98_0" hidden="true">'J201'!$Y$98:$Y$101,'J201'!$Y$98</definedName>
    <definedName name="Validation_K014_J201_K103_0" hidden="true">'J201'!$K$103:$K$105,'J201'!$K$103</definedName>
    <definedName name="Validation_K014_J201_L103_0" hidden="true">'J201'!$L$103:$L$105,'J201'!$L$103</definedName>
    <definedName name="Validation_K014_J201_M103_0" hidden="true">'J201'!$M$103:$M$105,'J201'!$M$103</definedName>
    <definedName name="Validation_K014_J201_N103_0" hidden="true">'J201'!$N$103:$N$105,'J201'!$N$103</definedName>
    <definedName name="Validation_K014_J201_O103_0" hidden="true">'J201'!$O$103:$O$105,'J201'!$O$103</definedName>
    <definedName name="Validation_K014_J201_P103_0" hidden="true">'J201'!$P$103:$P$105,'J201'!$P$103</definedName>
    <definedName name="Validation_K014_J201_Q103_0" hidden="true">'J201'!$Q$103:$Q$105,'J201'!$Q$103</definedName>
    <definedName name="Validation_K014_J201_R103_0" hidden="true">'J201'!$R$103:$R$105,'J201'!$R$103</definedName>
    <definedName name="Validation_K014_J201_S103_0" hidden="true">'J201'!$S$103:$S$105,'J201'!$S$103</definedName>
    <definedName name="Validation_K014_J201_T103_0" hidden="true">'J201'!$T$103:$T$105,'J201'!$T$103</definedName>
    <definedName name="Validation_K014_J201_U103_0" hidden="true">'J201'!$U$103:$U$105,'J201'!$U$103</definedName>
    <definedName name="Validation_K014_J201_V103_0" hidden="true">'J201'!$V$103:$V$105,'J201'!$V$103</definedName>
    <definedName name="Validation_K014_J201_W103_0" hidden="true">'J201'!$W$103:$W$105,'J201'!$W$103</definedName>
    <definedName name="Validation_K014_J201_X103_0" hidden="true">'J201'!$X$103:$X$105,'J201'!$X$103</definedName>
    <definedName name="Validation_K014_J201_Y103_0" hidden="true">'J201'!$Y$103:$Y$105,'J201'!$Y$103</definedName>
    <definedName name="Validation_KD001_J201_Y107_0" hidden="true">'J201'!$Y$107,'J201'!$Y$107</definedName>
    <definedName name="Validation_KD002_J201_Q21_0" hidden="true">'J201'!$Q$21,'J201'!$Q$21</definedName>
    <definedName name="Validation_KD003a_J201_K61_0" hidden="true">'J201'!$K$61:$K$62,'J201'!$K$61</definedName>
    <definedName name="Validation_KD003a_J201_L61_0" hidden="true">'J201'!$L$61:$L$62,'J201'!$L$61</definedName>
    <definedName name="Validation_KD003a_J201_M61_0" hidden="true">'J201'!$M$61:$M$62,'J201'!$M$61</definedName>
    <definedName name="Validation_KD003a_J201_N61_0" hidden="true">'J201'!$N$61:$N$62,'J201'!$N$61</definedName>
    <definedName name="Validation_KD003a_J201_O61_0" hidden="true">'J201'!$O$61:$O$62,'J201'!$O$61</definedName>
    <definedName name="Validation_KD003a_J201_P61_0" hidden="true">'J201'!$P$61:$P$62,'J201'!$P$61</definedName>
    <definedName name="Validation_KD003a_J201_Q61_0" hidden="true">'J201'!$Q$61:$Q$62,'J201'!$Q$61</definedName>
    <definedName name="Validation_KD003a_J201_R61_0" hidden="true">'J201'!$R$61:$R$62,'J201'!$R$61</definedName>
    <definedName name="Validation_KD003a_J201_S61_0" hidden="true">'J201'!$S$61:$S$62,'J201'!$S$61</definedName>
    <definedName name="Validation_KD003a_J201_T61_0" hidden="true">'J201'!$T$61:$T$62,'J201'!$T$61</definedName>
    <definedName name="Validation_KD003a_J201_U61_0" hidden="true">'J201'!$U$61:$U$62,'J201'!$U$61</definedName>
    <definedName name="Validation_KD003a_J201_V61_0" hidden="true">'J201'!$V$61:$V$62,'J201'!$V$61</definedName>
    <definedName name="Validation_KD003a_J201_W61_0" hidden="true">'J201'!$W$61:$W$62,'J201'!$W$61</definedName>
    <definedName name="Validation_KD003a_J201_X61_0" hidden="true">'J201'!$X$61:$X$62,'J201'!$X$61</definedName>
    <definedName name="Validation_KD003a_J201_Y61_0" hidden="true">'J201'!$Y$61:$Y$62,'J201'!$Y$61</definedName>
    <definedName name="Validation_D001_J201_Y21_0" hidden="true">'J201'!$Q$21,'J201'!$X$21:$Y$21,'J201'!$Y$21</definedName>
    <definedName name="Validation_D001_J201_Y22_0" hidden="true">'J201'!$Q$22,'J201'!$X$22:$Y$22,'J201'!$Y$22</definedName>
    <definedName name="Validation_D001_J201_Y23_0" hidden="true">'J201'!$Q$23,'J201'!$X$23:$Y$23,'J201'!$Y$23</definedName>
    <definedName name="Validation_D001_J201_Y24_0" hidden="true">'J201'!$Q$24,'J201'!$Y$24,'J201'!$Y$24</definedName>
    <definedName name="Validation_D001_J201_Y25_0" hidden="true">'J201'!$X$25:$Y$25,'J201'!$Y$25</definedName>
    <definedName name="Validation_D001_J201_Y26_0" hidden="true">'J201'!$Q$26,'J201'!$X$26:$Y$26,'J201'!$Y$26</definedName>
    <definedName name="Validation_D001_J201_Y27_0" hidden="true">'J201'!$X$27:$Y$27,'J201'!$Y$27</definedName>
    <definedName name="Validation_D001_J201_Y28_0" hidden="true">'J201'!$X$28:$Y$28,'J201'!$Y$28</definedName>
    <definedName name="Validation_D001_J201_Y29_0" hidden="true">'J201'!$Q$29,'J201'!$X$29:$Y$29,'J201'!$Y$29</definedName>
    <definedName name="Validation_D001_J201_Y30_0" hidden="true">'J201'!$Q$30,'J201'!$X$30:$Y$30,'J201'!$Y$30</definedName>
    <definedName name="Validation_D001_J201_Y31_0" hidden="true">'J201'!$Q$31,'J201'!$X$31:$Y$31,'J201'!$Y$31</definedName>
    <definedName name="Validation_D001_J201_Y32_0" hidden="true">'J201'!$Q$32,'J201'!$X$32:$Y$32,'J201'!$Y$32</definedName>
    <definedName name="Validation_D001_J201_Y33_0" hidden="true">'J201'!$Q$33,'J201'!$X$33:$Y$33,'J201'!$Y$33</definedName>
    <definedName name="Validation_D001_J201_Y34_0" hidden="true">'J201'!$Q$34,'J201'!$X$34:$Y$34,'J201'!$Y$34</definedName>
    <definedName name="Validation_D001_J201_Y35_0" hidden="true">'J201'!$Q$35,'J201'!$X$35:$Y$35,'J201'!$Y$35</definedName>
    <definedName name="Validation_D001_J201_Y36_0" hidden="true">'J201'!$Q$36,'J201'!$X$36:$Y$36,'J201'!$Y$36</definedName>
    <definedName name="Validation_D001_J201_Y37_0" hidden="true">'J201'!$Q$37,'J201'!$X$37:$Y$37,'J201'!$Y$37</definedName>
    <definedName name="Validation_D001_J201_Y38_0" hidden="true">'J201'!$Q$38,'J201'!$X$38:$Y$38,'J201'!$Y$38</definedName>
    <definedName name="Validation_D001_J201_Y39_0" hidden="true">'J201'!$Q$39,'J201'!$X$39:$Y$39,'J201'!$Y$39</definedName>
    <definedName name="Validation_D001_J201_Y40_0" hidden="true">'J201'!$Q$40,'J201'!$X$40:$Y$40,'J201'!$Y$40</definedName>
    <definedName name="Validation_D001_J201_Y41_0" hidden="true">'J201'!$Q$41,'J201'!$X$41:$Y$41,'J201'!$Y$41</definedName>
    <definedName name="Validation_D001_J201_Y42_0" hidden="true">'J201'!$Q$42,'J201'!$X$42:$Y$42,'J201'!$Y$42</definedName>
    <definedName name="Validation_D001_J201_Y43_0" hidden="true">'J201'!$Q$43,'J201'!$X$43:$Y$43,'J201'!$Y$43</definedName>
    <definedName name="Validation_D001_J201_Y44_0" hidden="true">'J201'!$Q$44,'J201'!$X$44:$Y$44,'J201'!$Y$44</definedName>
    <definedName name="Validation_D001_J201_Y45_0" hidden="true">'J201'!$Q$45,'J201'!$X$45:$Y$45,'J201'!$Y$45</definedName>
    <definedName name="Validation_D001_J201_Y46_0" hidden="true">'J201'!$Q$46,'J201'!$X$46:$Y$46,'J201'!$Y$46</definedName>
    <definedName name="Validation_D001_J201_Y47_0" hidden="true">'J201'!$Q$47,'J201'!$X$47:$Y$47,'J201'!$Y$47</definedName>
    <definedName name="Validation_D001_J201_Y48_0" hidden="true">'J201'!$Q$48,'J201'!$X$48:$Y$48,'J201'!$Y$48</definedName>
    <definedName name="Validation_D001_J201_Y49_0" hidden="true">'J201'!$Q$49,'J201'!$X$49:$Y$49,'J201'!$Y$49</definedName>
    <definedName name="Validation_D001_J201_Y50_0" hidden="true">'J201'!$Q$50,'J201'!$X$50:$Y$50,'J201'!$Y$50</definedName>
    <definedName name="Validation_D001_J201_Y51_0" hidden="true">'J201'!$Q$51,'J201'!$X$51:$Y$51,'J201'!$Y$51</definedName>
    <definedName name="Validation_D001_J201_Y52_0" hidden="true">'J201'!$Q$52,'J201'!$X$52:$Y$52,'J201'!$Y$52</definedName>
    <definedName name="Validation_D001_J201_Y53_0" hidden="true">'J201'!$Q$53,'J201'!$X$53:$Y$53,'J201'!$Y$53</definedName>
    <definedName name="Validation_D001_J201_Y54_0" hidden="true">'J201'!$Q$54,'J201'!$X$54:$Y$54,'J201'!$Y$54</definedName>
    <definedName name="Validation_D001_J201_Y55_0" hidden="true">'J201'!$Q$55,'J201'!$X$55:$Y$55,'J201'!$Y$55</definedName>
    <definedName name="Validation_D001_J201_Y56_0" hidden="true">'J201'!$Q$56,'J201'!$X$56:$Y$56,'J201'!$Y$56</definedName>
    <definedName name="Validation_D001_J201_Y57_0" hidden="true">'J201'!$Q$57,'J201'!$X$57:$Y$57,'J201'!$Y$57</definedName>
    <definedName name="Validation_D001_J201_Y59_0" hidden="true">'J201'!$Q$59,'J201'!$X$59:$Y$59,'J201'!$Y$59</definedName>
    <definedName name="Validation_D001_J201_Y60_0" hidden="true">'J201'!$Q$60,'J201'!$X$60:$Y$60,'J201'!$Y$60</definedName>
    <definedName name="Validation_D001_J201_Y61_0" hidden="true">'J201'!$Q$61,'J201'!$X$61:$Y$61,'J201'!$Y$61</definedName>
    <definedName name="Validation_D001_J201_Y62_0" hidden="true">'J201'!$Q$62,'J201'!$X$62:$Y$62,'J201'!$Y$62</definedName>
    <definedName name="Validation_D001_J201_Y63_0" hidden="true">'J201'!$Q$63,'J201'!$X$63:$Y$63,'J201'!$Y$63</definedName>
    <definedName name="Validation_D001_J201_Y65_0" hidden="true">'J201'!$Q$65,'J201'!$X$65:$Y$65,'J201'!$Y$65</definedName>
    <definedName name="Validation_D001_J201_Y66_0" hidden="true">'J201'!$Q$66,'J201'!$X$66:$Y$66,'J201'!$Y$66</definedName>
    <definedName name="Validation_D001_J201_Y67_0" hidden="true">'J201'!$Q$67,'J201'!$X$67:$Y$67,'J201'!$Y$67</definedName>
    <definedName name="Validation_D001_J201_Y68_0" hidden="true">'J201'!$Q$68,'J201'!$X$68:$Y$68,'J201'!$Y$68</definedName>
    <definedName name="Validation_D001_J201_Y69_0" hidden="true">'J201'!$Q$69,'J201'!$X$69:$Y$69,'J201'!$Y$69</definedName>
    <definedName name="Validation_D001_J201_Y70_0" hidden="true">'J201'!$Q$70,'J201'!$X$70:$Y$70,'J201'!$Y$70</definedName>
    <definedName name="Validation_D001_J201_Y71_0" hidden="true">'J201'!$Q$71,'J201'!$X$71:$Y$71,'J201'!$Y$71</definedName>
    <definedName name="Validation_D001_J201_Y72_0" hidden="true">'J201'!$Q$72,'J201'!$X$72:$Y$72,'J201'!$Y$72</definedName>
    <definedName name="Validation_D001_J201_Y73_0" hidden="true">'J201'!$Q$73,'J201'!$X$73:$Y$73,'J201'!$Y$73</definedName>
    <definedName name="Validation_D001_J201_Y74_0" hidden="true">'J201'!$Q$74,'J201'!$X$74:$Y$74,'J201'!$Y$74</definedName>
    <definedName name="Validation_D001_J201_Y75_0" hidden="true">'J201'!$Q$75,'J201'!$X$75:$Y$75,'J201'!$Y$75</definedName>
    <definedName name="Validation_D001_J201_Y76_0" hidden="true">'J201'!$Q$76,'J201'!$X$76:$Y$76,'J201'!$Y$76</definedName>
    <definedName name="Validation_D001_J201_Y77_0" hidden="true">'J201'!$Q$77,'J201'!$X$77:$Y$77,'J201'!$Y$77</definedName>
    <definedName name="Validation_D001_J201_Y78_0" hidden="true">'J201'!$Q$78,'J201'!$X$78:$Y$78,'J201'!$Y$78</definedName>
    <definedName name="Validation_D001_J201_Y79_0" hidden="true">'J201'!$Q$79,'J201'!$X$79:$Y$79,'J201'!$Y$79</definedName>
    <definedName name="Validation_D001_J201_Y80_0" hidden="true">'J201'!$Q$80,'J201'!$X$80:$Y$80,'J201'!$Y$80</definedName>
    <definedName name="Validation_D001_J201_Y81_0" hidden="true">'J201'!$Q$81,'J201'!$X$81:$Y$81,'J201'!$Y$81</definedName>
    <definedName name="Validation_D001_J201_Y82_0" hidden="true">'J201'!$Q$82,'J201'!$X$82:$Y$82,'J201'!$Y$82</definedName>
    <definedName name="Validation_D001_J201_Y83_0" hidden="true">'J201'!$Q$83,'J201'!$X$83:$Y$83,'J201'!$Y$83</definedName>
    <definedName name="Validation_D001_J201_Y84_0" hidden="true">'J201'!$Q$84,'J201'!$X$84:$Y$84,'J201'!$Y$84</definedName>
    <definedName name="Validation_D001_J201_Y85_0" hidden="true">'J201'!$Q$85,'J201'!$X$85:$Y$85,'J201'!$Y$85</definedName>
    <definedName name="Validation_D001_J201_Y86_0" hidden="true">'J201'!$Q$86,'J201'!$X$86:$Y$86,'J201'!$Y$86</definedName>
    <definedName name="Validation_D001_J201_Y87_0" hidden="true">'J201'!$Q$87,'J201'!$X$87:$Y$87,'J201'!$Y$87</definedName>
    <definedName name="Validation_D001_J201_Y88_0" hidden="true">'J201'!$Q$88,'J201'!$X$88:$Y$88,'J201'!$Y$88</definedName>
    <definedName name="Validation_D001_J201_Y89_0" hidden="true">'J201'!$Q$89,'J201'!$X$89:$Y$89,'J201'!$Y$89</definedName>
    <definedName name="Validation_D001_J201_Y90_0" hidden="true">'J201'!$Q$90,'J201'!$X$90:$Y$90,'J201'!$Y$90</definedName>
    <definedName name="Validation_D001_J201_Y91_0" hidden="true">'J201'!$Q$91,'J201'!$X$91:$Y$91,'J201'!$Y$91</definedName>
    <definedName name="Validation_D001_J201_Y92_0" hidden="true">'J201'!$Q$92,'J201'!$X$92:$Y$92,'J201'!$Y$92</definedName>
    <definedName name="Validation_D001_J201_Y93_0" hidden="true">'J201'!$Q$93,'J201'!$X$93:$Y$93,'J201'!$Y$93</definedName>
    <definedName name="Validation_D001_J201_Y94_0" hidden="true">'J201'!$Q$94,'J201'!$X$94:$Y$94,'J201'!$Y$94</definedName>
    <definedName name="Validation_D001_J201_Y95_0" hidden="true">'J201'!$Q$95,'J201'!$X$95:$Y$95,'J201'!$Y$95</definedName>
    <definedName name="Validation_D001_J201_Y96_0" hidden="true">'J201'!$Q$96,'J201'!$X$96:$Y$96,'J201'!$Y$96</definedName>
    <definedName name="Validation_D001_J201_Y97_0" hidden="true">'J201'!$Q$97,'J201'!$X$97:$Y$97,'J201'!$Y$97</definedName>
    <definedName name="Validation_D001_J201_Y98_0" hidden="true">'J201'!$Q$98,'J201'!$X$98:$Y$98,'J201'!$Y$98</definedName>
    <definedName name="Validation_D001_J201_Y99_0" hidden="true">'J201'!$Q$99,'J201'!$X$99:$Y$99,'J201'!$Y$99</definedName>
    <definedName name="Validation_D001_J201_Y100_0" hidden="true">'J201'!$Q$100,'J201'!$X$100:$Y$100,'J201'!$Y$100</definedName>
    <definedName name="Validation_D001_J201_Y101_0" hidden="true">'J201'!$Q$101,'J201'!$X$101:$Y$101,'J201'!$Y$101</definedName>
    <definedName name="Validation_D001_J201_Y102_0" hidden="true">'J201'!$Q$102,'J201'!$X$102:$Y$102,'J201'!$Y$102</definedName>
    <definedName name="Validation_D001_J201_Y103_0" hidden="true">'J201'!$Q$103,'J201'!$X$103:$Y$103,'J201'!$Y$103</definedName>
    <definedName name="Validation_D001_J201_Y104_0" hidden="true">'J201'!$Q$104,'J201'!$X$104:$Y$104,'J201'!$Y$104</definedName>
    <definedName name="Validation_D001_J201_Y105_0" hidden="true">'J201'!$Q$105,'J201'!$X$105:$Y$105,'J201'!$Y$105</definedName>
    <definedName name="Validation_D001_J201_Y106_0" hidden="true">'J201'!$Q$106,'J201'!$Y$106,'J201'!$Y$106</definedName>
    <definedName name="Validation_D001_J201_Y107_0" hidden="true">'J201'!$Q$107,'J201'!$X$107:$Y$107,'J201'!$Y$107</definedName>
    <definedName name="Validation_D001_J201_Y108_0" hidden="true">'J201'!$Q$108,'J201'!$X$108:$Y$108,'J201'!$Y$108</definedName>
    <definedName name="Validation_D001_J201_Y109_0" hidden="true">'J201'!$Q$109,'J201'!$X$109:$Y$109,'J201'!$Y$109</definedName>
    <definedName name="Validation_D004_J201_Q21_0" hidden="true">'J201'!$K$21,'J201'!$M$21:$Q$21,'J201'!$Q$21</definedName>
    <definedName name="Validation_D004_J201_X21_0" hidden="true">'J201'!$R$21,'J201'!$T$21:$X$21,'J201'!$X$21</definedName>
    <definedName name="Validation_D004_J201_Q22_0" hidden="true">'J201'!$K$22,'J201'!$Q$22,'J201'!$Q$22</definedName>
    <definedName name="Validation_D004_J201_X22_0" hidden="true">'J201'!$R$22,'J201'!$X$22,'J201'!$X$22</definedName>
    <definedName name="Validation_D004_J201_Q23_0" hidden="true">'J201'!$K$23,'J201'!$M$23:$Q$23,'J201'!$Q$23</definedName>
    <definedName name="Validation_D004_J201_X23_0" hidden="true">'J201'!$R$23,'J201'!$T$23:$X$23,'J201'!$X$23</definedName>
    <definedName name="Validation_D004_J201_Q24_0" hidden="true">'J201'!$K$24,'J201'!$Q$24,'J201'!$Q$24</definedName>
    <definedName name="Validation_D004_J201_X25_0" hidden="true">'J201'!$R$25,'J201'!$T$25:$X$25,'J201'!$X$25</definedName>
    <definedName name="Validation_D004_J201_Q26_0" hidden="true">'J201'!$K$26,'J201'!$Q$26,'J201'!$Q$26</definedName>
    <definedName name="Validation_D004_J201_X26_0" hidden="true">'J201'!$U$26,'J201'!$X$26,'J201'!$X$26</definedName>
    <definedName name="Validation_D004_J201_X27_0" hidden="true">'J201'!$R$27,'J201'!$T$27:$X$27,'J201'!$X$27</definedName>
    <definedName name="Validation_D004_J201_X28_0" hidden="true">'J201'!$R$28,'J201'!$T$28:$X$28,'J201'!$X$28</definedName>
    <definedName name="Validation_D004_J201_Q29_0" hidden="true">'J201'!$K$29:$Q$29,'J201'!$Q$29</definedName>
    <definedName name="Validation_D004_J201_X29_0" hidden="true">'J201'!$R$29:$X$29,'J201'!$X$29</definedName>
    <definedName name="Validation_D004_J201_Q30_0" hidden="true">'J201'!$K$30:$Q$30,'J201'!$Q$30</definedName>
    <definedName name="Validation_D004_J201_X30_0" hidden="true">'J201'!$R$30:$X$30,'J201'!$X$30</definedName>
    <definedName name="Validation_D004_J201_Q31_0" hidden="true">'J201'!$K$31:$Q$31,'J201'!$Q$31</definedName>
    <definedName name="Validation_D004_J201_X31_0" hidden="true">'J201'!$R$31:$X$31,'J201'!$X$31</definedName>
    <definedName name="Validation_D004_J201_Q32_0" hidden="true">'J201'!$K$32:$Q$32,'J201'!$Q$32</definedName>
    <definedName name="Validation_D004_J201_X32_0" hidden="true">'J201'!$R$32:$X$32,'J201'!$X$32</definedName>
    <definedName name="Validation_D004_J201_Q33_0" hidden="true">'J201'!$K$33:$Q$33,'J201'!$Q$33</definedName>
    <definedName name="Validation_D004_J201_X33_0" hidden="true">'J201'!$R$33:$X$33,'J201'!$X$33</definedName>
    <definedName name="Validation_D004_J201_Q34_0" hidden="true">'J201'!$K$34:$Q$34,'J201'!$Q$34</definedName>
    <definedName name="Validation_D004_J201_X34_0" hidden="true">'J201'!$R$34:$X$34,'J201'!$X$34</definedName>
    <definedName name="Validation_D004_J201_Q35_0" hidden="true">'J201'!$K$35:$Q$35,'J201'!$Q$35</definedName>
    <definedName name="Validation_D004_J201_X35_0" hidden="true">'J201'!$R$35:$X$35,'J201'!$X$35</definedName>
    <definedName name="Validation_D004_J201_Q36_0" hidden="true">'J201'!$K$36:$Q$36,'J201'!$Q$36</definedName>
    <definedName name="Validation_D004_J201_X36_0" hidden="true">'J201'!$R$36:$X$36,'J201'!$X$36</definedName>
    <definedName name="Validation_D004_J201_Q37_0" hidden="true">'J201'!$K$37:$Q$37,'J201'!$Q$37</definedName>
    <definedName name="Validation_D004_J201_X37_0" hidden="true">'J201'!$R$37:$X$37,'J201'!$X$37</definedName>
    <definedName name="Validation_D004_J201_Q38_0" hidden="true">'J201'!$K$38:$Q$38,'J201'!$Q$38</definedName>
    <definedName name="Validation_D004_J201_X38_0" hidden="true">'J201'!$R$38:$X$38,'J201'!$X$38</definedName>
    <definedName name="Validation_D004_J201_Q39_0" hidden="true">'J201'!$K$39:$Q$39,'J201'!$Q$39</definedName>
    <definedName name="Validation_D004_J201_X39_0" hidden="true">'J201'!$R$39:$X$39,'J201'!$X$39</definedName>
    <definedName name="Validation_D004_J201_Q40_0" hidden="true">'J201'!$K$40:$Q$40,'J201'!$Q$40</definedName>
    <definedName name="Validation_D004_J201_X40_0" hidden="true">'J201'!$R$40:$X$40,'J201'!$X$40</definedName>
    <definedName name="Validation_D004_J201_Q41_0" hidden="true">'J201'!$K$41:$Q$41,'J201'!$Q$41</definedName>
    <definedName name="Validation_D004_J201_X41_0" hidden="true">'J201'!$R$41:$X$41,'J201'!$X$41</definedName>
    <definedName name="Validation_D004_J201_Q42_0" hidden="true">'J201'!$K$42:$Q$42,'J201'!$Q$42</definedName>
    <definedName name="Validation_D004_J201_X42_0" hidden="true">'J201'!$R$42:$X$42,'J201'!$X$42</definedName>
    <definedName name="Validation_D004_J201_Q43_0" hidden="true">'J201'!$K$43:$Q$43,'J201'!$Q$43</definedName>
    <definedName name="Validation_D004_J201_X43_0" hidden="true">'J201'!$R$43:$X$43,'J201'!$X$43</definedName>
    <definedName name="Validation_D004_J201_Q44_0" hidden="true">'J201'!$K$44:$Q$44,'J201'!$Q$44</definedName>
    <definedName name="Validation_D004_J201_X44_0" hidden="true">'J201'!$R$44:$X$44,'J201'!$X$44</definedName>
    <definedName name="Validation_D004_J201_Q45_0" hidden="true">'J201'!$K$45:$Q$45,'J201'!$Q$45</definedName>
    <definedName name="Validation_D004_J201_X45_0" hidden="true">'J201'!$R$45:$X$45,'J201'!$X$45</definedName>
    <definedName name="Validation_D004_J201_Q46_0" hidden="true">'J201'!$K$46:$Q$46,'J201'!$Q$46</definedName>
    <definedName name="Validation_D004_J201_X46_0" hidden="true">'J201'!$R$46:$X$46,'J201'!$X$46</definedName>
    <definedName name="Validation_D004_J201_Q47_0" hidden="true">'J201'!$K$47:$Q$47,'J201'!$Q$47</definedName>
    <definedName name="Validation_D004_J201_X47_0" hidden="true">'J201'!$R$47:$X$47,'J201'!$X$47</definedName>
    <definedName name="Validation_D004_J201_Q48_0" hidden="true">'J201'!$K$48:$Q$48,'J201'!$Q$48</definedName>
    <definedName name="Validation_D004_J201_X48_0" hidden="true">'J201'!$R$48:$X$48,'J201'!$X$48</definedName>
    <definedName name="Validation_D004_J201_Q49_0" hidden="true">'J201'!$K$49:$Q$49,'J201'!$Q$49</definedName>
    <definedName name="Validation_D004_J201_X49_0" hidden="true">'J201'!$R$49:$X$49,'J201'!$X$49</definedName>
    <definedName name="Validation_D004_J201_Q50_0" hidden="true">'J201'!$K$50:$Q$50,'J201'!$Q$50</definedName>
    <definedName name="Validation_D004_J201_X50_0" hidden="true">'J201'!$R$50:$X$50,'J201'!$X$50</definedName>
    <definedName name="Validation_D004_J201_Q51_0" hidden="true">'J201'!$K$51:$Q$51,'J201'!$Q$51</definedName>
    <definedName name="Validation_D004_J201_X51_0" hidden="true">'J201'!$R$51:$X$51,'J201'!$X$51</definedName>
    <definedName name="Validation_D004_J201_Q52_0" hidden="true">'J201'!$K$52:$Q$52,'J201'!$Q$52</definedName>
    <definedName name="Validation_D004_J201_X52_0" hidden="true">'J201'!$R$52:$X$52,'J201'!$X$52</definedName>
    <definedName name="Validation_D004_J201_Q53_0" hidden="true">'J201'!$K$53:$Q$53,'J201'!$Q$53</definedName>
    <definedName name="Validation_D004_J201_X53_0" hidden="true">'J201'!$R$53:$X$53,'J201'!$X$53</definedName>
    <definedName name="Validation_D004_J201_Q54_0" hidden="true">'J201'!$K$54:$Q$54,'J201'!$Q$54</definedName>
    <definedName name="Validation_D004_J201_X54_0" hidden="true">'J201'!$R$54:$X$54,'J201'!$X$54</definedName>
    <definedName name="Validation_D004_J201_Q55_0" hidden="true">'J201'!$K$55:$Q$55,'J201'!$Q$55</definedName>
    <definedName name="Validation_D004_J201_X55_0" hidden="true">'J201'!$R$55:$X$55,'J201'!$X$55</definedName>
    <definedName name="Validation_D004_J201_Q56_0" hidden="true">'J201'!$K$56:$Q$56,'J201'!$Q$56</definedName>
    <definedName name="Validation_D004_J201_X56_0" hidden="true">'J201'!$R$56:$X$56,'J201'!$X$56</definedName>
    <definedName name="Validation_D004_J201_Q57_0" hidden="true">'J201'!$K$57:$Q$57,'J201'!$Q$57</definedName>
    <definedName name="Validation_D004_J201_X57_0" hidden="true">'J201'!$R$57:$X$57,'J201'!$X$57</definedName>
    <definedName name="Validation_D004_J201_Q59_0" hidden="true">'J201'!$K$59:$Q$59,'J201'!$Q$59</definedName>
    <definedName name="Validation_D004_J201_X59_0" hidden="true">'J201'!$R$59:$X$59,'J201'!$X$59</definedName>
    <definedName name="Validation_D004_J201_Q60_0" hidden="true">'J201'!$K$60:$Q$60,'J201'!$Q$60</definedName>
    <definedName name="Validation_D004_J201_X60_0" hidden="true">'J201'!$R$60:$X$60,'J201'!$X$60</definedName>
    <definedName name="Validation_D004_J201_Q61_0" hidden="true">'J201'!$K$61:$Q$61,'J201'!$Q$61</definedName>
    <definedName name="Validation_D004_J201_X61_0" hidden="true">'J201'!$R$61:$X$61,'J201'!$X$61</definedName>
    <definedName name="Validation_D004_J201_Q62_0" hidden="true">'J201'!$K$62:$Q$62,'J201'!$Q$62</definedName>
    <definedName name="Validation_D004_J201_X62_0" hidden="true">'J201'!$R$62:$X$62,'J201'!$X$62</definedName>
    <definedName name="Validation_D004_J201_Q63_0" hidden="true">'J201'!$K$63:$Q$63,'J201'!$Q$63</definedName>
    <definedName name="Validation_D004_J201_X63_0" hidden="true">'J201'!$R$63:$X$63,'J201'!$X$63</definedName>
    <definedName name="Validation_D004_J201_Q65_0" hidden="true">'J201'!$K$65:$Q$65,'J201'!$Q$65</definedName>
    <definedName name="Validation_D004_J201_X65_0" hidden="true">'J201'!$R$65:$X$65,'J201'!$X$65</definedName>
    <definedName name="Validation_D004_J201_Q66_0" hidden="true">'J201'!$K$66:$Q$66,'J201'!$Q$66</definedName>
    <definedName name="Validation_D004_J201_X66_0" hidden="true">'J201'!$R$66:$X$66,'J201'!$X$66</definedName>
    <definedName name="Validation_D004_J201_Q67_0" hidden="true">'J201'!$K$67:$Q$67,'J201'!$Q$67</definedName>
    <definedName name="Validation_D004_J201_X67_0" hidden="true">'J201'!$R$67:$X$67,'J201'!$X$67</definedName>
    <definedName name="Validation_D004_J201_Q68_0" hidden="true">'J201'!$K$68:$Q$68,'J201'!$Q$68</definedName>
    <definedName name="Validation_D004_J201_X68_0" hidden="true">'J201'!$R$68:$X$68,'J201'!$X$68</definedName>
    <definedName name="Validation_D004_J201_Q69_0" hidden="true">'J201'!$K$69:$Q$69,'J201'!$Q$69</definedName>
    <definedName name="Validation_D004_J201_X69_0" hidden="true">'J201'!$R$69:$X$69,'J201'!$X$69</definedName>
    <definedName name="Validation_D004_J201_Q70_0" hidden="true">'J201'!$K$70:$Q$70,'J201'!$Q$70</definedName>
    <definedName name="Validation_D004_J201_X70_0" hidden="true">'J201'!$R$70:$X$70,'J201'!$X$70</definedName>
    <definedName name="Validation_D004_J201_Q71_0" hidden="true">'J201'!$K$71:$Q$71,'J201'!$Q$71</definedName>
    <definedName name="Validation_D004_J201_X71_0" hidden="true">'J201'!$R$71:$X$71,'J201'!$X$71</definedName>
    <definedName name="Validation_D004_J201_Q72_0" hidden="true">'J201'!$K$72:$Q$72,'J201'!$Q$72</definedName>
    <definedName name="Validation_D004_J201_X72_0" hidden="true">'J201'!$R$72:$X$72,'J201'!$X$72</definedName>
    <definedName name="Validation_D004_J201_Q73_0" hidden="true">'J201'!$K$73,'J201'!$M$73:$Q$73,'J201'!$Q$73</definedName>
    <definedName name="Validation_D004_J201_X73_0" hidden="true">'J201'!$R$73,'J201'!$T$73:$X$73,'J201'!$X$73</definedName>
    <definedName name="Validation_D004_J201_Q74_0" hidden="true">'J201'!$K$74,'J201'!$M$74:$Q$74,'J201'!$Q$74</definedName>
    <definedName name="Validation_D004_J201_X74_0" hidden="true">'J201'!$R$74,'J201'!$T$74:$X$74,'J201'!$X$74</definedName>
    <definedName name="Validation_D004_J201_Q75_0" hidden="true">'J201'!$K$75,'J201'!$M$75:$Q$75,'J201'!$Q$75</definedName>
    <definedName name="Validation_D004_J201_X75_0" hidden="true">'J201'!$R$75,'J201'!$T$75:$X$75,'J201'!$X$75</definedName>
    <definedName name="Validation_D004_J201_Q76_0" hidden="true">'J201'!$K$76,'J201'!$M$76:$Q$76,'J201'!$Q$76</definedName>
    <definedName name="Validation_D004_J201_X76_0" hidden="true">'J201'!$R$76,'J201'!$T$76:$X$76,'J201'!$X$76</definedName>
    <definedName name="Validation_D004_J201_Q77_0" hidden="true">'J201'!$K$77,'J201'!$M$77:$Q$77,'J201'!$Q$77</definedName>
    <definedName name="Validation_D004_J201_X77_0" hidden="true">'J201'!$R$77,'J201'!$T$77:$X$77,'J201'!$X$77</definedName>
    <definedName name="Validation_D004_J201_Q78_0" hidden="true">'J201'!$K$78,'J201'!$M$78:$Q$78,'J201'!$Q$78</definedName>
    <definedName name="Validation_D004_J201_X78_0" hidden="true">'J201'!$R$78,'J201'!$T$78:$X$78,'J201'!$X$78</definedName>
    <definedName name="Validation_D004_J201_Q79_0" hidden="true">'J201'!$K$79,'J201'!$M$79:$Q$79,'J201'!$Q$79</definedName>
    <definedName name="Validation_D004_J201_X79_0" hidden="true">'J201'!$R$79,'J201'!$T$79:$X$79,'J201'!$X$79</definedName>
    <definedName name="Validation_D004_J201_Q80_0" hidden="true">'J201'!$K$80,'J201'!$M$80:$Q$80,'J201'!$Q$80</definedName>
    <definedName name="Validation_D004_J201_X80_0" hidden="true">'J201'!$R$80,'J201'!$T$80:$X$80,'J201'!$X$80</definedName>
    <definedName name="Validation_D004_J201_Q81_0" hidden="true">'J201'!$K$81,'J201'!$M$81:$Q$81,'J201'!$Q$81</definedName>
    <definedName name="Validation_D004_J201_X81_0" hidden="true">'J201'!$R$81,'J201'!$T$81:$X$81,'J201'!$X$81</definedName>
    <definedName name="Validation_D004_J201_Q82_0" hidden="true">'J201'!$K$82,'J201'!$M$82:$Q$82,'J201'!$Q$82</definedName>
    <definedName name="Validation_D004_J201_X82_0" hidden="true">'J201'!$R$82,'J201'!$T$82:$X$82,'J201'!$X$82</definedName>
    <definedName name="Validation_D004_J201_Q83_0" hidden="true">'J201'!$K$83:$Q$83,'J201'!$Q$83</definedName>
    <definedName name="Validation_D004_J201_X83_0" hidden="true">'J201'!$R$83:$X$83,'J201'!$X$83</definedName>
    <definedName name="Validation_D004_J201_Q84_0" hidden="true">'J201'!$K$84:$Q$84,'J201'!$Q$84</definedName>
    <definedName name="Validation_D004_J201_X84_0" hidden="true">'J201'!$R$84:$X$84,'J201'!$X$84</definedName>
    <definedName name="Validation_D004_J201_Q85_0" hidden="true">'J201'!$K$85:$Q$85,'J201'!$Q$85</definedName>
    <definedName name="Validation_D004_J201_X85_0" hidden="true">'J201'!$R$85:$X$85,'J201'!$X$85</definedName>
    <definedName name="Validation_D004_J201_Q86_0" hidden="true">'J201'!$K$86,'J201'!$M$86:$Q$86,'J201'!$Q$86</definedName>
    <definedName name="Validation_D004_J201_X86_0" hidden="true">'J201'!$R$86,'J201'!$T$86:$X$86,'J201'!$X$86</definedName>
    <definedName name="Validation_D004_J201_Q87_0" hidden="true">'J201'!$K$87:$Q$87,'J201'!$Q$87</definedName>
    <definedName name="Validation_D004_J201_X87_0" hidden="true">'J201'!$R$87:$X$87,'J201'!$X$87</definedName>
    <definedName name="Validation_D004_J201_Q88_0" hidden="true">'J201'!$K$88:$Q$88,'J201'!$Q$88</definedName>
    <definedName name="Validation_D004_J201_X88_0" hidden="true">'J201'!$R$88:$X$88,'J201'!$X$88</definedName>
    <definedName name="Validation_D004_J201_Q89_0" hidden="true">'J201'!$K$89:$Q$89,'J201'!$Q$89</definedName>
    <definedName name="Validation_D004_J201_X89_0" hidden="true">'J201'!$R$89:$X$89,'J201'!$X$89</definedName>
    <definedName name="Validation_D004_J201_Q90_0" hidden="true">'J201'!$K$90,'J201'!$M$90:$Q$90,'J201'!$Q$90</definedName>
    <definedName name="Validation_D004_J201_X90_0" hidden="true">'J201'!$R$90,'J201'!$T$90:$X$90,'J201'!$X$90</definedName>
    <definedName name="Validation_D004_J201_Q91_0" hidden="true">'J201'!$K$91:$Q$91,'J201'!$Q$91</definedName>
    <definedName name="Validation_D004_J201_X91_0" hidden="true">'J201'!$R$91:$X$91,'J201'!$X$91</definedName>
    <definedName name="Validation_D004_J201_Q92_0" hidden="true">'J201'!$K$92:$Q$92,'J201'!$Q$92</definedName>
    <definedName name="Validation_D004_J201_X92_0" hidden="true">'J201'!$R$92:$X$92,'J201'!$X$92</definedName>
    <definedName name="Validation_D004_J201_Q93_0" hidden="true">'J201'!$K$93,'J201'!$M$93:$Q$93,'J201'!$Q$93</definedName>
    <definedName name="Validation_D004_J201_X93_0" hidden="true">'J201'!$R$93,'J201'!$T$93:$X$93,'J201'!$X$93</definedName>
    <definedName name="Validation_D004_J201_Q94_0" hidden="true">'J201'!$K$94,'J201'!$M$94:$Q$94,'J201'!$Q$94</definedName>
    <definedName name="Validation_D004_J201_X94_0" hidden="true">'J201'!$R$94,'J201'!$T$94:$X$94,'J201'!$X$94</definedName>
    <definedName name="Validation_D004_J201_Q95_0" hidden="true">'J201'!$K$95,'J201'!$M$95:$Q$95,'J201'!$Q$95</definedName>
    <definedName name="Validation_D004_J201_X95_0" hidden="true">'J201'!$R$95,'J201'!$T$95:$X$95,'J201'!$X$95</definedName>
    <definedName name="Validation_D004_J201_Q96_0" hidden="true">'J201'!$K$96,'J201'!$M$96:$Q$96,'J201'!$Q$96</definedName>
    <definedName name="Validation_D004_J201_X96_0" hidden="true">'J201'!$R$96,'J201'!$T$96:$X$96,'J201'!$X$96</definedName>
    <definedName name="Validation_D004_J201_Q97_0" hidden="true">'J201'!$K$97,'J201'!$M$97:$Q$97,'J201'!$Q$97</definedName>
    <definedName name="Validation_D004_J201_X97_0" hidden="true">'J201'!$R$97,'J201'!$T$97:$X$97,'J201'!$X$97</definedName>
    <definedName name="Validation_D004_J201_Q98_0" hidden="true">'J201'!$K$98,'J201'!$M$98:$Q$98,'J201'!$Q$98</definedName>
    <definedName name="Validation_D004_J201_X98_0" hidden="true">'J201'!$R$98,'J201'!$T$98:$X$98,'J201'!$X$98</definedName>
    <definedName name="Validation_D004_J201_Q99_0" hidden="true">'J201'!$K$99,'J201'!$M$99:$Q$99,'J201'!$Q$99</definedName>
    <definedName name="Validation_D004_J201_X99_0" hidden="true">'J201'!$R$99,'J201'!$T$99:$X$99,'J201'!$X$99</definedName>
    <definedName name="Validation_D004_J201_Q100_0" hidden="true">'J201'!$K$100,'J201'!$M$100:$Q$100,'J201'!$Q$100</definedName>
    <definedName name="Validation_D004_J201_X100_0" hidden="true">'J201'!$R$100,'J201'!$T$100:$X$100,'J201'!$X$100</definedName>
    <definedName name="Validation_D004_J201_Q101_0" hidden="true">'J201'!$K$101,'J201'!$M$101:$Q$101,'J201'!$Q$101</definedName>
    <definedName name="Validation_D004_J201_X101_0" hidden="true">'J201'!$R$101,'J201'!$T$101:$X$101,'J201'!$X$101</definedName>
    <definedName name="Validation_D004_J201_Q102_0" hidden="true">'J201'!$K$102,'J201'!$M$102:$Q$102,'J201'!$Q$102</definedName>
    <definedName name="Validation_D004_J201_X102_0" hidden="true">'J201'!$R$102,'J201'!$T$102:$X$102,'J201'!$X$102</definedName>
    <definedName name="Validation_D004_J201_Q103_0" hidden="true">'J201'!$K$103:$Q$103,'J201'!$Q$103</definedName>
    <definedName name="Validation_D004_J201_X103_0" hidden="true">'J201'!$R$103:$X$103,'J201'!$X$103</definedName>
    <definedName name="Validation_D004_J201_Q104_0" hidden="true">'J201'!$K$104:$Q$104,'J201'!$Q$104</definedName>
    <definedName name="Validation_D004_J201_X104_0" hidden="true">'J201'!$R$104:$X$104,'J201'!$X$104</definedName>
    <definedName name="Validation_D004_J201_Q105_0" hidden="true">'J201'!$K$105:$Q$105,'J201'!$Q$105</definedName>
    <definedName name="Validation_D004_J201_X105_0" hidden="true">'J201'!$R$105:$X$105,'J201'!$X$105</definedName>
    <definedName name="Validation_D004_J201_Q106_0" hidden="true">'J201'!$K$106,'J201'!$Q$106,'J201'!$Q$106</definedName>
    <definedName name="Validation_D004_J201_Q107_0" hidden="true">'J201'!$K$107:$Q$107,'J201'!$Q$107</definedName>
    <definedName name="Validation_D004_J201_X107_0" hidden="true">'J201'!$R$107:$X$107,'J201'!$X$107</definedName>
    <definedName name="Validation_D004_J201_Q108_0" hidden="true">'J201'!$K$108,'J201'!$M$108:$Q$108,'J201'!$Q$108</definedName>
    <definedName name="Validation_D004_J201_X108_0" hidden="true">'J201'!$R$108,'J201'!$T$108:$X$108,'J201'!$X$108</definedName>
    <definedName name="Validation_D004_J201_Q109_0" hidden="true">'J201'!$K$109,'J201'!$M$109:$Q$109,'J201'!$Q$109</definedName>
    <definedName name="Validation_D004_J201_X109_0" hidden="true">'J201'!$R$109,'J201'!$T$109:$X$109,'J201'!$X$109</definedName>
    <definedName name="Validation_D005_J201_K29_0" hidden="true">'J201'!$K$29:$K$32,'J201'!$K$29</definedName>
    <definedName name="Validation_D005_J201_L29_0" hidden="true">'J201'!$L$29:$L$32,'J201'!$L$29</definedName>
    <definedName name="Validation_D005_J201_M29_0" hidden="true">'J201'!$M$29:$M$32,'J201'!$M$29</definedName>
    <definedName name="Validation_D005_J201_N29_0" hidden="true">'J201'!$N$29:$N$32,'J201'!$N$29</definedName>
    <definedName name="Validation_D005_J201_O29_0" hidden="true">'J201'!$O$29:$O$32,'J201'!$O$29</definedName>
    <definedName name="Validation_D005_J201_P29_0" hidden="true">'J201'!$P$29:$P$32,'J201'!$P$29</definedName>
    <definedName name="Validation_D005_J201_Q29_0" hidden="true">'J201'!$Q$29:$Q$32,'J201'!$Q$29</definedName>
    <definedName name="Validation_D005_J201_R29_0" hidden="true">'J201'!$R$29:$R$32,'J201'!$R$29</definedName>
    <definedName name="Validation_D005_J201_S29_0" hidden="true">'J201'!$S$29:$S$32,'J201'!$S$29</definedName>
    <definedName name="Validation_D005_J201_T29_0" hidden="true">'J201'!$T$29:$T$32,'J201'!$T$29</definedName>
    <definedName name="Validation_D005_J201_U29_0" hidden="true">'J201'!$U$29:$U$32,'J201'!$U$29</definedName>
    <definedName name="Validation_D005_J201_V29_0" hidden="true">'J201'!$V$29:$V$32,'J201'!$V$29</definedName>
    <definedName name="Validation_D005_J201_W29_0" hidden="true">'J201'!$W$29:$W$32,'J201'!$W$29</definedName>
    <definedName name="Validation_D005_J201_X29_0" hidden="true">'J201'!$X$29:$X$32,'J201'!$X$29</definedName>
    <definedName name="Validation_D005_J201_Y29_0" hidden="true">'J201'!$Y$29:$Y$32,'J201'!$Y$29</definedName>
    <definedName name="Validation_D005_J201_K39_0" hidden="true">'J201'!$K$39:$K$42,'J201'!$K$39</definedName>
    <definedName name="Validation_D005_J201_L39_0" hidden="true">'J201'!$L$39:$L$42,'J201'!$L$39</definedName>
    <definedName name="Validation_D005_J201_M39_0" hidden="true">'J201'!$M$39:$M$42,'J201'!$M$39</definedName>
    <definedName name="Validation_D005_J201_N39_0" hidden="true">'J201'!$N$39:$N$42,'J201'!$N$39</definedName>
    <definedName name="Validation_D005_J201_O39_0" hidden="true">'J201'!$O$39:$O$42,'J201'!$O$39</definedName>
    <definedName name="Validation_D005_J201_P39_0" hidden="true">'J201'!$P$39:$P$42,'J201'!$P$39</definedName>
    <definedName name="Validation_D005_J201_Q39_0" hidden="true">'J201'!$Q$39:$Q$42,'J201'!$Q$39</definedName>
    <definedName name="Validation_D005_J201_R39_0" hidden="true">'J201'!$R$39:$R$42,'J201'!$R$39</definedName>
    <definedName name="Validation_D005_J201_S39_0" hidden="true">'J201'!$S$39:$S$42,'J201'!$S$39</definedName>
    <definedName name="Validation_D005_J201_T39_0" hidden="true">'J201'!$T$39:$T$42,'J201'!$T$39</definedName>
    <definedName name="Validation_D005_J201_U39_0" hidden="true">'J201'!$U$39:$U$42,'J201'!$U$39</definedName>
    <definedName name="Validation_D005_J201_V39_0" hidden="true">'J201'!$V$39:$V$42,'J201'!$V$39</definedName>
    <definedName name="Validation_D005_J201_W39_0" hidden="true">'J201'!$W$39:$W$42,'J201'!$W$39</definedName>
    <definedName name="Validation_D005_J201_X39_0" hidden="true">'J201'!$X$39:$X$42,'J201'!$X$39</definedName>
    <definedName name="Validation_D005_J201_Y39_0" hidden="true">'J201'!$Y$39:$Y$42,'J201'!$Y$39</definedName>
    <definedName name="Validation_D005_J201_K48_0" hidden="true">'J201'!$K$48:$K$51,'J201'!$K$48</definedName>
    <definedName name="Validation_D005_J201_L48_0" hidden="true">'J201'!$L$48:$L$51,'J201'!$L$48</definedName>
    <definedName name="Validation_D005_J201_M48_0" hidden="true">'J201'!$M$48:$M$51,'J201'!$M$48</definedName>
    <definedName name="Validation_D005_J201_N48_0" hidden="true">'J201'!$N$48:$N$51,'J201'!$N$48</definedName>
    <definedName name="Validation_D005_J201_O48_0" hidden="true">'J201'!$O$48:$O$51,'J201'!$O$48</definedName>
    <definedName name="Validation_D005_J201_P48_0" hidden="true">'J201'!$P$48:$P$51,'J201'!$P$48</definedName>
    <definedName name="Validation_D005_J201_Q48_0" hidden="true">'J201'!$Q$48:$Q$51,'J201'!$Q$48</definedName>
    <definedName name="Validation_D005_J201_R48_0" hidden="true">'J201'!$R$48:$R$51,'J201'!$R$48</definedName>
    <definedName name="Validation_D005_J201_S48_0" hidden="true">'J201'!$S$48:$S$51,'J201'!$S$48</definedName>
    <definedName name="Validation_D005_J201_T48_0" hidden="true">'J201'!$T$48:$T$51,'J201'!$T$48</definedName>
    <definedName name="Validation_D005_J201_U48_0" hidden="true">'J201'!$U$48:$U$51,'J201'!$U$48</definedName>
    <definedName name="Validation_D005_J201_V48_0" hidden="true">'J201'!$V$48:$V$51,'J201'!$V$48</definedName>
    <definedName name="Validation_D005_J201_W48_0" hidden="true">'J201'!$W$48:$W$51,'J201'!$W$48</definedName>
    <definedName name="Validation_D005_J201_X48_0" hidden="true">'J201'!$X$48:$X$51,'J201'!$X$48</definedName>
    <definedName name="Validation_D005_J201_Y48_0" hidden="true">'J201'!$Y$48:$Y$51,'J201'!$Y$48</definedName>
    <definedName name="Validation_D005_J201_K57_0" hidden="true">'J201'!$K$57,'J201'!$K$65:$K$67,'J201'!$K$57</definedName>
    <definedName name="Validation_D005_J201_L57_0" hidden="true">'J201'!$L$57,'J201'!$L$65:$L$67,'J201'!$L$57</definedName>
    <definedName name="Validation_D005_J201_M57_0" hidden="true">'J201'!$M$57,'J201'!$M$65:$M$67,'J201'!$M$57</definedName>
    <definedName name="Validation_D005_J201_N57_0" hidden="true">'J201'!$N$57,'J201'!$N$65:$N$67,'J201'!$N$57</definedName>
    <definedName name="Validation_D005_J201_O57_0" hidden="true">'J201'!$O$57,'J201'!$O$65:$O$67,'J201'!$O$57</definedName>
    <definedName name="Validation_D005_J201_P57_0" hidden="true">'J201'!$P$57,'J201'!$P$65:$P$67,'J201'!$P$57</definedName>
    <definedName name="Validation_D005_J201_Q57_0" hidden="true">'J201'!$Q$57,'J201'!$Q$65:$Q$67,'J201'!$Q$57</definedName>
    <definedName name="Validation_D005_J201_R57_0" hidden="true">'J201'!$R$57,'J201'!$R$65:$R$67,'J201'!$R$57</definedName>
    <definedName name="Validation_D005_J201_S57_0" hidden="true">'J201'!$S$57,'J201'!$S$65:$S$67,'J201'!$S$57</definedName>
    <definedName name="Validation_D005_J201_T57_0" hidden="true">'J201'!$T$57,'J201'!$T$65:$T$67,'J201'!$T$57</definedName>
    <definedName name="Validation_D005_J201_U57_0" hidden="true">'J201'!$U$57,'J201'!$U$65:$U$67,'J201'!$U$57</definedName>
    <definedName name="Validation_D005_J201_V57_0" hidden="true">'J201'!$V$57,'J201'!$V$65:$V$67,'J201'!$V$57</definedName>
    <definedName name="Validation_D005_J201_W57_0" hidden="true">'J201'!$W$57,'J201'!$W$65:$W$67,'J201'!$W$57</definedName>
    <definedName name="Validation_D005_J201_X57_0" hidden="true">'J201'!$X$57,'J201'!$X$65:$X$67,'J201'!$X$57</definedName>
    <definedName name="Validation_D005_J201_Y57_0" hidden="true">'J201'!$Y$57,'J201'!$Y$65:$Y$67,'J201'!$Y$57</definedName>
    <definedName name="Validation_D005_J201_K73_0" hidden="true">'J201'!$K$73:$K$76,'J201'!$K$73</definedName>
    <definedName name="Validation_D005_J201_M73_0" hidden="true">'J201'!$M$73:$M$76,'J201'!$M$73</definedName>
    <definedName name="Validation_D005_J201_N73_0" hidden="true">'J201'!$N$73:$N$76,'J201'!$N$73</definedName>
    <definedName name="Validation_D005_J201_O73_0" hidden="true">'J201'!$O$73:$O$76,'J201'!$O$73</definedName>
    <definedName name="Validation_D005_J201_P73_0" hidden="true">'J201'!$P$73:$P$76,'J201'!$P$73</definedName>
    <definedName name="Validation_D005_J201_Q73_0" hidden="true">'J201'!$Q$73:$Q$76,'J201'!$Q$73</definedName>
    <definedName name="Validation_D005_J201_R73_0" hidden="true">'J201'!$R$73:$R$76,'J201'!$R$73</definedName>
    <definedName name="Validation_D005_J201_T73_0" hidden="true">'J201'!$T$73:$T$76,'J201'!$T$73</definedName>
    <definedName name="Validation_D005_J201_U73_0" hidden="true">'J201'!$U$73:$U$76,'J201'!$U$73</definedName>
    <definedName name="Validation_D005_J201_V73_0" hidden="true">'J201'!$V$73:$V$76,'J201'!$V$73</definedName>
    <definedName name="Validation_D005_J201_W73_0" hidden="true">'J201'!$W$73:$W$76,'J201'!$W$73</definedName>
    <definedName name="Validation_D005_J201_X73_0" hidden="true">'J201'!$X$73:$X$76,'J201'!$X$73</definedName>
    <definedName name="Validation_D005_J201_Y73_0" hidden="true">'J201'!$Y$73:$Y$76,'J201'!$Y$73</definedName>
    <definedName name="Validation_D006_J201_K32_0" hidden="true">'J201'!$K$32:$K$37,'J201'!$K$32</definedName>
    <definedName name="Validation_D006_J201_L32_0" hidden="true">'J201'!$L$32:$L$37,'J201'!$L$32</definedName>
    <definedName name="Validation_D006_J201_M32_0" hidden="true">'J201'!$M$32:$M$37,'J201'!$M$32</definedName>
    <definedName name="Validation_D006_J201_N32_0" hidden="true">'J201'!$N$32:$N$37,'J201'!$N$32</definedName>
    <definedName name="Validation_D006_J201_O32_0" hidden="true">'J201'!$O$32:$O$37,'J201'!$O$32</definedName>
    <definedName name="Validation_D006_J201_P32_0" hidden="true">'J201'!$P$32:$P$37,'J201'!$P$32</definedName>
    <definedName name="Validation_D006_J201_Q32_0" hidden="true">'J201'!$Q$32:$Q$37,'J201'!$Q$32</definedName>
    <definedName name="Validation_D006_J201_R32_0" hidden="true">'J201'!$R$32:$R$37,'J201'!$R$32</definedName>
    <definedName name="Validation_D006_J201_S32_0" hidden="true">'J201'!$S$32:$S$37,'J201'!$S$32</definedName>
    <definedName name="Validation_D006_J201_T32_0" hidden="true">'J201'!$T$32:$T$37,'J201'!$T$32</definedName>
    <definedName name="Validation_D006_J201_U32_0" hidden="true">'J201'!$U$32:$U$37,'J201'!$U$32</definedName>
    <definedName name="Validation_D006_J201_V32_0" hidden="true">'J201'!$V$32:$V$37,'J201'!$V$32</definedName>
    <definedName name="Validation_D006_J201_W32_0" hidden="true">'J201'!$W$32:$W$37,'J201'!$W$32</definedName>
    <definedName name="Validation_D006_J201_X32_0" hidden="true">'J201'!$X$32:$X$37,'J201'!$X$32</definedName>
    <definedName name="Validation_D006_J201_Y32_0" hidden="true">'J201'!$Y$32:$Y$37,'J201'!$Y$32</definedName>
    <definedName name="Validation_D006_J201_K42_0" hidden="true">'J201'!$K$42:$K$47,'J201'!$K$42</definedName>
    <definedName name="Validation_D006_J201_L42_0" hidden="true">'J201'!$L$42:$L$47,'J201'!$L$42</definedName>
    <definedName name="Validation_D006_J201_M42_0" hidden="true">'J201'!$M$42:$M$47,'J201'!$M$42</definedName>
    <definedName name="Validation_D006_J201_N42_0" hidden="true">'J201'!$N$42:$N$47,'J201'!$N$42</definedName>
    <definedName name="Validation_D006_J201_O42_0" hidden="true">'J201'!$O$42:$O$47,'J201'!$O$42</definedName>
    <definedName name="Validation_D006_J201_P42_0" hidden="true">'J201'!$P$42:$P$47,'J201'!$P$42</definedName>
    <definedName name="Validation_D006_J201_Q42_0" hidden="true">'J201'!$Q$42:$Q$47,'J201'!$Q$42</definedName>
    <definedName name="Validation_D006_J201_R42_0" hidden="true">'J201'!$R$42:$R$47,'J201'!$R$42</definedName>
    <definedName name="Validation_D006_J201_S42_0" hidden="true">'J201'!$S$42:$S$47,'J201'!$S$42</definedName>
    <definedName name="Validation_D006_J201_T42_0" hidden="true">'J201'!$T$42:$T$47,'J201'!$T$42</definedName>
    <definedName name="Validation_D006_J201_U42_0" hidden="true">'J201'!$U$42:$U$47,'J201'!$U$42</definedName>
    <definedName name="Validation_D006_J201_V42_0" hidden="true">'J201'!$V$42:$V$47,'J201'!$V$42</definedName>
    <definedName name="Validation_D006_J201_W42_0" hidden="true">'J201'!$W$42:$W$47,'J201'!$W$42</definedName>
    <definedName name="Validation_D006_J201_X42_0" hidden="true">'J201'!$X$42:$X$47,'J201'!$X$42</definedName>
    <definedName name="Validation_D006_J201_Y42_0" hidden="true">'J201'!$Y$42:$Y$47,'J201'!$Y$42</definedName>
    <definedName name="Validation_D006_J201_K51_0" hidden="true">'J201'!$K$51:$K$56,'J201'!$K$51</definedName>
    <definedName name="Validation_D006_J201_L51_0" hidden="true">'J201'!$L$51:$L$56,'J201'!$L$51</definedName>
    <definedName name="Validation_D006_J201_M51_0" hidden="true">'J201'!$M$51:$M$56,'J201'!$M$51</definedName>
    <definedName name="Validation_D006_J201_N51_0" hidden="true">'J201'!$N$51:$N$56,'J201'!$N$51</definedName>
    <definedName name="Validation_D006_J201_O51_0" hidden="true">'J201'!$O$51:$O$56,'J201'!$O$51</definedName>
    <definedName name="Validation_D006_J201_P51_0" hidden="true">'J201'!$P$51:$P$56,'J201'!$P$51</definedName>
    <definedName name="Validation_D006_J201_Q51_0" hidden="true">'J201'!$Q$51:$Q$56,'J201'!$Q$51</definedName>
    <definedName name="Validation_D006_J201_R51_0" hidden="true">'J201'!$R$51:$R$56,'J201'!$R$51</definedName>
    <definedName name="Validation_D006_J201_S51_0" hidden="true">'J201'!$S$51:$S$56,'J201'!$S$51</definedName>
    <definedName name="Validation_D006_J201_T51_0" hidden="true">'J201'!$T$51:$T$56,'J201'!$T$51</definedName>
    <definedName name="Validation_D006_J201_U51_0" hidden="true">'J201'!$U$51:$U$56,'J201'!$U$51</definedName>
    <definedName name="Validation_D006_J201_V51_0" hidden="true">'J201'!$V$51:$V$56,'J201'!$V$51</definedName>
    <definedName name="Validation_D006_J201_W51_0" hidden="true">'J201'!$W$51:$W$56,'J201'!$W$51</definedName>
    <definedName name="Validation_D006_J201_X51_0" hidden="true">'J201'!$X$51:$X$56,'J201'!$X$51</definedName>
    <definedName name="Validation_D006_J201_Y51_0" hidden="true">'J201'!$Y$51:$Y$56,'J201'!$Y$51</definedName>
    <definedName name="Validation_D006_J201_K67_0" hidden="true">'J201'!$K$67:$K$72,'J201'!$K$67</definedName>
    <definedName name="Validation_D006_J201_L67_0" hidden="true">'J201'!$L$67:$L$72,'J201'!$L$67</definedName>
    <definedName name="Validation_D006_J201_M67_0" hidden="true">'J201'!$M$67:$M$72,'J201'!$M$67</definedName>
    <definedName name="Validation_D006_J201_N67_0" hidden="true">'J201'!$N$67:$N$72,'J201'!$N$67</definedName>
    <definedName name="Validation_D006_J201_O67_0" hidden="true">'J201'!$O$67:$O$72,'J201'!$O$67</definedName>
    <definedName name="Validation_D006_J201_P67_0" hidden="true">'J201'!$P$67:$P$72,'J201'!$P$67</definedName>
    <definedName name="Validation_D006_J201_Q67_0" hidden="true">'J201'!$Q$67:$Q$72,'J201'!$Q$67</definedName>
    <definedName name="Validation_D006_J201_R67_0" hidden="true">'J201'!$R$67:$R$72,'J201'!$R$67</definedName>
    <definedName name="Validation_D006_J201_S67_0" hidden="true">'J201'!$S$67:$S$72,'J201'!$S$67</definedName>
    <definedName name="Validation_D006_J201_T67_0" hidden="true">'J201'!$T$67:$T$72,'J201'!$T$67</definedName>
    <definedName name="Validation_D006_J201_U67_0" hidden="true">'J201'!$U$67:$U$72,'J201'!$U$67</definedName>
    <definedName name="Validation_D006_J201_V67_0" hidden="true">'J201'!$V$67:$V$72,'J201'!$V$67</definedName>
    <definedName name="Validation_D006_J201_W67_0" hidden="true">'J201'!$W$67:$W$72,'J201'!$W$67</definedName>
    <definedName name="Validation_D006_J201_X67_0" hidden="true">'J201'!$X$67:$X$72,'J201'!$X$67</definedName>
    <definedName name="Validation_D006_J201_Y67_0" hidden="true">'J201'!$Y$67:$Y$72,'J201'!$Y$67</definedName>
    <definedName name="Validation_D006_J201_K76_0" hidden="true">'J201'!$K$76:$K$82,'J201'!$K$76</definedName>
    <definedName name="Validation_D006_J201_M76_0" hidden="true">'J201'!$M$76:$M$82,'J201'!$M$76</definedName>
    <definedName name="Validation_D006_J201_N76_0" hidden="true">'J201'!$N$76:$N$82,'J201'!$N$76</definedName>
    <definedName name="Validation_D006_J201_O76_0" hidden="true">'J201'!$O$76:$O$82,'J201'!$O$76</definedName>
    <definedName name="Validation_D006_J201_P76_0" hidden="true">'J201'!$P$76:$P$82,'J201'!$P$76</definedName>
    <definedName name="Validation_D006_J201_Q76_0" hidden="true">'J201'!$Q$76:$Q$82,'J201'!$Q$76</definedName>
    <definedName name="Validation_D006_J201_R76_0" hidden="true">'J201'!$R$76:$R$82,'J201'!$R$76</definedName>
    <definedName name="Validation_D006_J201_T76_0" hidden="true">'J201'!$T$76:$T$82,'J201'!$T$76</definedName>
    <definedName name="Validation_D006_J201_U76_0" hidden="true">'J201'!$U$76:$U$82,'J201'!$U$76</definedName>
    <definedName name="Validation_D006_J201_V76_0" hidden="true">'J201'!$V$76:$V$82,'J201'!$V$76</definedName>
    <definedName name="Validation_D006_J201_W76_0" hidden="true">'J201'!$W$76:$W$82,'J201'!$W$76</definedName>
    <definedName name="Validation_D006_J201_X76_0" hidden="true">'J201'!$X$76:$X$82,'J201'!$X$76</definedName>
    <definedName name="Validation_D006_J201_Y76_0" hidden="true">'J201'!$Y$76:$Y$82,'J201'!$Y$76</definedName>
    <definedName name="Validation_D007_J201_K38_0" hidden="true">'J201'!$K$38:$K$39,'J201'!$K$48,'J201'!$K$38</definedName>
    <definedName name="Validation_D007_J201_L38_0" hidden="true">'J201'!$L$38:$L$39,'J201'!$L$48,'J201'!$L$38</definedName>
    <definedName name="Validation_D007_J201_M38_0" hidden="true">'J201'!$M$38:$M$39,'J201'!$M$48,'J201'!$M$38</definedName>
    <definedName name="Validation_D007_J201_N38_0" hidden="true">'J201'!$N$38:$N$39,'J201'!$N$48,'J201'!$N$38</definedName>
    <definedName name="Validation_D007_J201_O38_0" hidden="true">'J201'!$O$38:$O$39,'J201'!$O$48,'J201'!$O$38</definedName>
    <definedName name="Validation_D007_J201_P38_0" hidden="true">'J201'!$P$38:$P$39,'J201'!$P$48,'J201'!$P$38</definedName>
    <definedName name="Validation_D007_J201_Q38_0" hidden="true">'J201'!$Q$38:$Q$39,'J201'!$Q$48,'J201'!$Q$38</definedName>
    <definedName name="Validation_D007_J201_R38_0" hidden="true">'J201'!$R$38:$R$39,'J201'!$R$48,'J201'!$R$38</definedName>
    <definedName name="Validation_D007_J201_S38_0" hidden="true">'J201'!$S$38:$S$39,'J201'!$S$48,'J201'!$S$38</definedName>
    <definedName name="Validation_D007_J201_T38_0" hidden="true">'J201'!$T$38:$T$39,'J201'!$T$48,'J201'!$T$38</definedName>
    <definedName name="Validation_D007_J201_U38_0" hidden="true">'J201'!$U$38:$U$39,'J201'!$U$48,'J201'!$U$38</definedName>
    <definedName name="Validation_D007_J201_V38_0" hidden="true">'J201'!$V$38:$V$39,'J201'!$V$48,'J201'!$V$38</definedName>
    <definedName name="Validation_D007_J201_W38_0" hidden="true">'J201'!$W$38:$W$39,'J201'!$W$48,'J201'!$W$38</definedName>
    <definedName name="Validation_D007_J201_X38_0" hidden="true">'J201'!$X$38:$X$39,'J201'!$X$48,'J201'!$X$38</definedName>
    <definedName name="Validation_D007_J201_Y38_0" hidden="true">'J201'!$Y$38:$Y$39,'J201'!$Y$48,'J201'!$Y$38</definedName>
    <definedName name="Validation_D008_J201_K48_0" hidden="true">'J201'!$K$48,'J201'!$K$48</definedName>
    <definedName name="Validation_D008_J201_L48_0" hidden="true">'J201'!$L$48,'J201'!$L$48</definedName>
    <definedName name="Validation_D008_J201_M48_0" hidden="true">'J201'!$M$48,'J201'!$M$48</definedName>
    <definedName name="Validation_D008_J201_N48_0" hidden="true">'J201'!$N$48,'J201'!$N$48</definedName>
    <definedName name="Validation_D008_J201_O48_0" hidden="true">'J201'!$O$48,'J201'!$O$48</definedName>
    <definedName name="Validation_D008_J201_P48_0" hidden="true">'J201'!$P$48,'J201'!$P$48</definedName>
    <definedName name="Validation_D008_J201_Q48_0" hidden="true">'J201'!$Q$48,'J201'!$Q$48</definedName>
    <definedName name="Validation_D008_J201_R48_0" hidden="true">'J201'!$R$48,'J201'!$R$48</definedName>
    <definedName name="Validation_D008_J201_S48_0" hidden="true">'J201'!$S$48,'J201'!$S$48</definedName>
    <definedName name="Validation_D008_J201_T48_0" hidden="true">'J201'!$T$48,'J201'!$T$48</definedName>
    <definedName name="Validation_D008_J201_U48_0" hidden="true">'J201'!$U$48,'J201'!$U$48</definedName>
    <definedName name="Validation_D008_J201_V48_0" hidden="true">'J201'!$V$48,'J201'!$V$48</definedName>
    <definedName name="Validation_D008_J201_W48_0" hidden="true">'J201'!$W$48,'J201'!$W$48</definedName>
    <definedName name="Validation_D008_J201_X48_0" hidden="true">'J201'!$X$48,'J201'!$X$48</definedName>
    <definedName name="Validation_D008_J201_Y48_0" hidden="true">'J201'!$Y$48,'J201'!$Y$48</definedName>
    <definedName name="Validation_D008_J201_K49_0" hidden="true">'J201'!$K$49,'J201'!$K$49</definedName>
    <definedName name="Validation_D008_J201_L49_0" hidden="true">'J201'!$L$49,'J201'!$L$49</definedName>
    <definedName name="Validation_D008_J201_M49_0" hidden="true">'J201'!$M$49,'J201'!$M$49</definedName>
    <definedName name="Validation_D008_J201_N49_0" hidden="true">'J201'!$N$49,'J201'!$N$49</definedName>
    <definedName name="Validation_D008_J201_O49_0" hidden="true">'J201'!$O$49,'J201'!$O$49</definedName>
    <definedName name="Validation_D008_J201_P49_0" hidden="true">'J201'!$P$49,'J201'!$P$49</definedName>
    <definedName name="Validation_D008_J201_Q49_0" hidden="true">'J201'!$Q$49,'J201'!$Q$49</definedName>
    <definedName name="Validation_D008_J201_R49_0" hidden="true">'J201'!$R$49,'J201'!$R$49</definedName>
    <definedName name="Validation_D008_J201_S49_0" hidden="true">'J201'!$S$49,'J201'!$S$49</definedName>
    <definedName name="Validation_D008_J201_T49_0" hidden="true">'J201'!$T$49,'J201'!$T$49</definedName>
    <definedName name="Validation_D008_J201_U49_0" hidden="true">'J201'!$U$49,'J201'!$U$49</definedName>
    <definedName name="Validation_D008_J201_V49_0" hidden="true">'J201'!$V$49,'J201'!$V$49</definedName>
    <definedName name="Validation_D008_J201_W49_0" hidden="true">'J201'!$W$49,'J201'!$W$49</definedName>
    <definedName name="Validation_D008_J201_X49_0" hidden="true">'J201'!$X$49,'J201'!$X$49</definedName>
    <definedName name="Validation_D008_J201_Y49_0" hidden="true">'J201'!$Y$49,'J201'!$Y$49</definedName>
    <definedName name="Validation_D008_J201_K50_0" hidden="true">'J201'!$K$50,'J201'!$K$50</definedName>
    <definedName name="Validation_D008_J201_L50_0" hidden="true">'J201'!$L$50,'J201'!$L$50</definedName>
    <definedName name="Validation_D008_J201_M50_0" hidden="true">'J201'!$M$50,'J201'!$M$50</definedName>
    <definedName name="Validation_D008_J201_N50_0" hidden="true">'J201'!$N$50,'J201'!$N$50</definedName>
    <definedName name="Validation_D008_J201_O50_0" hidden="true">'J201'!$O$50,'J201'!$O$50</definedName>
    <definedName name="Validation_D008_J201_P50_0" hidden="true">'J201'!$P$50,'J201'!$P$50</definedName>
    <definedName name="Validation_D008_J201_Q50_0" hidden="true">'J201'!$Q$50,'J201'!$Q$50</definedName>
    <definedName name="Validation_D008_J201_R50_0" hidden="true">'J201'!$R$50,'J201'!$R$50</definedName>
    <definedName name="Validation_D008_J201_S50_0" hidden="true">'J201'!$S$50,'J201'!$S$50</definedName>
    <definedName name="Validation_D008_J201_T50_0" hidden="true">'J201'!$T$50,'J201'!$T$50</definedName>
    <definedName name="Validation_D008_J201_U50_0" hidden="true">'J201'!$U$50,'J201'!$U$50</definedName>
    <definedName name="Validation_D008_J201_V50_0" hidden="true">'J201'!$V$50,'J201'!$V$50</definedName>
    <definedName name="Validation_D008_J201_W50_0" hidden="true">'J201'!$W$50,'J201'!$W$50</definedName>
    <definedName name="Validation_D008_J201_X50_0" hidden="true">'J201'!$X$50,'J201'!$X$50</definedName>
    <definedName name="Validation_D008_J201_Y50_0" hidden="true">'J201'!$Y$50,'J201'!$Y$50</definedName>
    <definedName name="Validation_D008_J201_K51_0" hidden="true">'J201'!$K$51,'J201'!$K$51</definedName>
    <definedName name="Validation_D008_J201_L51_0" hidden="true">'J201'!$L$51,'J201'!$L$51</definedName>
    <definedName name="Validation_D008_J201_M51_0" hidden="true">'J201'!$M$51,'J201'!$M$51</definedName>
    <definedName name="Validation_D008_J201_N51_0" hidden="true">'J201'!$N$51,'J201'!$N$51</definedName>
    <definedName name="Validation_D008_J201_O51_0" hidden="true">'J201'!$O$51,'J201'!$O$51</definedName>
    <definedName name="Validation_D008_J201_P51_0" hidden="true">'J201'!$P$51,'J201'!$P$51</definedName>
    <definedName name="Validation_D008_J201_Q51_0" hidden="true">'J201'!$Q$51,'J201'!$Q$51</definedName>
    <definedName name="Validation_D008_J201_R51_0" hidden="true">'J201'!$R$51,'J201'!$R$51</definedName>
    <definedName name="Validation_D008_J201_S51_0" hidden="true">'J201'!$S$51,'J201'!$S$51</definedName>
    <definedName name="Validation_D008_J201_T51_0" hidden="true">'J201'!$T$51,'J201'!$T$51</definedName>
    <definedName name="Validation_D008_J201_U51_0" hidden="true">'J201'!$U$51,'J201'!$U$51</definedName>
    <definedName name="Validation_D008_J201_V51_0" hidden="true">'J201'!$V$51,'J201'!$V$51</definedName>
    <definedName name="Validation_D008_J201_W51_0" hidden="true">'J201'!$W$51,'J201'!$W$51</definedName>
    <definedName name="Validation_D008_J201_X51_0" hidden="true">'J201'!$X$51,'J201'!$X$51</definedName>
    <definedName name="Validation_D008_J201_Y51_0" hidden="true">'J201'!$Y$51,'J201'!$Y$51</definedName>
    <definedName name="Validation_D008_J201_K52_0" hidden="true">'J201'!$K$52,'J201'!$K$52</definedName>
    <definedName name="Validation_D008_J201_L52_0" hidden="true">'J201'!$L$52,'J201'!$L$52</definedName>
    <definedName name="Validation_D008_J201_M52_0" hidden="true">'J201'!$M$52,'J201'!$M$52</definedName>
    <definedName name="Validation_D008_J201_N52_0" hidden="true">'J201'!$N$52,'J201'!$N$52</definedName>
    <definedName name="Validation_D008_J201_O52_0" hidden="true">'J201'!$O$52,'J201'!$O$52</definedName>
    <definedName name="Validation_D008_J201_P52_0" hidden="true">'J201'!$P$52,'J201'!$P$52</definedName>
    <definedName name="Validation_D008_J201_Q52_0" hidden="true">'J201'!$Q$52,'J201'!$Q$52</definedName>
    <definedName name="Validation_D008_J201_R52_0" hidden="true">'J201'!$R$52,'J201'!$R$52</definedName>
    <definedName name="Validation_D008_J201_S52_0" hidden="true">'J201'!$S$52,'J201'!$S$52</definedName>
    <definedName name="Validation_D008_J201_T52_0" hidden="true">'J201'!$T$52,'J201'!$T$52</definedName>
    <definedName name="Validation_D008_J201_U52_0" hidden="true">'J201'!$U$52,'J201'!$U$52</definedName>
    <definedName name="Validation_D008_J201_V52_0" hidden="true">'J201'!$V$52,'J201'!$V$52</definedName>
    <definedName name="Validation_D008_J201_W52_0" hidden="true">'J201'!$W$52,'J201'!$W$52</definedName>
    <definedName name="Validation_D008_J201_X52_0" hidden="true">'J201'!$X$52,'J201'!$X$52</definedName>
    <definedName name="Validation_D008_J201_Y52_0" hidden="true">'J201'!$Y$52,'J201'!$Y$52</definedName>
    <definedName name="Validation_D008_J201_K53_0" hidden="true">'J201'!$K$53,'J201'!$K$53</definedName>
    <definedName name="Validation_D008_J201_L53_0" hidden="true">'J201'!$L$53,'J201'!$L$53</definedName>
    <definedName name="Validation_D008_J201_M53_0" hidden="true">'J201'!$M$53,'J201'!$M$53</definedName>
    <definedName name="Validation_D008_J201_N53_0" hidden="true">'J201'!$N$53,'J201'!$N$53</definedName>
    <definedName name="Validation_D008_J201_O53_0" hidden="true">'J201'!$O$53,'J201'!$O$53</definedName>
    <definedName name="Validation_D008_J201_P53_0" hidden="true">'J201'!$P$53,'J201'!$P$53</definedName>
    <definedName name="Validation_D008_J201_Q53_0" hidden="true">'J201'!$Q$53,'J201'!$Q$53</definedName>
    <definedName name="Validation_D008_J201_R53_0" hidden="true">'J201'!$R$53,'J201'!$R$53</definedName>
    <definedName name="Validation_D008_J201_S53_0" hidden="true">'J201'!$S$53,'J201'!$S$53</definedName>
    <definedName name="Validation_D008_J201_T53_0" hidden="true">'J201'!$T$53,'J201'!$T$53</definedName>
    <definedName name="Validation_D008_J201_U53_0" hidden="true">'J201'!$U$53,'J201'!$U$53</definedName>
    <definedName name="Validation_D008_J201_V53_0" hidden="true">'J201'!$V$53,'J201'!$V$53</definedName>
    <definedName name="Validation_D008_J201_W53_0" hidden="true">'J201'!$W$53,'J201'!$W$53</definedName>
    <definedName name="Validation_D008_J201_X53_0" hidden="true">'J201'!$X$53,'J201'!$X$53</definedName>
    <definedName name="Validation_D008_J201_Y53_0" hidden="true">'J201'!$Y$53,'J201'!$Y$53</definedName>
    <definedName name="Validation_D008_J201_K54_0" hidden="true">'J201'!$K$54,'J201'!$K$54</definedName>
    <definedName name="Validation_D008_J201_L54_0" hidden="true">'J201'!$L$54,'J201'!$L$54</definedName>
    <definedName name="Validation_D008_J201_M54_0" hidden="true">'J201'!$M$54,'J201'!$M$54</definedName>
    <definedName name="Validation_D008_J201_N54_0" hidden="true">'J201'!$N$54,'J201'!$N$54</definedName>
    <definedName name="Validation_D008_J201_O54_0" hidden="true">'J201'!$O$54,'J201'!$O$54</definedName>
    <definedName name="Validation_D008_J201_P54_0" hidden="true">'J201'!$P$54,'J201'!$P$54</definedName>
    <definedName name="Validation_D008_J201_Q54_0" hidden="true">'J201'!$Q$54,'J201'!$Q$54</definedName>
    <definedName name="Validation_D008_J201_R54_0" hidden="true">'J201'!$R$54,'J201'!$R$54</definedName>
    <definedName name="Validation_D008_J201_S54_0" hidden="true">'J201'!$S$54,'J201'!$S$54</definedName>
    <definedName name="Validation_D008_J201_T54_0" hidden="true">'J201'!$T$54,'J201'!$T$54</definedName>
    <definedName name="Validation_D008_J201_U54_0" hidden="true">'J201'!$U$54,'J201'!$U$54</definedName>
    <definedName name="Validation_D008_J201_V54_0" hidden="true">'J201'!$V$54,'J201'!$V$54</definedName>
    <definedName name="Validation_D008_J201_W54_0" hidden="true">'J201'!$W$54,'J201'!$W$54</definedName>
    <definedName name="Validation_D008_J201_X54_0" hidden="true">'J201'!$X$54,'J201'!$X$54</definedName>
    <definedName name="Validation_D008_J201_Y54_0" hidden="true">'J201'!$Y$54,'J201'!$Y$54</definedName>
    <definedName name="Validation_D008_J201_K55_0" hidden="true">'J201'!$K$55,'J201'!$K$55</definedName>
    <definedName name="Validation_D008_J201_L55_0" hidden="true">'J201'!$L$55,'J201'!$L$55</definedName>
    <definedName name="Validation_D008_J201_M55_0" hidden="true">'J201'!$M$55,'J201'!$M$55</definedName>
    <definedName name="Validation_D008_J201_N55_0" hidden="true">'J201'!$N$55,'J201'!$N$55</definedName>
    <definedName name="Validation_D008_J201_O55_0" hidden="true">'J201'!$O$55,'J201'!$O$55</definedName>
    <definedName name="Validation_D008_J201_P55_0" hidden="true">'J201'!$P$55,'J201'!$P$55</definedName>
    <definedName name="Validation_D008_J201_Q55_0" hidden="true">'J201'!$Q$55,'J201'!$Q$55</definedName>
    <definedName name="Validation_D008_J201_R55_0" hidden="true">'J201'!$R$55,'J201'!$R$55</definedName>
    <definedName name="Validation_D008_J201_S55_0" hidden="true">'J201'!$S$55,'J201'!$S$55</definedName>
    <definedName name="Validation_D008_J201_T55_0" hidden="true">'J201'!$T$55,'J201'!$T$55</definedName>
    <definedName name="Validation_D008_J201_U55_0" hidden="true">'J201'!$U$55,'J201'!$U$55</definedName>
    <definedName name="Validation_D008_J201_V55_0" hidden="true">'J201'!$V$55,'J201'!$V$55</definedName>
    <definedName name="Validation_D008_J201_W55_0" hidden="true">'J201'!$W$55,'J201'!$W$55</definedName>
    <definedName name="Validation_D008_J201_X55_0" hidden="true">'J201'!$X$55,'J201'!$X$55</definedName>
    <definedName name="Validation_D008_J201_Y55_0" hidden="true">'J201'!$Y$55,'J201'!$Y$55</definedName>
    <definedName name="Validation_D008_J201_K56_0" hidden="true">'J201'!$K$56,'J201'!$K$56</definedName>
    <definedName name="Validation_D008_J201_L56_0" hidden="true">'J201'!$L$56,'J201'!$L$56</definedName>
    <definedName name="Validation_D008_J201_M56_0" hidden="true">'J201'!$M$56,'J201'!$M$56</definedName>
    <definedName name="Validation_D008_J201_N56_0" hidden="true">'J201'!$N$56,'J201'!$N$56</definedName>
    <definedName name="Validation_D008_J201_O56_0" hidden="true">'J201'!$O$56,'J201'!$O$56</definedName>
    <definedName name="Validation_D008_J201_P56_0" hidden="true">'J201'!$P$56,'J201'!$P$56</definedName>
    <definedName name="Validation_D008_J201_Q56_0" hidden="true">'J201'!$Q$56,'J201'!$Q$56</definedName>
    <definedName name="Validation_D008_J201_R56_0" hidden="true">'J201'!$R$56,'J201'!$R$56</definedName>
    <definedName name="Validation_D008_J201_S56_0" hidden="true">'J201'!$S$56,'J201'!$S$56</definedName>
    <definedName name="Validation_D008_J201_T56_0" hidden="true">'J201'!$T$56,'J201'!$T$56</definedName>
    <definedName name="Validation_D008_J201_U56_0" hidden="true">'J201'!$U$56,'J201'!$U$56</definedName>
    <definedName name="Validation_D008_J201_V56_0" hidden="true">'J201'!$V$56,'J201'!$V$56</definedName>
    <definedName name="Validation_D008_J201_W56_0" hidden="true">'J201'!$W$56,'J201'!$W$56</definedName>
    <definedName name="Validation_D008_J201_X56_0" hidden="true">'J201'!$X$56,'J201'!$X$56</definedName>
    <definedName name="Validation_D008_J201_Y56_0" hidden="true">'J201'!$Y$56,'J201'!$Y$56</definedName>
    <definedName name="Validation_D009_J201_K39_0" hidden="true">'J201'!$K$39,'J201'!$K$39</definedName>
    <definedName name="Validation_D009_J201_L39_0" hidden="true">'J201'!$L$39,'J201'!$L$39</definedName>
    <definedName name="Validation_D009_J201_M39_0" hidden="true">'J201'!$M$39,'J201'!$M$39</definedName>
    <definedName name="Validation_D009_J201_N39_0" hidden="true">'J201'!$N$39,'J201'!$N$39</definedName>
    <definedName name="Validation_D009_J201_O39_0" hidden="true">'J201'!$O$39,'J201'!$O$39</definedName>
    <definedName name="Validation_D009_J201_P39_0" hidden="true">'J201'!$P$39,'J201'!$P$39</definedName>
    <definedName name="Validation_D009_J201_Q39_0" hidden="true">'J201'!$Q$39,'J201'!$Q$39</definedName>
    <definedName name="Validation_D009_J201_R39_0" hidden="true">'J201'!$R$39,'J201'!$R$39</definedName>
    <definedName name="Validation_D009_J201_S39_0" hidden="true">'J201'!$S$39,'J201'!$S$39</definedName>
    <definedName name="Validation_D009_J201_T39_0" hidden="true">'J201'!$T$39,'J201'!$T$39</definedName>
    <definedName name="Validation_D009_J201_U39_0" hidden="true">'J201'!$U$39,'J201'!$U$39</definedName>
    <definedName name="Validation_D009_J201_V39_0" hidden="true">'J201'!$V$39,'J201'!$V$39</definedName>
    <definedName name="Validation_D009_J201_W39_0" hidden="true">'J201'!$W$39,'J201'!$W$39</definedName>
    <definedName name="Validation_D009_J201_X39_0" hidden="true">'J201'!$X$39,'J201'!$X$39</definedName>
    <definedName name="Validation_D009_J201_Y39_0" hidden="true">'J201'!$Y$39,'J201'!$Y$39</definedName>
    <definedName name="Validation_D009_J201_K40_0" hidden="true">'J201'!$K$40,'J201'!$K$40</definedName>
    <definedName name="Validation_D009_J201_L40_0" hidden="true">'J201'!$L$40,'J201'!$L$40</definedName>
    <definedName name="Validation_D009_J201_M40_0" hidden="true">'J201'!$M$40,'J201'!$M$40</definedName>
    <definedName name="Validation_D009_J201_N40_0" hidden="true">'J201'!$N$40,'J201'!$N$40</definedName>
    <definedName name="Validation_D009_J201_O40_0" hidden="true">'J201'!$O$40,'J201'!$O$40</definedName>
    <definedName name="Validation_D009_J201_P40_0" hidden="true">'J201'!$P$40,'J201'!$P$40</definedName>
    <definedName name="Validation_D009_J201_Q40_0" hidden="true">'J201'!$Q$40,'J201'!$Q$40</definedName>
    <definedName name="Validation_D009_J201_R40_0" hidden="true">'J201'!$R$40,'J201'!$R$40</definedName>
    <definedName name="Validation_D009_J201_S40_0" hidden="true">'J201'!$S$40,'J201'!$S$40</definedName>
    <definedName name="Validation_D009_J201_T40_0" hidden="true">'J201'!$T$40,'J201'!$T$40</definedName>
    <definedName name="Validation_D009_J201_U40_0" hidden="true">'J201'!$U$40,'J201'!$U$40</definedName>
    <definedName name="Validation_D009_J201_V40_0" hidden="true">'J201'!$V$40,'J201'!$V$40</definedName>
    <definedName name="Validation_D009_J201_W40_0" hidden="true">'J201'!$W$40,'J201'!$W$40</definedName>
    <definedName name="Validation_D009_J201_X40_0" hidden="true">'J201'!$X$40,'J201'!$X$40</definedName>
    <definedName name="Validation_D009_J201_Y40_0" hidden="true">'J201'!$Y$40,'J201'!$Y$40</definedName>
    <definedName name="Validation_D009_J201_K41_0" hidden="true">'J201'!$K$41,'J201'!$K$41</definedName>
    <definedName name="Validation_D009_J201_L41_0" hidden="true">'J201'!$L$41,'J201'!$L$41</definedName>
    <definedName name="Validation_D009_J201_M41_0" hidden="true">'J201'!$M$41,'J201'!$M$41</definedName>
    <definedName name="Validation_D009_J201_N41_0" hidden="true">'J201'!$N$41,'J201'!$N$41</definedName>
    <definedName name="Validation_D009_J201_O41_0" hidden="true">'J201'!$O$41,'J201'!$O$41</definedName>
    <definedName name="Validation_D009_J201_P41_0" hidden="true">'J201'!$P$41,'J201'!$P$41</definedName>
    <definedName name="Validation_D009_J201_Q41_0" hidden="true">'J201'!$Q$41,'J201'!$Q$41</definedName>
    <definedName name="Validation_D009_J201_R41_0" hidden="true">'J201'!$R$41,'J201'!$R$41</definedName>
    <definedName name="Validation_D009_J201_S41_0" hidden="true">'J201'!$S$41,'J201'!$S$41</definedName>
    <definedName name="Validation_D009_J201_T41_0" hidden="true">'J201'!$T$41,'J201'!$T$41</definedName>
    <definedName name="Validation_D009_J201_U41_0" hidden="true">'J201'!$U$41,'J201'!$U$41</definedName>
    <definedName name="Validation_D009_J201_V41_0" hidden="true">'J201'!$V$41,'J201'!$V$41</definedName>
    <definedName name="Validation_D009_J201_W41_0" hidden="true">'J201'!$W$41,'J201'!$W$41</definedName>
    <definedName name="Validation_D009_J201_X41_0" hidden="true">'J201'!$X$41,'J201'!$X$41</definedName>
    <definedName name="Validation_D009_J201_Y41_0" hidden="true">'J201'!$Y$41,'J201'!$Y$41</definedName>
    <definedName name="Validation_D009_J201_K42_0" hidden="true">'J201'!$K$42,'J201'!$K$42</definedName>
    <definedName name="Validation_D009_J201_L42_0" hidden="true">'J201'!$L$42,'J201'!$L$42</definedName>
    <definedName name="Validation_D009_J201_M42_0" hidden="true">'J201'!$M$42,'J201'!$M$42</definedName>
    <definedName name="Validation_D009_J201_N42_0" hidden="true">'J201'!$N$42,'J201'!$N$42</definedName>
    <definedName name="Validation_D009_J201_O42_0" hidden="true">'J201'!$O$42,'J201'!$O$42</definedName>
    <definedName name="Validation_D009_J201_P42_0" hidden="true">'J201'!$P$42,'J201'!$P$42</definedName>
    <definedName name="Validation_D009_J201_Q42_0" hidden="true">'J201'!$Q$42,'J201'!$Q$42</definedName>
    <definedName name="Validation_D009_J201_R42_0" hidden="true">'J201'!$R$42,'J201'!$R$42</definedName>
    <definedName name="Validation_D009_J201_S42_0" hidden="true">'J201'!$S$42,'J201'!$S$42</definedName>
    <definedName name="Validation_D009_J201_T42_0" hidden="true">'J201'!$T$42,'J201'!$T$42</definedName>
    <definedName name="Validation_D009_J201_U42_0" hidden="true">'J201'!$U$42,'J201'!$U$42</definedName>
    <definedName name="Validation_D009_J201_V42_0" hidden="true">'J201'!$V$42,'J201'!$V$42</definedName>
    <definedName name="Validation_D009_J201_W42_0" hidden="true">'J201'!$W$42,'J201'!$W$42</definedName>
    <definedName name="Validation_D009_J201_X42_0" hidden="true">'J201'!$X$42,'J201'!$X$42</definedName>
    <definedName name="Validation_D009_J201_Y42_0" hidden="true">'J201'!$Y$42,'J201'!$Y$42</definedName>
    <definedName name="Validation_D009_J201_K43_0" hidden="true">'J201'!$K$43,'J201'!$K$43</definedName>
    <definedName name="Validation_D009_J201_L43_0" hidden="true">'J201'!$L$43,'J201'!$L$43</definedName>
    <definedName name="Validation_D009_J201_M43_0" hidden="true">'J201'!$M$43,'J201'!$M$43</definedName>
    <definedName name="Validation_D009_J201_N43_0" hidden="true">'J201'!$N$43,'J201'!$N$43</definedName>
    <definedName name="Validation_D009_J201_O43_0" hidden="true">'J201'!$O$43,'J201'!$O$43</definedName>
    <definedName name="Validation_D009_J201_P43_0" hidden="true">'J201'!$P$43,'J201'!$P$43</definedName>
    <definedName name="Validation_D009_J201_Q43_0" hidden="true">'J201'!$Q$43,'J201'!$Q$43</definedName>
    <definedName name="Validation_D009_J201_R43_0" hidden="true">'J201'!$R$43,'J201'!$R$43</definedName>
    <definedName name="Validation_D009_J201_S43_0" hidden="true">'J201'!$S$43,'J201'!$S$43</definedName>
    <definedName name="Validation_D009_J201_T43_0" hidden="true">'J201'!$T$43,'J201'!$T$43</definedName>
    <definedName name="Validation_D009_J201_U43_0" hidden="true">'J201'!$U$43,'J201'!$U$43</definedName>
    <definedName name="Validation_D009_J201_V43_0" hidden="true">'J201'!$V$43,'J201'!$V$43</definedName>
    <definedName name="Validation_D009_J201_W43_0" hidden="true">'J201'!$W$43,'J201'!$W$43</definedName>
    <definedName name="Validation_D009_J201_X43_0" hidden="true">'J201'!$X$43,'J201'!$X$43</definedName>
    <definedName name="Validation_D009_J201_Y43_0" hidden="true">'J201'!$Y$43,'J201'!$Y$43</definedName>
    <definedName name="Validation_D009_J201_K44_0" hidden="true">'J201'!$K$44,'J201'!$K$44</definedName>
    <definedName name="Validation_D009_J201_L44_0" hidden="true">'J201'!$L$44,'J201'!$L$44</definedName>
    <definedName name="Validation_D009_J201_M44_0" hidden="true">'J201'!$M$44,'J201'!$M$44</definedName>
    <definedName name="Validation_D009_J201_N44_0" hidden="true">'J201'!$N$44,'J201'!$N$44</definedName>
    <definedName name="Validation_D009_J201_O44_0" hidden="true">'J201'!$O$44,'J201'!$O$44</definedName>
    <definedName name="Validation_D009_J201_P44_0" hidden="true">'J201'!$P$44,'J201'!$P$44</definedName>
    <definedName name="Validation_D009_J201_Q44_0" hidden="true">'J201'!$Q$44,'J201'!$Q$44</definedName>
    <definedName name="Validation_D009_J201_R44_0" hidden="true">'J201'!$R$44,'J201'!$R$44</definedName>
    <definedName name="Validation_D009_J201_S44_0" hidden="true">'J201'!$S$44,'J201'!$S$44</definedName>
    <definedName name="Validation_D009_J201_T44_0" hidden="true">'J201'!$T$44,'J201'!$T$44</definedName>
    <definedName name="Validation_D009_J201_U44_0" hidden="true">'J201'!$U$44,'J201'!$U$44</definedName>
    <definedName name="Validation_D009_J201_V44_0" hidden="true">'J201'!$V$44,'J201'!$V$44</definedName>
    <definedName name="Validation_D009_J201_W44_0" hidden="true">'J201'!$W$44,'J201'!$W$44</definedName>
    <definedName name="Validation_D009_J201_X44_0" hidden="true">'J201'!$X$44,'J201'!$X$44</definedName>
    <definedName name="Validation_D009_J201_Y44_0" hidden="true">'J201'!$Y$44,'J201'!$Y$44</definedName>
    <definedName name="Validation_D009_J201_K45_0" hidden="true">'J201'!$K$45,'J201'!$K$45</definedName>
    <definedName name="Validation_D009_J201_L45_0" hidden="true">'J201'!$L$45,'J201'!$L$45</definedName>
    <definedName name="Validation_D009_J201_M45_0" hidden="true">'J201'!$M$45,'J201'!$M$45</definedName>
    <definedName name="Validation_D009_J201_N45_0" hidden="true">'J201'!$N$45,'J201'!$N$45</definedName>
    <definedName name="Validation_D009_J201_O45_0" hidden="true">'J201'!$O$45,'J201'!$O$45</definedName>
    <definedName name="Validation_D009_J201_P45_0" hidden="true">'J201'!$P$45,'J201'!$P$45</definedName>
    <definedName name="Validation_D009_J201_Q45_0" hidden="true">'J201'!$Q$45,'J201'!$Q$45</definedName>
    <definedName name="Validation_D009_J201_R45_0" hidden="true">'J201'!$R$45,'J201'!$R$45</definedName>
    <definedName name="Validation_D009_J201_S45_0" hidden="true">'J201'!$S$45,'J201'!$S$45</definedName>
    <definedName name="Validation_D009_J201_T45_0" hidden="true">'J201'!$T$45,'J201'!$T$45</definedName>
    <definedName name="Validation_D009_J201_U45_0" hidden="true">'J201'!$U$45,'J201'!$U$45</definedName>
    <definedName name="Validation_D009_J201_V45_0" hidden="true">'J201'!$V$45,'J201'!$V$45</definedName>
    <definedName name="Validation_D009_J201_W45_0" hidden="true">'J201'!$W$45,'J201'!$W$45</definedName>
    <definedName name="Validation_D009_J201_X45_0" hidden="true">'J201'!$X$45,'J201'!$X$45</definedName>
    <definedName name="Validation_D009_J201_Y45_0" hidden="true">'J201'!$Y$45,'J201'!$Y$45</definedName>
    <definedName name="Validation_D009_J201_K46_0" hidden="true">'J201'!$K$46,'J201'!$K$46</definedName>
    <definedName name="Validation_D009_J201_L46_0" hidden="true">'J201'!$L$46,'J201'!$L$46</definedName>
    <definedName name="Validation_D009_J201_M46_0" hidden="true">'J201'!$M$46,'J201'!$M$46</definedName>
    <definedName name="Validation_D009_J201_N46_0" hidden="true">'J201'!$N$46,'J201'!$N$46</definedName>
    <definedName name="Validation_D009_J201_O46_0" hidden="true">'J201'!$O$46,'J201'!$O$46</definedName>
    <definedName name="Validation_D009_J201_P46_0" hidden="true">'J201'!$P$46,'J201'!$P$46</definedName>
    <definedName name="Validation_D009_J201_Q46_0" hidden="true">'J201'!$Q$46,'J201'!$Q$46</definedName>
    <definedName name="Validation_D009_J201_R46_0" hidden="true">'J201'!$R$46,'J201'!$R$46</definedName>
    <definedName name="Validation_D009_J201_S46_0" hidden="true">'J201'!$S$46,'J201'!$S$46</definedName>
    <definedName name="Validation_D009_J201_T46_0" hidden="true">'J201'!$T$46,'J201'!$T$46</definedName>
    <definedName name="Validation_D009_J201_U46_0" hidden="true">'J201'!$U$46,'J201'!$U$46</definedName>
    <definedName name="Validation_D009_J201_V46_0" hidden="true">'J201'!$V$46,'J201'!$V$46</definedName>
    <definedName name="Validation_D009_J201_W46_0" hidden="true">'J201'!$W$46,'J201'!$W$46</definedName>
    <definedName name="Validation_D009_J201_X46_0" hidden="true">'J201'!$X$46,'J201'!$X$46</definedName>
    <definedName name="Validation_D009_J201_Y46_0" hidden="true">'J201'!$Y$46,'J201'!$Y$46</definedName>
    <definedName name="Validation_D009_J201_K47_0" hidden="true">'J201'!$K$47,'J201'!$K$47</definedName>
    <definedName name="Validation_D009_J201_L47_0" hidden="true">'J201'!$L$47,'J201'!$L$47</definedName>
    <definedName name="Validation_D009_J201_M47_0" hidden="true">'J201'!$M$47,'J201'!$M$47</definedName>
    <definedName name="Validation_D009_J201_N47_0" hidden="true">'J201'!$N$47,'J201'!$N$47</definedName>
    <definedName name="Validation_D009_J201_O47_0" hidden="true">'J201'!$O$47,'J201'!$O$47</definedName>
    <definedName name="Validation_D009_J201_P47_0" hidden="true">'J201'!$P$47,'J201'!$P$47</definedName>
    <definedName name="Validation_D009_J201_Q47_0" hidden="true">'J201'!$Q$47,'J201'!$Q$47</definedName>
    <definedName name="Validation_D009_J201_R47_0" hidden="true">'J201'!$R$47,'J201'!$R$47</definedName>
    <definedName name="Validation_D009_J201_S47_0" hidden="true">'J201'!$S$47,'J201'!$S$47</definedName>
    <definedName name="Validation_D009_J201_T47_0" hidden="true">'J201'!$T$47,'J201'!$T$47</definedName>
    <definedName name="Validation_D009_J201_U47_0" hidden="true">'J201'!$U$47,'J201'!$U$47</definedName>
    <definedName name="Validation_D009_J201_V47_0" hidden="true">'J201'!$V$47,'J201'!$V$47</definedName>
    <definedName name="Validation_D009_J201_W47_0" hidden="true">'J201'!$W$47,'J201'!$W$47</definedName>
    <definedName name="Validation_D009_J201_X47_0" hidden="true">'J201'!$X$47,'J201'!$X$47</definedName>
    <definedName name="Validation_D009_J201_Y47_0" hidden="true">'J201'!$Y$47,'J201'!$Y$47</definedName>
    <definedName name="Validation_D010_J201_K57_0" hidden="true">'J201'!$K$57,'J201'!$K$59,'J201'!$K$61,'J201'!$K$57</definedName>
    <definedName name="Validation_D010_J201_L57_0" hidden="true">'J201'!$L$57,'J201'!$L$59,'J201'!$L$61,'J201'!$L$57</definedName>
    <definedName name="Validation_D010_J201_M57_0" hidden="true">'J201'!$M$57,'J201'!$M$59,'J201'!$M$61,'J201'!$M$57</definedName>
    <definedName name="Validation_D010_J201_N57_0" hidden="true">'J201'!$N$57,'J201'!$N$59,'J201'!$N$61,'J201'!$N$57</definedName>
    <definedName name="Validation_D010_J201_O57_0" hidden="true">'J201'!$O$57,'J201'!$O$59,'J201'!$O$61,'J201'!$O$57</definedName>
    <definedName name="Validation_D010_J201_P57_0" hidden="true">'J201'!$P$57,'J201'!$P$59,'J201'!$P$61,'J201'!$P$57</definedName>
    <definedName name="Validation_D010_J201_Q57_0" hidden="true">'J201'!$Q$57,'J201'!$Q$59,'J201'!$Q$61,'J201'!$Q$57</definedName>
    <definedName name="Validation_D010_J201_R57_0" hidden="true">'J201'!$R$57,'J201'!$R$59,'J201'!$R$61,'J201'!$R$57</definedName>
    <definedName name="Validation_D010_J201_S57_0" hidden="true">'J201'!$S$57,'J201'!$S$59,'J201'!$S$61,'J201'!$S$57</definedName>
    <definedName name="Validation_D010_J201_T57_0" hidden="true">'J201'!$T$57,'J201'!$T$59,'J201'!$T$61,'J201'!$T$57</definedName>
    <definedName name="Validation_D010_J201_U57_0" hidden="true">'J201'!$U$57,'J201'!$U$59,'J201'!$U$61,'J201'!$U$57</definedName>
    <definedName name="Validation_D010_J201_V57_0" hidden="true">'J201'!$V$57,'J201'!$V$59,'J201'!$V$61,'J201'!$V$57</definedName>
    <definedName name="Validation_D010_J201_W57_0" hidden="true">'J201'!$W$57,'J201'!$W$59,'J201'!$W$61,'J201'!$W$57</definedName>
    <definedName name="Validation_D010_J201_X57_0" hidden="true">'J201'!$X$57,'J201'!$X$59,'J201'!$X$61,'J201'!$X$57</definedName>
    <definedName name="Validation_D010_J201_Y57_0" hidden="true">'J201'!$Y$57,'J201'!$Y$59,'J201'!$Y$61,'J201'!$Y$57</definedName>
    <definedName name="Validation_D011_J201_K59_0" hidden="true">'J201'!$K$59:$K$60,'J201'!$K$59</definedName>
    <definedName name="Validation_D011_J201_L59_0" hidden="true">'J201'!$L$59:$L$60,'J201'!$L$59</definedName>
    <definedName name="Validation_D011_J201_M59_0" hidden="true">'J201'!$M$59:$M$60,'J201'!$M$59</definedName>
    <definedName name="Validation_D011_J201_N59_0" hidden="true">'J201'!$N$59:$N$60,'J201'!$N$59</definedName>
    <definedName name="Validation_D011_J201_O59_0" hidden="true">'J201'!$O$59:$O$60,'J201'!$O$59</definedName>
    <definedName name="Validation_D011_J201_P59_0" hidden="true">'J201'!$P$59:$P$60,'J201'!$P$59</definedName>
    <definedName name="Validation_D011_J201_Q59_0" hidden="true">'J201'!$Q$59:$Q$60,'J201'!$Q$59</definedName>
    <definedName name="Validation_D011_J201_R59_0" hidden="true">'J201'!$R$59:$R$60,'J201'!$R$59</definedName>
    <definedName name="Validation_D011_J201_S59_0" hidden="true">'J201'!$S$59:$S$60,'J201'!$S$59</definedName>
    <definedName name="Validation_D011_J201_T59_0" hidden="true">'J201'!$T$59:$T$60,'J201'!$T$59</definedName>
    <definedName name="Validation_D011_J201_U59_0" hidden="true">'J201'!$U$59:$U$60,'J201'!$U$59</definedName>
    <definedName name="Validation_D011_J201_V59_0" hidden="true">'J201'!$V$59:$V$60,'J201'!$V$59</definedName>
    <definedName name="Validation_D011_J201_W59_0" hidden="true">'J201'!$W$59:$W$60,'J201'!$W$59</definedName>
    <definedName name="Validation_D011_J201_X59_0" hidden="true">'J201'!$X$59:$X$60,'J201'!$X$59</definedName>
    <definedName name="Validation_D011_J201_Y59_0" hidden="true">'J201'!$Y$59:$Y$60,'J201'!$Y$59</definedName>
    <definedName name="Validation_D011_J201_K61_0" hidden="true">'J201'!$K$61:$K$62,'J201'!$K$61</definedName>
    <definedName name="Validation_D011_J201_L61_0" hidden="true">'J201'!$L$61:$L$62,'J201'!$L$61</definedName>
    <definedName name="Validation_D011_J201_M61_0" hidden="true">'J201'!$M$61:$M$62,'J201'!$M$61</definedName>
    <definedName name="Validation_D011_J201_N61_0" hidden="true">'J201'!$N$61:$N$62,'J201'!$N$61</definedName>
    <definedName name="Validation_D011_J201_O61_0" hidden="true">'J201'!$O$61:$O$62,'J201'!$O$61</definedName>
    <definedName name="Validation_D011_J201_P61_0" hidden="true">'J201'!$P$61:$P$62,'J201'!$P$61</definedName>
    <definedName name="Validation_D011_J201_Q61_0" hidden="true">'J201'!$Q$61:$Q$62,'J201'!$Q$61</definedName>
    <definedName name="Validation_D011_J201_R61_0" hidden="true">'J201'!$R$61:$R$62,'J201'!$R$61</definedName>
    <definedName name="Validation_D011_J201_S61_0" hidden="true">'J201'!$S$61:$S$62,'J201'!$S$61</definedName>
    <definedName name="Validation_D011_J201_T61_0" hidden="true">'J201'!$T$61:$T$62,'J201'!$T$61</definedName>
    <definedName name="Validation_D011_J201_U61_0" hidden="true">'J201'!$U$61:$U$62,'J201'!$U$61</definedName>
    <definedName name="Validation_D011_J201_V61_0" hidden="true">'J201'!$V$61:$V$62,'J201'!$V$61</definedName>
    <definedName name="Validation_D011_J201_W61_0" hidden="true">'J201'!$W$61:$W$62,'J201'!$W$61</definedName>
    <definedName name="Validation_D011_J201_X61_0" hidden="true">'J201'!$X$61:$X$62,'J201'!$X$61</definedName>
    <definedName name="Validation_D011_J201_Y61_0" hidden="true">'J201'!$Y$61:$Y$62,'J201'!$Y$61</definedName>
    <definedName name="Validation_D012_J201_K94_0" hidden="true">'J201'!$K$94:$K$95,'J201'!$K$94</definedName>
    <definedName name="Validation_D012_J201_M94_0" hidden="true">'J201'!$M$94:$M$95,'J201'!$M$94</definedName>
    <definedName name="Validation_D012_J201_N94_0" hidden="true">'J201'!$N$94:$N$95,'J201'!$N$94</definedName>
    <definedName name="Validation_D012_J201_O94_0" hidden="true">'J201'!$O$94:$O$95,'J201'!$O$94</definedName>
    <definedName name="Validation_D012_J201_P94_0" hidden="true">'J201'!$P$94:$P$95,'J201'!$P$94</definedName>
    <definedName name="Validation_D012_J201_Q94_0" hidden="true">'J201'!$Q$94:$Q$95,'J201'!$Q$94</definedName>
    <definedName name="Validation_D012_J201_R94_0" hidden="true">'J201'!$R$94:$R$95,'J201'!$R$94</definedName>
    <definedName name="Validation_D012_J201_T94_0" hidden="true">'J201'!$T$94:$T$95,'J201'!$T$94</definedName>
    <definedName name="Validation_D012_J201_U94_0" hidden="true">'J201'!$U$94:$U$95,'J201'!$U$94</definedName>
    <definedName name="Validation_D012_J201_V94_0" hidden="true">'J201'!$V$94:$V$95,'J201'!$V$94</definedName>
    <definedName name="Validation_D012_J201_W94_0" hidden="true">'J201'!$W$94:$W$95,'J201'!$W$94</definedName>
    <definedName name="Validation_D012_J201_X94_0" hidden="true">'J201'!$X$94:$X$95,'J201'!$X$94</definedName>
    <definedName name="Validation_D012_J201_Y94_0" hidden="true">'J201'!$Y$94:$Y$95,'J201'!$Y$94</definedName>
    <definedName name="Validation_D001_J202_Y21_0" hidden="true">'J202'!$Q$21,'J202'!$X$21:$Y$21,'J202'!$Y$21</definedName>
    <definedName name="Validation_D001_J202_Y22_0" hidden="true">'J202'!$Q$22,'J202'!$X$22:$Y$22,'J202'!$Y$22</definedName>
    <definedName name="Validation_D001_J202_Y23_0" hidden="true">'J202'!$Q$23,'J202'!$X$23:$Y$23,'J202'!$Y$23</definedName>
    <definedName name="Validation_D001_J202_Y24_0" hidden="true">'J202'!$Q$24,'J202'!$X$24:$Y$24,'J202'!$Y$24</definedName>
    <definedName name="Validation_D001_J202_Y25_0" hidden="true">'J202'!$Q$25,'J202'!$X$25:$Y$25,'J202'!$Y$25</definedName>
    <definedName name="Validation_D001_J202_Y26_0" hidden="true">'J202'!$Q$26,'J202'!$X$26:$Y$26,'J202'!$Y$26</definedName>
    <definedName name="Validation_D001_J202_Y27_0" hidden="true">'J202'!$Q$27,'J202'!$X$27:$Y$27,'J202'!$Y$27</definedName>
    <definedName name="Validation_D001_J202_Y28_0" hidden="true">'J202'!$Q$28,'J202'!$X$28:$Y$28,'J202'!$Y$28</definedName>
    <definedName name="Validation_D001_J202_Y29_0" hidden="true">'J202'!$Q$29,'J202'!$X$29:$Y$29,'J202'!$Y$29</definedName>
    <definedName name="Validation_D001_J202_Y30_0" hidden="true">'J202'!$Q$30,'J202'!$X$30:$Y$30,'J202'!$Y$30</definedName>
    <definedName name="Validation_D001_J202_Y31_0" hidden="true">'J202'!$Q$31,'J202'!$X$31:$Y$31,'J202'!$Y$31</definedName>
    <definedName name="Validation_D001_J202_Y32_0" hidden="true">'J202'!$Q$32,'J202'!$X$32:$Y$32,'J202'!$Y$32</definedName>
    <definedName name="Validation_D001_J202_Y33_0" hidden="true">'J202'!$Q$33,'J202'!$X$33:$Y$33,'J202'!$Y$33</definedName>
    <definedName name="Validation_D001_J202_Y34_0" hidden="true">'J202'!$Q$34,'J202'!$X$34:$Y$34,'J202'!$Y$34</definedName>
    <definedName name="Validation_D001_J202_Y35_0" hidden="true">'J202'!$Q$35,'J202'!$X$35:$Y$35,'J202'!$Y$35</definedName>
    <definedName name="Validation_D001_J202_Y36_0" hidden="true">'J202'!$Q$36,'J202'!$X$36:$Y$36,'J202'!$Y$36</definedName>
    <definedName name="Validation_D001_J202_Y37_0" hidden="true">'J202'!$Q$37,'J202'!$X$37:$Y$37,'J202'!$Y$37</definedName>
    <definedName name="Validation_D001_J202_Y38_0" hidden="true">'J202'!$Q$38,'J202'!$X$38:$Y$38,'J202'!$Y$38</definedName>
    <definedName name="Validation_D001_J202_Y39_0" hidden="true">'J202'!$Q$39,'J202'!$X$39:$Y$39,'J202'!$Y$39</definedName>
    <definedName name="Validation_D001_J202_Y40_0" hidden="true">'J202'!$Q$40,'J202'!$X$40:$Y$40,'J202'!$Y$40</definedName>
    <definedName name="Validation_D001_J202_Y41_0" hidden="true">'J202'!$Q$41,'J202'!$X$41:$Y$41,'J202'!$Y$41</definedName>
    <definedName name="Validation_D001_J202_Y42_0" hidden="true">'J202'!$Q$42,'J202'!$X$42:$Y$42,'J202'!$Y$42</definedName>
    <definedName name="Validation_D001_J202_Y43_0" hidden="true">'J202'!$Q$43,'J202'!$X$43:$Y$43,'J202'!$Y$43</definedName>
    <definedName name="Validation_D001_J202_Y44_0" hidden="true">'J202'!$Q$44,'J202'!$X$44:$Y$44,'J202'!$Y$44</definedName>
    <definedName name="Validation_D001_J202_Y45_0" hidden="true">'J202'!$Q$45,'J202'!$X$45:$Y$45,'J202'!$Y$45</definedName>
    <definedName name="Validation_D001_J202_Y46_0" hidden="true">'J202'!$Q$46,'J202'!$X$46:$Y$46,'J202'!$Y$46</definedName>
    <definedName name="Validation_D001_J202_Y47_0" hidden="true">'J202'!$Q$47,'J202'!$X$47:$Y$47,'J202'!$Y$47</definedName>
    <definedName name="Validation_D001_J202_Y48_0" hidden="true">'J202'!$Q$48,'J202'!$X$48:$Y$48,'J202'!$Y$48</definedName>
    <definedName name="Validation_D001_J202_Y49_0" hidden="true">'J202'!$Q$49,'J202'!$X$49:$Y$49,'J202'!$Y$49</definedName>
    <definedName name="Validation_D001_J202_Y50_0" hidden="true">'J202'!$Q$50,'J202'!$X$50:$Y$50,'J202'!$Y$50</definedName>
    <definedName name="Validation_D001_J202_Y51_0" hidden="true">'J202'!$Q$51,'J202'!$X$51:$Y$51,'J202'!$Y$51</definedName>
    <definedName name="Validation_D001_J202_Y52_0" hidden="true">'J202'!$Q$52,'J202'!$X$52:$Y$52,'J202'!$Y$52</definedName>
    <definedName name="Validation_D001_J202_Y53_0" hidden="true">'J202'!$Q$53,'J202'!$X$53:$Y$53,'J202'!$Y$53</definedName>
    <definedName name="Validation_D001_J202_Y54_0" hidden="true">'J202'!$Q$54,'J202'!$X$54:$Y$54,'J202'!$Y$54</definedName>
    <definedName name="Validation_D001_J202_Y55_0" hidden="true">'J202'!$Q$55,'J202'!$X$55:$Y$55,'J202'!$Y$55</definedName>
    <definedName name="Validation_D001_J202_Y56_0" hidden="true">'J202'!$Q$56,'J202'!$X$56:$Y$56,'J202'!$Y$56</definedName>
    <definedName name="Validation_D001_J202_Y57_0" hidden="true">'J202'!$Q$57,'J202'!$X$57:$Y$57,'J202'!$Y$57</definedName>
    <definedName name="Validation_D001_J202_Y58_0" hidden="true">'J202'!$Q$58,'J202'!$X$58:$Y$58,'J202'!$Y$58</definedName>
    <definedName name="Validation_D001_J202_Y59_0" hidden="true">'J202'!$Q$59,'J202'!$X$59:$Y$59,'J202'!$Y$59</definedName>
    <definedName name="Validation_D001_J202_Y60_0" hidden="true">'J202'!$Q$60,'J202'!$X$60:$Y$60,'J202'!$Y$60</definedName>
    <definedName name="Validation_D001_J202_Y61_0" hidden="true">'J202'!$Q$61,'J202'!$X$61:$Y$61,'J202'!$Y$61</definedName>
    <definedName name="Validation_D001_J202_Y62_0" hidden="true">'J202'!$Q$62,'J202'!$X$62:$Y$62,'J202'!$Y$62</definedName>
    <definedName name="Validation_D001_J202_Y63_0" hidden="true">'J202'!$Q$63,'J202'!$X$63:$Y$63,'J202'!$Y$63</definedName>
    <definedName name="Validation_D001_J202_Y64_0" hidden="true">'J202'!$Q$64,'J202'!$X$64:$Y$64,'J202'!$Y$64</definedName>
    <definedName name="Validation_D001_J202_Y65_0" hidden="true">'J202'!$Q$65,'J202'!$X$65:$Y$65,'J202'!$Y$65</definedName>
    <definedName name="Validation_D001_J202_Y66_0" hidden="true">'J202'!$Q$66,'J202'!$X$66:$Y$66,'J202'!$Y$66</definedName>
    <definedName name="Validation_D001_J202_Y67_0" hidden="true">'J202'!$Q$67,'J202'!$X$67:$Y$67,'J202'!$Y$67</definedName>
    <definedName name="Validation_D001_J202_Y68_0" hidden="true">'J202'!$Q$68,'J202'!$X$68:$Y$68,'J202'!$Y$68</definedName>
    <definedName name="Validation_D001_J202_Y69_0" hidden="true">'J202'!$Q$69,'J202'!$X$69:$Y$69,'J202'!$Y$69</definedName>
    <definedName name="Validation_D001_J202_Y70_0" hidden="true">'J202'!$Q$70,'J202'!$X$70:$Y$70,'J202'!$Y$70</definedName>
    <definedName name="Validation_D001_J202_Y71_0" hidden="true">'J202'!$Q$71,'J202'!$X$71:$Y$71,'J202'!$Y$71</definedName>
    <definedName name="Validation_D001_J202_Y72_0" hidden="true">'J202'!$Q$72,'J202'!$X$72:$Y$72,'J202'!$Y$72</definedName>
    <definedName name="Validation_D001_J202_Y73_0" hidden="true">'J202'!$Q$73,'J202'!$X$73:$Y$73,'J202'!$Y$73</definedName>
    <definedName name="Validation_D001_J202_Y74_0" hidden="true">'J202'!$Q$74,'J202'!$X$74:$Y$74,'J202'!$Y$74</definedName>
    <definedName name="Validation_D001_J202_Y75_0" hidden="true">'J202'!$Q$75,'J202'!$X$75:$Y$75,'J202'!$Y$75</definedName>
    <definedName name="Validation_D001_J202_Y76_0" hidden="true">'J202'!$Q$76,'J202'!$X$76:$Y$76,'J202'!$Y$76</definedName>
    <definedName name="Validation_D001_J202_Y77_0" hidden="true">'J202'!$Q$77,'J202'!$X$77:$Y$77,'J202'!$Y$77</definedName>
    <definedName name="Validation_D001_J202_Y78_0" hidden="true">'J202'!$Q$78,'J202'!$X$78:$Y$78,'J202'!$Y$78</definedName>
    <definedName name="Validation_D001_J202_Y79_0" hidden="true">'J202'!$Q$79,'J202'!$X$79:$Y$79,'J202'!$Y$79</definedName>
    <definedName name="Validation_D001_J202_Y80_0" hidden="true">'J202'!$Q$80,'J202'!$X$80:$Y$80,'J202'!$Y$80</definedName>
    <definedName name="Validation_D001_J202_Y81_0" hidden="true">'J202'!$Q$81,'J202'!$X$81:$Y$81,'J202'!$Y$81</definedName>
    <definedName name="Validation_D001_J202_Y82_0" hidden="true">'J202'!$Q$82,'J202'!$X$82:$Y$82,'J202'!$Y$82</definedName>
    <definedName name="Validation_D001_J202_Y83_0" hidden="true">'J202'!$Q$83,'J202'!$Y$83,'J202'!$Y$83</definedName>
    <definedName name="Validation_D001_J202_Y84_0" hidden="true">'J202'!$Q$84,'J202'!$Y$84,'J202'!$Y$84</definedName>
    <definedName name="Validation_D001_J202_Y85_0" hidden="true">'J202'!$Q$85,'J202'!$X$85:$Y$85,'J202'!$Y$85</definedName>
    <definedName name="Validation_D001_J202_Y86_0" hidden="true">'J202'!$Q$86,'J202'!$X$86:$Y$86,'J202'!$Y$86</definedName>
    <definedName name="Validation_D001_J202_Y87_0" hidden="true">'J202'!$Q$87,'J202'!$X$87:$Y$87,'J202'!$Y$87</definedName>
    <definedName name="Validation_D001_J202_Y88_0" hidden="true">'J202'!$Q$88,'J202'!$X$88:$Y$88,'J202'!$Y$88</definedName>
    <definedName name="Validation_D001_J202_Y89_0" hidden="true">'J202'!$Q$89,'J202'!$X$89:$Y$89,'J202'!$Y$89</definedName>
    <definedName name="Validation_D001_J202_Y90_0" hidden="true">'J202'!$Q$90,'J202'!$X$90:$Y$90,'J202'!$Y$90</definedName>
    <definedName name="Validation_D001_J202_Y91_0" hidden="true">'J202'!$Q$91,'J202'!$X$91:$Y$91,'J202'!$Y$91</definedName>
    <definedName name="Validation_D001_J202_Y92_0" hidden="true">'J202'!$Q$92,'J202'!$X$92:$Y$92,'J202'!$Y$92</definedName>
    <definedName name="Validation_D001_J202_Y93_0" hidden="true">'J202'!$Q$93,'J202'!$Y$93,'J202'!$Y$93</definedName>
    <definedName name="Validation_D001_J202_Y94_0" hidden="true">'J202'!$Q$94,'J202'!$X$94:$Y$94,'J202'!$Y$94</definedName>
    <definedName name="Validation_D001_J202_Y95_0" hidden="true">'J202'!$Q$95,'J202'!$X$95:$Y$95,'J202'!$Y$95</definedName>
    <definedName name="Validation_D001_J202_Y96_0" hidden="true">'J202'!$Q$96,'J202'!$X$96:$Y$96,'J202'!$Y$96</definedName>
    <definedName name="Validation_D001_J202_Y97_0" hidden="true">'J202'!$Q$97,'J202'!$X$97:$Y$97,'J202'!$Y$97</definedName>
    <definedName name="Validation_D001_J202_Y98_0" hidden="true">'J202'!$Q$98,'J202'!$X$98:$Y$98,'J202'!$Y$98</definedName>
    <definedName name="Validation_D001_J202_Y99_0" hidden="true">'J202'!$Q$99,'J202'!$X$99:$Y$99,'J202'!$Y$99</definedName>
    <definedName name="Validation_D001_J202_Y100_0" hidden="true">'J202'!$Q$100,'J202'!$X$100:$Y$100,'J202'!$Y$100</definedName>
    <definedName name="Validation_D004_J202_Q21_0" hidden="true">'J202'!$K$21:$Q$21,'J202'!$Q$21</definedName>
    <definedName name="Validation_D004_J202_X21_0" hidden="true">'J202'!$R$21:$X$21,'J202'!$X$21</definedName>
    <definedName name="Validation_D004_J202_Q22_0" hidden="true">'J202'!$K$22:$Q$22,'J202'!$Q$22</definedName>
    <definedName name="Validation_D004_J202_X22_0" hidden="true">'J202'!$R$22:$X$22,'J202'!$X$22</definedName>
    <definedName name="Validation_D004_J202_Q23_0" hidden="true">'J202'!$K$23:$Q$23,'J202'!$Q$23</definedName>
    <definedName name="Validation_D004_J202_X23_0" hidden="true">'J202'!$R$23:$X$23,'J202'!$X$23</definedName>
    <definedName name="Validation_D004_J202_Q24_0" hidden="true">'J202'!$K$24:$Q$24,'J202'!$Q$24</definedName>
    <definedName name="Validation_D004_J202_X24_0" hidden="true">'J202'!$R$24:$X$24,'J202'!$X$24</definedName>
    <definedName name="Validation_D004_J202_Q25_0" hidden="true">'J202'!$K$25:$Q$25,'J202'!$Q$25</definedName>
    <definedName name="Validation_D004_J202_X25_0" hidden="true">'J202'!$R$25:$X$25,'J202'!$X$25</definedName>
    <definedName name="Validation_D004_J202_Q26_0" hidden="true">'J202'!$K$26:$Q$26,'J202'!$Q$26</definedName>
    <definedName name="Validation_D004_J202_X26_0" hidden="true">'J202'!$R$26:$X$26,'J202'!$X$26</definedName>
    <definedName name="Validation_D004_J202_Q27_0" hidden="true">'J202'!$K$27:$Q$27,'J202'!$Q$27</definedName>
    <definedName name="Validation_D004_J202_X27_0" hidden="true">'J202'!$R$27:$X$27,'J202'!$X$27</definedName>
    <definedName name="Validation_D004_J202_Q28_0" hidden="true">'J202'!$K$28:$Q$28,'J202'!$Q$28</definedName>
    <definedName name="Validation_D004_J202_X28_0" hidden="true">'J202'!$R$28:$X$28,'J202'!$X$28</definedName>
    <definedName name="Validation_D004_J202_Q29_0" hidden="true">'J202'!$K$29:$Q$29,'J202'!$Q$29</definedName>
    <definedName name="Validation_D004_J202_X29_0" hidden="true">'J202'!$R$29:$X$29,'J202'!$X$29</definedName>
    <definedName name="Validation_D004_J202_Q30_0" hidden="true">'J202'!$K$30,'J202'!$M$30:$Q$30,'J202'!$Q$30</definedName>
    <definedName name="Validation_D004_J202_X30_0" hidden="true">'J202'!$R$30,'J202'!$T$30:$X$30,'J202'!$X$30</definedName>
    <definedName name="Validation_D004_J202_Q31_0" hidden="true">'J202'!$K$31:$Q$31,'J202'!$Q$31</definedName>
    <definedName name="Validation_D004_J202_X31_0" hidden="true">'J202'!$R$31:$X$31,'J202'!$X$31</definedName>
    <definedName name="Validation_D004_J202_Q32_0" hidden="true">'J202'!$K$32:$Q$32,'J202'!$Q$32</definedName>
    <definedName name="Validation_D004_J202_X32_0" hidden="true">'J202'!$R$32:$X$32,'J202'!$X$32</definedName>
    <definedName name="Validation_D004_J202_Q33_0" hidden="true">'J202'!$K$33:$Q$33,'J202'!$Q$33</definedName>
    <definedName name="Validation_D004_J202_X33_0" hidden="true">'J202'!$R$33:$X$33,'J202'!$X$33</definedName>
    <definedName name="Validation_D004_J202_Q34_0" hidden="true">'J202'!$K$34:$Q$34,'J202'!$Q$34</definedName>
    <definedName name="Validation_D004_J202_X34_0" hidden="true">'J202'!$R$34:$X$34,'J202'!$X$34</definedName>
    <definedName name="Validation_D004_J202_Q35_0" hidden="true">'J202'!$K$35:$Q$35,'J202'!$Q$35</definedName>
    <definedName name="Validation_D004_J202_X35_0" hidden="true">'J202'!$R$35:$X$35,'J202'!$X$35</definedName>
    <definedName name="Validation_D004_J202_Q36_0" hidden="true">'J202'!$K$36:$Q$36,'J202'!$Q$36</definedName>
    <definedName name="Validation_D004_J202_X36_0" hidden="true">'J202'!$R$36:$X$36,'J202'!$X$36</definedName>
    <definedName name="Validation_D004_J202_Q37_0" hidden="true">'J202'!$K$37:$Q$37,'J202'!$Q$37</definedName>
    <definedName name="Validation_D004_J202_X37_0" hidden="true">'J202'!$R$37:$X$37,'J202'!$X$37</definedName>
    <definedName name="Validation_D004_J202_Q38_0" hidden="true">'J202'!$K$38:$Q$38,'J202'!$Q$38</definedName>
    <definedName name="Validation_D004_J202_X38_0" hidden="true">'J202'!$R$38:$X$38,'J202'!$X$38</definedName>
    <definedName name="Validation_D004_J202_Q39_0" hidden="true">'J202'!$K$39:$Q$39,'J202'!$Q$39</definedName>
    <definedName name="Validation_D004_J202_X39_0" hidden="true">'J202'!$R$39:$X$39,'J202'!$X$39</definedName>
    <definedName name="Validation_D004_J202_Q40_0" hidden="true">'J202'!$K$40:$Q$40,'J202'!$Q$40</definedName>
    <definedName name="Validation_D004_J202_X40_0" hidden="true">'J202'!$R$40:$X$40,'J202'!$X$40</definedName>
    <definedName name="Validation_D004_J202_Q41_0" hidden="true">'J202'!$K$41:$Q$41,'J202'!$Q$41</definedName>
    <definedName name="Validation_D004_J202_X41_0" hidden="true">'J202'!$R$41:$X$41,'J202'!$X$41</definedName>
    <definedName name="Validation_D004_J202_Q42_0" hidden="true">'J202'!$K$42:$Q$42,'J202'!$Q$42</definedName>
    <definedName name="Validation_D004_J202_X42_0" hidden="true">'J202'!$R$42:$X$42,'J202'!$X$42</definedName>
    <definedName name="Validation_D004_J202_Q43_0" hidden="true">'J202'!$K$43:$Q$43,'J202'!$Q$43</definedName>
    <definedName name="Validation_D004_J202_X43_0" hidden="true">'J202'!$R$43:$X$43,'J202'!$X$43</definedName>
    <definedName name="Validation_D004_J202_Q44_0" hidden="true">'J202'!$K$44:$Q$44,'J202'!$Q$44</definedName>
    <definedName name="Validation_D004_J202_X44_0" hidden="true">'J202'!$R$44:$X$44,'J202'!$X$44</definedName>
    <definedName name="Validation_D004_J202_Q45_0" hidden="true">'J202'!$K$45:$Q$45,'J202'!$Q$45</definedName>
    <definedName name="Validation_D004_J202_X45_0" hidden="true">'J202'!$R$45:$X$45,'J202'!$X$45</definedName>
    <definedName name="Validation_D004_J202_Q46_0" hidden="true">'J202'!$K$46:$Q$46,'J202'!$Q$46</definedName>
    <definedName name="Validation_D004_J202_X46_0" hidden="true">'J202'!$R$46:$X$46,'J202'!$X$46</definedName>
    <definedName name="Validation_D004_J202_Q47_0" hidden="true">'J202'!$K$47:$Q$47,'J202'!$Q$47</definedName>
    <definedName name="Validation_D004_J202_X47_0" hidden="true">'J202'!$R$47:$X$47,'J202'!$X$47</definedName>
    <definedName name="Validation_D004_J202_Q48_0" hidden="true">'J202'!$K$48:$Q$48,'J202'!$Q$48</definedName>
    <definedName name="Validation_D004_J202_X48_0" hidden="true">'J202'!$R$48:$X$48,'J202'!$X$48</definedName>
    <definedName name="Validation_D004_J202_Q49_0" hidden="true">'J202'!$K$49:$Q$49,'J202'!$Q$49</definedName>
    <definedName name="Validation_D004_J202_X49_0" hidden="true">'J202'!$R$49:$X$49,'J202'!$X$49</definedName>
    <definedName name="Validation_D004_J202_Q50_0" hidden="true">'J202'!$K$50:$Q$50,'J202'!$Q$50</definedName>
    <definedName name="Validation_D004_J202_X50_0" hidden="true">'J202'!$R$50:$X$50,'J202'!$X$50</definedName>
    <definedName name="Validation_D004_J202_Q51_0" hidden="true">'J202'!$K$51:$Q$51,'J202'!$Q$51</definedName>
    <definedName name="Validation_D004_J202_X51_0" hidden="true">'J202'!$R$51:$X$51,'J202'!$X$51</definedName>
    <definedName name="Validation_D004_J202_Q52_0" hidden="true">'J202'!$K$52:$Q$52,'J202'!$Q$52</definedName>
    <definedName name="Validation_D004_J202_X52_0" hidden="true">'J202'!$R$52:$X$52,'J202'!$X$52</definedName>
    <definedName name="Validation_D004_J202_Q53_0" hidden="true">'J202'!$K$53:$Q$53,'J202'!$Q$53</definedName>
    <definedName name="Validation_D004_J202_X53_0" hidden="true">'J202'!$R$53:$X$53,'J202'!$X$53</definedName>
    <definedName name="Validation_D004_J202_Q54_0" hidden="true">'J202'!$K$54:$Q$54,'J202'!$Q$54</definedName>
    <definedName name="Validation_D004_J202_X54_0" hidden="true">'J202'!$R$54:$X$54,'J202'!$X$54</definedName>
    <definedName name="Validation_D004_J202_Q55_0" hidden="true">'J202'!$K$55:$Q$55,'J202'!$Q$55</definedName>
    <definedName name="Validation_D004_J202_X55_0" hidden="true">'J202'!$R$55:$X$55,'J202'!$X$55</definedName>
    <definedName name="Validation_D004_J202_Q56_0" hidden="true">'J202'!$K$56:$Q$56,'J202'!$Q$56</definedName>
    <definedName name="Validation_D004_J202_X56_0" hidden="true">'J202'!$R$56:$X$56,'J202'!$X$56</definedName>
    <definedName name="Validation_D004_J202_Q57_0" hidden="true">'J202'!$K$57:$Q$57,'J202'!$Q$57</definedName>
    <definedName name="Validation_D004_J202_X57_0" hidden="true">'J202'!$R$57:$X$57,'J202'!$X$57</definedName>
    <definedName name="Validation_D004_J202_Q58_0" hidden="true">'J202'!$K$58:$Q$58,'J202'!$Q$58</definedName>
    <definedName name="Validation_D004_J202_X58_0" hidden="true">'J202'!$R$58:$X$58,'J202'!$X$58</definedName>
    <definedName name="Validation_D004_J202_Q59_0" hidden="true">'J202'!$K$59:$Q$59,'J202'!$Q$59</definedName>
    <definedName name="Validation_D004_J202_X59_0" hidden="true">'J202'!$R$59:$X$59,'J202'!$X$59</definedName>
    <definedName name="Validation_D004_J202_Q60_0" hidden="true">'J202'!$K$60:$Q$60,'J202'!$Q$60</definedName>
    <definedName name="Validation_D004_J202_X60_0" hidden="true">'J202'!$R$60:$X$60,'J202'!$X$60</definedName>
    <definedName name="Validation_D004_J202_Q61_0" hidden="true">'J202'!$K$61:$Q$61,'J202'!$Q$61</definedName>
    <definedName name="Validation_D004_J202_X61_0" hidden="true">'J202'!$R$61:$X$61,'J202'!$X$61</definedName>
    <definedName name="Validation_D004_J202_Q62_0" hidden="true">'J202'!$K$62:$Q$62,'J202'!$Q$62</definedName>
    <definedName name="Validation_D004_J202_X62_0" hidden="true">'J202'!$R$62:$X$62,'J202'!$X$62</definedName>
    <definedName name="Validation_D004_J202_Q63_0" hidden="true">'J202'!$K$63,'J202'!$M$63:$Q$63,'J202'!$Q$63</definedName>
    <definedName name="Validation_D004_J202_X63_0" hidden="true">'J202'!$R$63,'J202'!$T$63:$X$63,'J202'!$X$63</definedName>
    <definedName name="Validation_D004_J202_Q64_0" hidden="true">'J202'!$K$64:$Q$64,'J202'!$Q$64</definedName>
    <definedName name="Validation_D004_J202_X64_0" hidden="true">'J202'!$R$64:$X$64,'J202'!$X$64</definedName>
    <definedName name="Validation_D004_J202_Q65_0" hidden="true">'J202'!$K$65:$Q$65,'J202'!$Q$65</definedName>
    <definedName name="Validation_D004_J202_X65_0" hidden="true">'J202'!$R$65:$X$65,'J202'!$X$65</definedName>
    <definedName name="Validation_D004_J202_Q66_0" hidden="true">'J202'!$K$66:$Q$66,'J202'!$Q$66</definedName>
    <definedName name="Validation_D004_J202_X66_0" hidden="true">'J202'!$R$66:$X$66,'J202'!$X$66</definedName>
    <definedName name="Validation_D004_J202_Q67_0" hidden="true">'J202'!$K$67:$Q$67,'J202'!$Q$67</definedName>
    <definedName name="Validation_D004_J202_X67_0" hidden="true">'J202'!$R$67:$X$67,'J202'!$X$67</definedName>
    <definedName name="Validation_D004_J202_Q68_0" hidden="true">'J202'!$K$68:$Q$68,'J202'!$Q$68</definedName>
    <definedName name="Validation_D004_J202_X68_0" hidden="true">'J202'!$R$68:$X$68,'J202'!$X$68</definedName>
    <definedName name="Validation_D004_J202_Q69_0" hidden="true">'J202'!$K$69:$Q$69,'J202'!$Q$69</definedName>
    <definedName name="Validation_D004_J202_X69_0" hidden="true">'J202'!$R$69:$X$69,'J202'!$X$69</definedName>
    <definedName name="Validation_D004_J202_Q70_0" hidden="true">'J202'!$K$70:$Q$70,'J202'!$Q$70</definedName>
    <definedName name="Validation_D004_J202_X70_0" hidden="true">'J202'!$R$70:$X$70,'J202'!$X$70</definedName>
    <definedName name="Validation_D004_J202_Q71_0" hidden="true">'J202'!$K$71:$Q$71,'J202'!$Q$71</definedName>
    <definedName name="Validation_D004_J202_X71_0" hidden="true">'J202'!$R$71:$X$71,'J202'!$X$71</definedName>
    <definedName name="Validation_D004_J202_Q72_0" hidden="true">'J202'!$K$72:$Q$72,'J202'!$Q$72</definedName>
    <definedName name="Validation_D004_J202_X72_0" hidden="true">'J202'!$R$72:$X$72,'J202'!$X$72</definedName>
    <definedName name="Validation_D004_J202_Q73_0" hidden="true">'J202'!$K$73:$Q$73,'J202'!$Q$73</definedName>
    <definedName name="Validation_D004_J202_X73_0" hidden="true">'J202'!$R$73:$X$73,'J202'!$X$73</definedName>
    <definedName name="Validation_D004_J202_Q74_0" hidden="true">'J202'!$K$74:$Q$74,'J202'!$Q$74</definedName>
    <definedName name="Validation_D004_J202_X74_0" hidden="true">'J202'!$R$74:$X$74,'J202'!$X$74</definedName>
    <definedName name="Validation_D004_J202_Q75_0" hidden="true">'J202'!$K$75,'J202'!$M$75:$Q$75,'J202'!$Q$75</definedName>
    <definedName name="Validation_D004_J202_X75_0" hidden="true">'J202'!$R$75,'J202'!$T$75:$X$75,'J202'!$X$75</definedName>
    <definedName name="Validation_D004_J202_Q76_0" hidden="true">'J202'!$K$76,'J202'!$M$76:$Q$76,'J202'!$Q$76</definedName>
    <definedName name="Validation_D004_J202_X76_0" hidden="true">'J202'!$R$76,'J202'!$T$76:$X$76,'J202'!$X$76</definedName>
    <definedName name="Validation_D004_J202_Q77_0" hidden="true">'J202'!$K$77,'J202'!$M$77:$Q$77,'J202'!$Q$77</definedName>
    <definedName name="Validation_D004_J202_X77_0" hidden="true">'J202'!$R$77,'J202'!$T$77:$X$77,'J202'!$X$77</definedName>
    <definedName name="Validation_D004_J202_Q78_0" hidden="true">'J202'!$K$78,'J202'!$M$78:$Q$78,'J202'!$Q$78</definedName>
    <definedName name="Validation_D004_J202_X78_0" hidden="true">'J202'!$R$78,'J202'!$T$78:$X$78,'J202'!$X$78</definedName>
    <definedName name="Validation_D004_J202_Q79_0" hidden="true">'J202'!$K$79,'J202'!$M$79:$Q$79,'J202'!$Q$79</definedName>
    <definedName name="Validation_D004_J202_X79_0" hidden="true">'J202'!$R$79,'J202'!$T$79:$X$79,'J202'!$X$79</definedName>
    <definedName name="Validation_D004_J202_Q80_0" hidden="true">'J202'!$K$80,'J202'!$M$80:$Q$80,'J202'!$Q$80</definedName>
    <definedName name="Validation_D004_J202_X80_0" hidden="true">'J202'!$R$80,'J202'!$T$80:$X$80,'J202'!$X$80</definedName>
    <definedName name="Validation_D004_J202_Q81_0" hidden="true">'J202'!$K$81,'J202'!$M$81:$Q$81,'J202'!$Q$81</definedName>
    <definedName name="Validation_D004_J202_X81_0" hidden="true">'J202'!$R$81,'J202'!$T$81:$X$81,'J202'!$X$81</definedName>
    <definedName name="Validation_D004_J202_Q82_0" hidden="true">'J202'!$K$82,'J202'!$M$82:$Q$82,'J202'!$Q$82</definedName>
    <definedName name="Validation_D004_J202_X82_0" hidden="true">'J202'!$R$82,'J202'!$T$82:$X$82,'J202'!$X$82</definedName>
    <definedName name="Validation_D004_J202_Q83_0" hidden="true">'J202'!$K$83,'J202'!$N$83,'J202'!$Q$83,'J202'!$Q$83</definedName>
    <definedName name="Validation_D004_J202_Q84_0" hidden="true">'J202'!$K$84,'J202'!$N$84,'J202'!$Q$84,'J202'!$Q$84</definedName>
    <definedName name="Validation_D004_J202_Q85_0" hidden="true">'J202'!$K$85,'J202'!$M$85:$Q$85,'J202'!$Q$85</definedName>
    <definedName name="Validation_D004_J202_X85_0" hidden="true">'J202'!$R$85,'J202'!$T$85:$X$85,'J202'!$X$85</definedName>
    <definedName name="Validation_D004_J202_Q86_0" hidden="true">'J202'!$K$86:$Q$86,'J202'!$Q$86</definedName>
    <definedName name="Validation_D004_J202_X86_0" hidden="true">'J202'!$R$86:$X$86,'J202'!$X$86</definedName>
    <definedName name="Validation_D004_J202_Q87_0" hidden="true">'J202'!$K$87:$Q$87,'J202'!$Q$87</definedName>
    <definedName name="Validation_D004_J202_X87_0" hidden="true">'J202'!$R$87:$X$87,'J202'!$X$87</definedName>
    <definedName name="Validation_D004_J202_Q88_0" hidden="true">'J202'!$K$88:$Q$88,'J202'!$Q$88</definedName>
    <definedName name="Validation_D004_J202_X88_0" hidden="true">'J202'!$R$88:$X$88,'J202'!$X$88</definedName>
    <definedName name="Validation_D004_J202_Q89_0" hidden="true">'J202'!$K$89,'J202'!$M$89:$Q$89,'J202'!$Q$89</definedName>
    <definedName name="Validation_D004_J202_X89_0" hidden="true">'J202'!$R$89,'J202'!$T$89:$X$89,'J202'!$X$89</definedName>
    <definedName name="Validation_D004_J202_Q90_0" hidden="true">'J202'!$K$90,'J202'!$M$90:$Q$90,'J202'!$Q$90</definedName>
    <definedName name="Validation_D004_J202_X90_0" hidden="true">'J202'!$R$90,'J202'!$T$90:$X$90,'J202'!$X$90</definedName>
    <definedName name="Validation_D004_J202_Q91_0" hidden="true">'J202'!$K$91,'J202'!$M$91:$Q$91,'J202'!$Q$91</definedName>
    <definedName name="Validation_D004_J202_X91_0" hidden="true">'J202'!$R$91,'J202'!$T$91:$X$91,'J202'!$X$91</definedName>
    <definedName name="Validation_D004_J202_Q92_0" hidden="true">'J202'!$K$92,'J202'!$M$92:$Q$92,'J202'!$Q$92</definedName>
    <definedName name="Validation_D004_J202_X92_0" hidden="true">'J202'!$R$92,'J202'!$T$92:$X$92,'J202'!$X$92</definedName>
    <definedName name="Validation_D004_J202_Q93_0" hidden="true">'J202'!$K$93,'J202'!$M$93:$Q$93,'J202'!$Q$93</definedName>
    <definedName name="Validation_D004_J202_Q94_0" hidden="true">'J202'!$K$94,'J202'!$M$94:$Q$94,'J202'!$Q$94</definedName>
    <definedName name="Validation_D004_J202_X94_0" hidden="true">'J202'!$R$94,'J202'!$T$94:$X$94,'J202'!$X$94</definedName>
    <definedName name="Validation_D004_J202_Q95_0" hidden="true">'J202'!$K$95,'J202'!$M$95:$Q$95,'J202'!$Q$95</definedName>
    <definedName name="Validation_D004_J202_X95_0" hidden="true">'J202'!$R$95,'J202'!$T$95:$X$95,'J202'!$X$95</definedName>
    <definedName name="Validation_D004_J202_Q96_0" hidden="true">'J202'!$K$96,'J202'!$M$96:$Q$96,'J202'!$Q$96</definedName>
    <definedName name="Validation_D004_J202_X96_0" hidden="true">'J202'!$R$96,'J202'!$T$96:$X$96,'J202'!$X$96</definedName>
    <definedName name="Validation_D004_J202_Q97_0" hidden="true">'J202'!$K$97,'J202'!$M$97:$Q$97,'J202'!$Q$97</definedName>
    <definedName name="Validation_D004_J202_X97_0" hidden="true">'J202'!$R$97,'J202'!$T$97:$X$97,'J202'!$X$97</definedName>
    <definedName name="Validation_D004_J202_Q98_0" hidden="true">'J202'!$K$98:$Q$98,'J202'!$Q$98</definedName>
    <definedName name="Validation_D004_J202_X98_0" hidden="true">'J202'!$R$98:$X$98,'J202'!$X$98</definedName>
    <definedName name="Validation_D004_J202_Q99_0" hidden="true">'J202'!$K$99,'J202'!$M$99:$Q$99,'J202'!$Q$99</definedName>
    <definedName name="Validation_D004_J202_X99_0" hidden="true">'J202'!$R$99,'J202'!$T$99:$X$99,'J202'!$X$99</definedName>
    <definedName name="Validation_D004_J202_Q100_0" hidden="true">'J202'!$K$100,'J202'!$M$100:$Q$100,'J202'!$Q$100</definedName>
    <definedName name="Validation_D004_J202_X100_0" hidden="true">'J202'!$R$100,'J202'!$T$100:$X$100,'J202'!$X$100</definedName>
    <definedName name="Validation_D005_J202_K21_0" hidden="true">'J202'!$K$21:$K$24,'J202'!$K$21</definedName>
    <definedName name="Validation_D005_J202_L21_0" hidden="true">'J202'!$L$21:$L$24,'J202'!$L$21</definedName>
    <definedName name="Validation_D005_J202_M21_0" hidden="true">'J202'!$M$21:$M$24,'J202'!$M$21</definedName>
    <definedName name="Validation_D005_J202_N21_0" hidden="true">'J202'!$N$21:$N$24,'J202'!$N$21</definedName>
    <definedName name="Validation_D005_J202_O21_0" hidden="true">'J202'!$O$21:$O$24,'J202'!$O$21</definedName>
    <definedName name="Validation_D005_J202_P21_0" hidden="true">'J202'!$P$21:$P$24,'J202'!$P$21</definedName>
    <definedName name="Validation_D005_J202_Q21_0" hidden="true">'J202'!$Q$21:$Q$24,'J202'!$Q$21</definedName>
    <definedName name="Validation_D005_J202_R21_0" hidden="true">'J202'!$R$21:$R$24,'J202'!$R$21</definedName>
    <definedName name="Validation_D005_J202_S21_0" hidden="true">'J202'!$S$21:$S$24,'J202'!$S$21</definedName>
    <definedName name="Validation_D005_J202_T21_0" hidden="true">'J202'!$T$21:$T$24,'J202'!$T$21</definedName>
    <definedName name="Validation_D005_J202_U21_0" hidden="true">'J202'!$U$21:$U$24,'J202'!$U$21</definedName>
    <definedName name="Validation_D005_J202_V21_0" hidden="true">'J202'!$V$21:$V$24,'J202'!$V$21</definedName>
    <definedName name="Validation_D005_J202_W21_0" hidden="true">'J202'!$W$21:$W$24,'J202'!$W$21</definedName>
    <definedName name="Validation_D005_J202_X21_0" hidden="true">'J202'!$X$21:$X$24,'J202'!$X$21</definedName>
    <definedName name="Validation_D005_J202_Y21_0" hidden="true">'J202'!$Y$21:$Y$24,'J202'!$Y$21</definedName>
    <definedName name="Validation_D005_J202_K32_0" hidden="true">'J202'!$K$32:$K$35,'J202'!$K$32</definedName>
    <definedName name="Validation_D005_J202_L32_0" hidden="true">'J202'!$L$32:$L$35,'J202'!$L$32</definedName>
    <definedName name="Validation_D005_J202_M32_0" hidden="true">'J202'!$M$32:$M$35,'J202'!$M$32</definedName>
    <definedName name="Validation_D005_J202_N32_0" hidden="true">'J202'!$N$32:$N$35,'J202'!$N$32</definedName>
    <definedName name="Validation_D005_J202_O32_0" hidden="true">'J202'!$O$32:$O$35,'J202'!$O$32</definedName>
    <definedName name="Validation_D005_J202_P32_0" hidden="true">'J202'!$P$32:$P$35,'J202'!$P$32</definedName>
    <definedName name="Validation_D005_J202_Q32_0" hidden="true">'J202'!$Q$32:$Q$35,'J202'!$Q$32</definedName>
    <definedName name="Validation_D005_J202_R32_0" hidden="true">'J202'!$R$32:$R$35,'J202'!$R$32</definedName>
    <definedName name="Validation_D005_J202_S32_0" hidden="true">'J202'!$S$32:$S$35,'J202'!$S$32</definedName>
    <definedName name="Validation_D005_J202_T32_0" hidden="true">'J202'!$T$32:$T$35,'J202'!$T$32</definedName>
    <definedName name="Validation_D005_J202_U32_0" hidden="true">'J202'!$U$32:$U$35,'J202'!$U$32</definedName>
    <definedName name="Validation_D005_J202_V32_0" hidden="true">'J202'!$V$32:$V$35,'J202'!$V$32</definedName>
    <definedName name="Validation_D005_J202_W32_0" hidden="true">'J202'!$W$32:$W$35,'J202'!$W$32</definedName>
    <definedName name="Validation_D005_J202_X32_0" hidden="true">'J202'!$X$32:$X$35,'J202'!$X$32</definedName>
    <definedName name="Validation_D005_J202_Y32_0" hidden="true">'J202'!$Y$32:$Y$35,'J202'!$Y$32</definedName>
    <definedName name="Validation_D005_J202_K41_0" hidden="true">'J202'!$K$41:$K$44,'J202'!$K$41</definedName>
    <definedName name="Validation_D005_J202_L41_0" hidden="true">'J202'!$L$41:$L$44,'J202'!$L$41</definedName>
    <definedName name="Validation_D005_J202_M41_0" hidden="true">'J202'!$M$41:$M$44,'J202'!$M$41</definedName>
    <definedName name="Validation_D005_J202_N41_0" hidden="true">'J202'!$N$41:$N$44,'J202'!$N$41</definedName>
    <definedName name="Validation_D005_J202_O41_0" hidden="true">'J202'!$O$41:$O$44,'J202'!$O$41</definedName>
    <definedName name="Validation_D005_J202_P41_0" hidden="true">'J202'!$P$41:$P$44,'J202'!$P$41</definedName>
    <definedName name="Validation_D005_J202_Q41_0" hidden="true">'J202'!$Q$41:$Q$44,'J202'!$Q$41</definedName>
    <definedName name="Validation_D005_J202_R41_0" hidden="true">'J202'!$R$41:$R$44,'J202'!$R$41</definedName>
    <definedName name="Validation_D005_J202_S41_0" hidden="true">'J202'!$S$41:$S$44,'J202'!$S$41</definedName>
    <definedName name="Validation_D005_J202_T41_0" hidden="true">'J202'!$T$41:$T$44,'J202'!$T$41</definedName>
    <definedName name="Validation_D005_J202_U41_0" hidden="true">'J202'!$U$41:$U$44,'J202'!$U$41</definedName>
    <definedName name="Validation_D005_J202_V41_0" hidden="true">'J202'!$V$41:$V$44,'J202'!$V$41</definedName>
    <definedName name="Validation_D005_J202_W41_0" hidden="true">'J202'!$W$41:$W$44,'J202'!$W$41</definedName>
    <definedName name="Validation_D005_J202_X41_0" hidden="true">'J202'!$X$41:$X$44,'J202'!$X$41</definedName>
    <definedName name="Validation_D005_J202_Y41_0" hidden="true">'J202'!$Y$41:$Y$44,'J202'!$Y$41</definedName>
    <definedName name="Validation_D005_J202_K51_0" hidden="true">'J202'!$K$51:$K$53,'J202'!$K$57,'J202'!$K$51</definedName>
    <definedName name="Validation_D005_J202_L51_0" hidden="true">'J202'!$L$51:$L$53,'J202'!$L$57,'J202'!$L$51</definedName>
    <definedName name="Validation_D005_J202_M51_0" hidden="true">'J202'!$M$51:$M$53,'J202'!$M$57,'J202'!$M$51</definedName>
    <definedName name="Validation_D005_J202_N51_0" hidden="true">'J202'!$N$51:$N$53,'J202'!$N$57,'J202'!$N$51</definedName>
    <definedName name="Validation_D005_J202_O51_0" hidden="true">'J202'!$O$51:$O$53,'J202'!$O$57,'J202'!$O$51</definedName>
    <definedName name="Validation_D005_J202_P51_0" hidden="true">'J202'!$P$51:$P$53,'J202'!$P$57,'J202'!$P$51</definedName>
    <definedName name="Validation_D005_J202_Q51_0" hidden="true">'J202'!$Q$51:$Q$53,'J202'!$Q$57,'J202'!$Q$51</definedName>
    <definedName name="Validation_D005_J202_R51_0" hidden="true">'J202'!$R$51:$R$53,'J202'!$R$57,'J202'!$R$51</definedName>
    <definedName name="Validation_D005_J202_S51_0" hidden="true">'J202'!$S$51:$S$53,'J202'!$S$57,'J202'!$S$51</definedName>
    <definedName name="Validation_D005_J202_T51_0" hidden="true">'J202'!$T$51:$T$53,'J202'!$T$57,'J202'!$T$51</definedName>
    <definedName name="Validation_D005_J202_U51_0" hidden="true">'J202'!$U$51:$U$53,'J202'!$U$57,'J202'!$U$51</definedName>
    <definedName name="Validation_D005_J202_V51_0" hidden="true">'J202'!$V$51:$V$53,'J202'!$V$57,'J202'!$V$51</definedName>
    <definedName name="Validation_D005_J202_W51_0" hidden="true">'J202'!$W$51:$W$53,'J202'!$W$57,'J202'!$W$51</definedName>
    <definedName name="Validation_D005_J202_X51_0" hidden="true">'J202'!$X$51:$X$53,'J202'!$X$57,'J202'!$X$51</definedName>
    <definedName name="Validation_D005_J202_Y51_0" hidden="true">'J202'!$Y$51:$Y$53,'J202'!$Y$57,'J202'!$Y$51</definedName>
    <definedName name="Validation_D006_J202_K24_0" hidden="true">'J202'!$K$24:$K$29,'J202'!$K$24</definedName>
    <definedName name="Validation_D006_J202_L24_0" hidden="true">'J202'!$L$24:$L$29,'J202'!$L$24</definedName>
    <definedName name="Validation_D006_J202_M24_0" hidden="true">'J202'!$M$24:$M$29,'J202'!$M$24</definedName>
    <definedName name="Validation_D006_J202_N24_0" hidden="true">'J202'!$N$24:$N$29,'J202'!$N$24</definedName>
    <definedName name="Validation_D006_J202_O24_0" hidden="true">'J202'!$O$24:$O$29,'J202'!$O$24</definedName>
    <definedName name="Validation_D006_J202_P24_0" hidden="true">'J202'!$P$24:$P$29,'J202'!$P$24</definedName>
    <definedName name="Validation_D006_J202_Q24_0" hidden="true">'J202'!$Q$24:$Q$29,'J202'!$Q$24</definedName>
    <definedName name="Validation_D006_J202_R24_0" hidden="true">'J202'!$R$24:$R$29,'J202'!$R$24</definedName>
    <definedName name="Validation_D006_J202_S24_0" hidden="true">'J202'!$S$24:$S$29,'J202'!$S$24</definedName>
    <definedName name="Validation_D006_J202_T24_0" hidden="true">'J202'!$T$24:$T$29,'J202'!$T$24</definedName>
    <definedName name="Validation_D006_J202_U24_0" hidden="true">'J202'!$U$24:$U$29,'J202'!$U$24</definedName>
    <definedName name="Validation_D006_J202_V24_0" hidden="true">'J202'!$V$24:$V$29,'J202'!$V$24</definedName>
    <definedName name="Validation_D006_J202_W24_0" hidden="true">'J202'!$W$24:$W$29,'J202'!$W$24</definedName>
    <definedName name="Validation_D006_J202_X24_0" hidden="true">'J202'!$X$24:$X$29,'J202'!$X$24</definedName>
    <definedName name="Validation_D006_J202_Y24_0" hidden="true">'J202'!$Y$24:$Y$29,'J202'!$Y$24</definedName>
    <definedName name="Validation_D006_J202_K35_0" hidden="true">'J202'!$K$35:$K$40,'J202'!$K$35</definedName>
    <definedName name="Validation_D006_J202_L35_0" hidden="true">'J202'!$L$35:$L$40,'J202'!$L$35</definedName>
    <definedName name="Validation_D006_J202_M35_0" hidden="true">'J202'!$M$35:$M$40,'J202'!$M$35</definedName>
    <definedName name="Validation_D006_J202_N35_0" hidden="true">'J202'!$N$35:$N$40,'J202'!$N$35</definedName>
    <definedName name="Validation_D006_J202_O35_0" hidden="true">'J202'!$O$35:$O$40,'J202'!$O$35</definedName>
    <definedName name="Validation_D006_J202_P35_0" hidden="true">'J202'!$P$35:$P$40,'J202'!$P$35</definedName>
    <definedName name="Validation_D006_J202_Q35_0" hidden="true">'J202'!$Q$35:$Q$40,'J202'!$Q$35</definedName>
    <definedName name="Validation_D006_J202_R35_0" hidden="true">'J202'!$R$35:$R$40,'J202'!$R$35</definedName>
    <definedName name="Validation_D006_J202_S35_0" hidden="true">'J202'!$S$35:$S$40,'J202'!$S$35</definedName>
    <definedName name="Validation_D006_J202_T35_0" hidden="true">'J202'!$T$35:$T$40,'J202'!$T$35</definedName>
    <definedName name="Validation_D006_J202_U35_0" hidden="true">'J202'!$U$35:$U$40,'J202'!$U$35</definedName>
    <definedName name="Validation_D006_J202_V35_0" hidden="true">'J202'!$V$35:$V$40,'J202'!$V$35</definedName>
    <definedName name="Validation_D006_J202_W35_0" hidden="true">'J202'!$W$35:$W$40,'J202'!$W$35</definedName>
    <definedName name="Validation_D006_J202_X35_0" hidden="true">'J202'!$X$35:$X$40,'J202'!$X$35</definedName>
    <definedName name="Validation_D006_J202_Y35_0" hidden="true">'J202'!$Y$35:$Y$40,'J202'!$Y$35</definedName>
    <definedName name="Validation_D006_J202_K44_0" hidden="true">'J202'!$K$44:$K$49,'J202'!$K$44</definedName>
    <definedName name="Validation_D006_J202_L44_0" hidden="true">'J202'!$L$44:$L$49,'J202'!$L$44</definedName>
    <definedName name="Validation_D006_J202_M44_0" hidden="true">'J202'!$M$44:$M$49,'J202'!$M$44</definedName>
    <definedName name="Validation_D006_J202_N44_0" hidden="true">'J202'!$N$44:$N$49,'J202'!$N$44</definedName>
    <definedName name="Validation_D006_J202_O44_0" hidden="true">'J202'!$O$44:$O$49,'J202'!$O$44</definedName>
    <definedName name="Validation_D006_J202_P44_0" hidden="true">'J202'!$P$44:$P$49,'J202'!$P$44</definedName>
    <definedName name="Validation_D006_J202_Q44_0" hidden="true">'J202'!$Q$44:$Q$49,'J202'!$Q$44</definedName>
    <definedName name="Validation_D006_J202_R44_0" hidden="true">'J202'!$R$44:$R$49,'J202'!$R$44</definedName>
    <definedName name="Validation_D006_J202_S44_0" hidden="true">'J202'!$S$44:$S$49,'J202'!$S$44</definedName>
    <definedName name="Validation_D006_J202_T44_0" hidden="true">'J202'!$T$44:$T$49,'J202'!$T$44</definedName>
    <definedName name="Validation_D006_J202_U44_0" hidden="true">'J202'!$U$44:$U$49,'J202'!$U$44</definedName>
    <definedName name="Validation_D006_J202_V44_0" hidden="true">'J202'!$V$44:$V$49,'J202'!$V$44</definedName>
    <definedName name="Validation_D006_J202_W44_0" hidden="true">'J202'!$W$44:$W$49,'J202'!$W$44</definedName>
    <definedName name="Validation_D006_J202_X44_0" hidden="true">'J202'!$X$44:$X$49,'J202'!$X$44</definedName>
    <definedName name="Validation_D006_J202_Y44_0" hidden="true">'J202'!$Y$44:$Y$49,'J202'!$Y$44</definedName>
    <definedName name="Validation_D006_J202_K57_0" hidden="true">'J202'!$K$57:$K$62,'J202'!$K$57</definedName>
    <definedName name="Validation_D006_J202_L57_0" hidden="true">'J202'!$L$57:$L$62,'J202'!$L$57</definedName>
    <definedName name="Validation_D006_J202_M57_0" hidden="true">'J202'!$M$57:$M$62,'J202'!$M$57</definedName>
    <definedName name="Validation_D006_J202_N57_0" hidden="true">'J202'!$N$57:$N$62,'J202'!$N$57</definedName>
    <definedName name="Validation_D006_J202_O57_0" hidden="true">'J202'!$O$57:$O$62,'J202'!$O$57</definedName>
    <definedName name="Validation_D006_J202_P57_0" hidden="true">'J202'!$P$57:$P$62,'J202'!$P$57</definedName>
    <definedName name="Validation_D006_J202_Q57_0" hidden="true">'J202'!$Q$57:$Q$62,'J202'!$Q$57</definedName>
    <definedName name="Validation_D006_J202_R57_0" hidden="true">'J202'!$R$57:$R$62,'J202'!$R$57</definedName>
    <definedName name="Validation_D006_J202_S57_0" hidden="true">'J202'!$S$57:$S$62,'J202'!$S$57</definedName>
    <definedName name="Validation_D006_J202_T57_0" hidden="true">'J202'!$T$57:$T$62,'J202'!$T$57</definedName>
    <definedName name="Validation_D006_J202_U57_0" hidden="true">'J202'!$U$57:$U$62,'J202'!$U$57</definedName>
    <definedName name="Validation_D006_J202_V57_0" hidden="true">'J202'!$V$57:$V$62,'J202'!$V$57</definedName>
    <definedName name="Validation_D006_J202_W57_0" hidden="true">'J202'!$W$57:$W$62,'J202'!$W$57</definedName>
    <definedName name="Validation_D006_J202_X57_0" hidden="true">'J202'!$X$57:$X$62,'J202'!$X$57</definedName>
    <definedName name="Validation_D006_J202_Y57_0" hidden="true">'J202'!$Y$57:$Y$62,'J202'!$Y$57</definedName>
    <definedName name="Validation_D007_J202_K31_0" hidden="true">'J202'!$K$31:$K$32,'J202'!$K$41,'J202'!$K$31</definedName>
    <definedName name="Validation_D007_J202_L31_0" hidden="true">'J202'!$L$31:$L$32,'J202'!$L$41,'J202'!$L$31</definedName>
    <definedName name="Validation_D007_J202_M31_0" hidden="true">'J202'!$M$31:$M$32,'J202'!$M$41,'J202'!$M$31</definedName>
    <definedName name="Validation_D007_J202_N31_0" hidden="true">'J202'!$N$31:$N$32,'J202'!$N$41,'J202'!$N$31</definedName>
    <definedName name="Validation_D007_J202_O31_0" hidden="true">'J202'!$O$31:$O$32,'J202'!$O$41,'J202'!$O$31</definedName>
    <definedName name="Validation_D007_J202_P31_0" hidden="true">'J202'!$P$31:$P$32,'J202'!$P$41,'J202'!$P$31</definedName>
    <definedName name="Validation_D007_J202_Q31_0" hidden="true">'J202'!$Q$31:$Q$32,'J202'!$Q$41,'J202'!$Q$31</definedName>
    <definedName name="Validation_D007_J202_R31_0" hidden="true">'J202'!$R$31:$R$32,'J202'!$R$41,'J202'!$R$31</definedName>
    <definedName name="Validation_D007_J202_S31_0" hidden="true">'J202'!$S$31:$S$32,'J202'!$S$41,'J202'!$S$31</definedName>
    <definedName name="Validation_D007_J202_T31_0" hidden="true">'J202'!$T$31:$T$32,'J202'!$T$41,'J202'!$T$31</definedName>
    <definedName name="Validation_D007_J202_U31_0" hidden="true">'J202'!$U$31:$U$32,'J202'!$U$41,'J202'!$U$31</definedName>
    <definedName name="Validation_D007_J202_V31_0" hidden="true">'J202'!$V$31:$V$32,'J202'!$V$41,'J202'!$V$31</definedName>
    <definedName name="Validation_D007_J202_W31_0" hidden="true">'J202'!$W$31:$W$32,'J202'!$W$41,'J202'!$W$31</definedName>
    <definedName name="Validation_D007_J202_X31_0" hidden="true">'J202'!$X$31:$X$32,'J202'!$X$41,'J202'!$X$31</definedName>
    <definedName name="Validation_D007_J202_Y31_0" hidden="true">'J202'!$Y$31:$Y$32,'J202'!$Y$41,'J202'!$Y$31</definedName>
    <definedName name="Validation_D007_J202_K67_0" hidden="true">'J202'!$K$67:$K$69,'J202'!$K$67</definedName>
    <definedName name="Validation_D007_J202_L67_0" hidden="true">'J202'!$L$67:$L$69,'J202'!$L$67</definedName>
    <definedName name="Validation_D007_J202_M67_0" hidden="true">'J202'!$M$67:$M$69,'J202'!$M$67</definedName>
    <definedName name="Validation_D007_J202_N67_0" hidden="true">'J202'!$N$67:$N$69,'J202'!$N$67</definedName>
    <definedName name="Validation_D007_J202_O67_0" hidden="true">'J202'!$O$67:$O$69,'J202'!$O$67</definedName>
    <definedName name="Validation_D007_J202_P67_0" hidden="true">'J202'!$P$67:$P$69,'J202'!$P$67</definedName>
    <definedName name="Validation_D007_J202_Q67_0" hidden="true">'J202'!$Q$67:$Q$69,'J202'!$Q$67</definedName>
    <definedName name="Validation_D007_J202_R67_0" hidden="true">'J202'!$R$67:$R$69,'J202'!$R$67</definedName>
    <definedName name="Validation_D007_J202_S67_0" hidden="true">'J202'!$S$67:$S$69,'J202'!$S$67</definedName>
    <definedName name="Validation_D007_J202_T67_0" hidden="true">'J202'!$T$67:$T$69,'J202'!$T$67</definedName>
    <definedName name="Validation_D007_J202_U67_0" hidden="true">'J202'!$U$67:$U$69,'J202'!$U$67</definedName>
    <definedName name="Validation_D007_J202_V67_0" hidden="true">'J202'!$V$67:$V$69,'J202'!$V$67</definedName>
    <definedName name="Validation_D007_J202_W67_0" hidden="true">'J202'!$W$67:$W$69,'J202'!$W$67</definedName>
    <definedName name="Validation_D007_J202_X67_0" hidden="true">'J202'!$X$67:$X$69,'J202'!$X$67</definedName>
    <definedName name="Validation_D007_J202_Y67_0" hidden="true">'J202'!$Y$67:$Y$69,'J202'!$Y$67</definedName>
    <definedName name="Validation_D008_J202_K41_0" hidden="true">'J202'!$K$41,'J202'!$K$41</definedName>
    <definedName name="Validation_D008_J202_L41_0" hidden="true">'J202'!$L$41,'J202'!$L$41</definedName>
    <definedName name="Validation_D008_J202_M41_0" hidden="true">'J202'!$M$41,'J202'!$M$41</definedName>
    <definedName name="Validation_D008_J202_N41_0" hidden="true">'J202'!$N$41,'J202'!$N$41</definedName>
    <definedName name="Validation_D008_J202_O41_0" hidden="true">'J202'!$O$41,'J202'!$O$41</definedName>
    <definedName name="Validation_D008_J202_P41_0" hidden="true">'J202'!$P$41,'J202'!$P$41</definedName>
    <definedName name="Validation_D008_J202_Q41_0" hidden="true">'J202'!$Q$41,'J202'!$Q$41</definedName>
    <definedName name="Validation_D008_J202_R41_0" hidden="true">'J202'!$R$41,'J202'!$R$41</definedName>
    <definedName name="Validation_D008_J202_S41_0" hidden="true">'J202'!$S$41,'J202'!$S$41</definedName>
    <definedName name="Validation_D008_J202_T41_0" hidden="true">'J202'!$T$41,'J202'!$T$41</definedName>
    <definedName name="Validation_D008_J202_U41_0" hidden="true">'J202'!$U$41,'J202'!$U$41</definedName>
    <definedName name="Validation_D008_J202_V41_0" hidden="true">'J202'!$V$41,'J202'!$V$41</definedName>
    <definedName name="Validation_D008_J202_W41_0" hidden="true">'J202'!$W$41,'J202'!$W$41</definedName>
    <definedName name="Validation_D008_J202_X41_0" hidden="true">'J202'!$X$41,'J202'!$X$41</definedName>
    <definedName name="Validation_D008_J202_Y41_0" hidden="true">'J202'!$Y$41,'J202'!$Y$41</definedName>
    <definedName name="Validation_D008_J202_K42_0" hidden="true">'J202'!$K$42,'J202'!$K$42</definedName>
    <definedName name="Validation_D008_J202_L42_0" hidden="true">'J202'!$L$42,'J202'!$L$42</definedName>
    <definedName name="Validation_D008_J202_M42_0" hidden="true">'J202'!$M$42,'J202'!$M$42</definedName>
    <definedName name="Validation_D008_J202_N42_0" hidden="true">'J202'!$N$42,'J202'!$N$42</definedName>
    <definedName name="Validation_D008_J202_O42_0" hidden="true">'J202'!$O$42,'J202'!$O$42</definedName>
    <definedName name="Validation_D008_J202_P42_0" hidden="true">'J202'!$P$42,'J202'!$P$42</definedName>
    <definedName name="Validation_D008_J202_Q42_0" hidden="true">'J202'!$Q$42,'J202'!$Q$42</definedName>
    <definedName name="Validation_D008_J202_R42_0" hidden="true">'J202'!$R$42,'J202'!$R$42</definedName>
    <definedName name="Validation_D008_J202_S42_0" hidden="true">'J202'!$S$42,'J202'!$S$42</definedName>
    <definedName name="Validation_D008_J202_T42_0" hidden="true">'J202'!$T$42,'J202'!$T$42</definedName>
    <definedName name="Validation_D008_J202_U42_0" hidden="true">'J202'!$U$42,'J202'!$U$42</definedName>
    <definedName name="Validation_D008_J202_V42_0" hidden="true">'J202'!$V$42,'J202'!$V$42</definedName>
    <definedName name="Validation_D008_J202_W42_0" hidden="true">'J202'!$W$42,'J202'!$W$42</definedName>
    <definedName name="Validation_D008_J202_X42_0" hidden="true">'J202'!$X$42,'J202'!$X$42</definedName>
    <definedName name="Validation_D008_J202_Y42_0" hidden="true">'J202'!$Y$42,'J202'!$Y$42</definedName>
    <definedName name="Validation_D008_J202_K43_0" hidden="true">'J202'!$K$43,'J202'!$K$43</definedName>
    <definedName name="Validation_D008_J202_L43_0" hidden="true">'J202'!$L$43,'J202'!$L$43</definedName>
    <definedName name="Validation_D008_J202_M43_0" hidden="true">'J202'!$M$43,'J202'!$M$43</definedName>
    <definedName name="Validation_D008_J202_N43_0" hidden="true">'J202'!$N$43,'J202'!$N$43</definedName>
    <definedName name="Validation_D008_J202_O43_0" hidden="true">'J202'!$O$43,'J202'!$O$43</definedName>
    <definedName name="Validation_D008_J202_P43_0" hidden="true">'J202'!$P$43,'J202'!$P$43</definedName>
    <definedName name="Validation_D008_J202_Q43_0" hidden="true">'J202'!$Q$43,'J202'!$Q$43</definedName>
    <definedName name="Validation_D008_J202_R43_0" hidden="true">'J202'!$R$43,'J202'!$R$43</definedName>
    <definedName name="Validation_D008_J202_S43_0" hidden="true">'J202'!$S$43,'J202'!$S$43</definedName>
    <definedName name="Validation_D008_J202_T43_0" hidden="true">'J202'!$T$43,'J202'!$T$43</definedName>
    <definedName name="Validation_D008_J202_U43_0" hidden="true">'J202'!$U$43,'J202'!$U$43</definedName>
    <definedName name="Validation_D008_J202_V43_0" hidden="true">'J202'!$V$43,'J202'!$V$43</definedName>
    <definedName name="Validation_D008_J202_W43_0" hidden="true">'J202'!$W$43,'J202'!$W$43</definedName>
    <definedName name="Validation_D008_J202_X43_0" hidden="true">'J202'!$X$43,'J202'!$X$43</definedName>
    <definedName name="Validation_D008_J202_Y43_0" hidden="true">'J202'!$Y$43,'J202'!$Y$43</definedName>
    <definedName name="Validation_D008_J202_K44_0" hidden="true">'J202'!$K$44,'J202'!$K$44</definedName>
    <definedName name="Validation_D008_J202_L44_0" hidden="true">'J202'!$L$44,'J202'!$L$44</definedName>
    <definedName name="Validation_D008_J202_M44_0" hidden="true">'J202'!$M$44,'J202'!$M$44</definedName>
    <definedName name="Validation_D008_J202_N44_0" hidden="true">'J202'!$N$44,'J202'!$N$44</definedName>
    <definedName name="Validation_D008_J202_O44_0" hidden="true">'J202'!$O$44,'J202'!$O$44</definedName>
    <definedName name="Validation_D008_J202_P44_0" hidden="true">'J202'!$P$44,'J202'!$P$44</definedName>
    <definedName name="Validation_D008_J202_Q44_0" hidden="true">'J202'!$Q$44,'J202'!$Q$44</definedName>
    <definedName name="Validation_D008_J202_R44_0" hidden="true">'J202'!$R$44,'J202'!$R$44</definedName>
    <definedName name="Validation_D008_J202_S44_0" hidden="true">'J202'!$S$44,'J202'!$S$44</definedName>
    <definedName name="Validation_D008_J202_T44_0" hidden="true">'J202'!$T$44,'J202'!$T$44</definedName>
    <definedName name="Validation_D008_J202_U44_0" hidden="true">'J202'!$U$44,'J202'!$U$44</definedName>
    <definedName name="Validation_D008_J202_V44_0" hidden="true">'J202'!$V$44,'J202'!$V$44</definedName>
    <definedName name="Validation_D008_J202_W44_0" hidden="true">'J202'!$W$44,'J202'!$W$44</definedName>
    <definedName name="Validation_D008_J202_X44_0" hidden="true">'J202'!$X$44,'J202'!$X$44</definedName>
    <definedName name="Validation_D008_J202_Y44_0" hidden="true">'J202'!$Y$44,'J202'!$Y$44</definedName>
    <definedName name="Validation_D008_J202_K45_0" hidden="true">'J202'!$K$45,'J202'!$K$45</definedName>
    <definedName name="Validation_D008_J202_L45_0" hidden="true">'J202'!$L$45,'J202'!$L$45</definedName>
    <definedName name="Validation_D008_J202_M45_0" hidden="true">'J202'!$M$45,'J202'!$M$45</definedName>
    <definedName name="Validation_D008_J202_N45_0" hidden="true">'J202'!$N$45,'J202'!$N$45</definedName>
    <definedName name="Validation_D008_J202_O45_0" hidden="true">'J202'!$O$45,'J202'!$O$45</definedName>
    <definedName name="Validation_D008_J202_P45_0" hidden="true">'J202'!$P$45,'J202'!$P$45</definedName>
    <definedName name="Validation_D008_J202_Q45_0" hidden="true">'J202'!$Q$45,'J202'!$Q$45</definedName>
    <definedName name="Validation_D008_J202_R45_0" hidden="true">'J202'!$R$45,'J202'!$R$45</definedName>
    <definedName name="Validation_D008_J202_S45_0" hidden="true">'J202'!$S$45,'J202'!$S$45</definedName>
    <definedName name="Validation_D008_J202_T45_0" hidden="true">'J202'!$T$45,'J202'!$T$45</definedName>
    <definedName name="Validation_D008_J202_U45_0" hidden="true">'J202'!$U$45,'J202'!$U$45</definedName>
    <definedName name="Validation_D008_J202_V45_0" hidden="true">'J202'!$V$45,'J202'!$V$45</definedName>
    <definedName name="Validation_D008_J202_W45_0" hidden="true">'J202'!$W$45,'J202'!$W$45</definedName>
    <definedName name="Validation_D008_J202_X45_0" hidden="true">'J202'!$X$45,'J202'!$X$45</definedName>
    <definedName name="Validation_D008_J202_Y45_0" hidden="true">'J202'!$Y$45,'J202'!$Y$45</definedName>
    <definedName name="Validation_D008_J202_K46_0" hidden="true">'J202'!$K$46,'J202'!$K$46</definedName>
    <definedName name="Validation_D008_J202_L46_0" hidden="true">'J202'!$L$46,'J202'!$L$46</definedName>
    <definedName name="Validation_D008_J202_M46_0" hidden="true">'J202'!$M$46,'J202'!$M$46</definedName>
    <definedName name="Validation_D008_J202_N46_0" hidden="true">'J202'!$N$46,'J202'!$N$46</definedName>
    <definedName name="Validation_D008_J202_O46_0" hidden="true">'J202'!$O$46,'J202'!$O$46</definedName>
    <definedName name="Validation_D008_J202_P46_0" hidden="true">'J202'!$P$46,'J202'!$P$46</definedName>
    <definedName name="Validation_D008_J202_Q46_0" hidden="true">'J202'!$Q$46,'J202'!$Q$46</definedName>
    <definedName name="Validation_D008_J202_R46_0" hidden="true">'J202'!$R$46,'J202'!$R$46</definedName>
    <definedName name="Validation_D008_J202_S46_0" hidden="true">'J202'!$S$46,'J202'!$S$46</definedName>
    <definedName name="Validation_D008_J202_T46_0" hidden="true">'J202'!$T$46,'J202'!$T$46</definedName>
    <definedName name="Validation_D008_J202_U46_0" hidden="true">'J202'!$U$46,'J202'!$U$46</definedName>
    <definedName name="Validation_D008_J202_V46_0" hidden="true">'J202'!$V$46,'J202'!$V$46</definedName>
    <definedName name="Validation_D008_J202_W46_0" hidden="true">'J202'!$W$46,'J202'!$W$46</definedName>
    <definedName name="Validation_D008_J202_X46_0" hidden="true">'J202'!$X$46,'J202'!$X$46</definedName>
    <definedName name="Validation_D008_J202_Y46_0" hidden="true">'J202'!$Y$46,'J202'!$Y$46</definedName>
    <definedName name="Validation_D008_J202_K47_0" hidden="true">'J202'!$K$47,'J202'!$K$47</definedName>
    <definedName name="Validation_D008_J202_L47_0" hidden="true">'J202'!$L$47,'J202'!$L$47</definedName>
    <definedName name="Validation_D008_J202_M47_0" hidden="true">'J202'!$M$47,'J202'!$M$47</definedName>
    <definedName name="Validation_D008_J202_N47_0" hidden="true">'J202'!$N$47,'J202'!$N$47</definedName>
    <definedName name="Validation_D008_J202_O47_0" hidden="true">'J202'!$O$47,'J202'!$O$47</definedName>
    <definedName name="Validation_D008_J202_P47_0" hidden="true">'J202'!$P$47,'J202'!$P$47</definedName>
    <definedName name="Validation_D008_J202_Q47_0" hidden="true">'J202'!$Q$47,'J202'!$Q$47</definedName>
    <definedName name="Validation_D008_J202_R47_0" hidden="true">'J202'!$R$47,'J202'!$R$47</definedName>
    <definedName name="Validation_D008_J202_S47_0" hidden="true">'J202'!$S$47,'J202'!$S$47</definedName>
    <definedName name="Validation_D008_J202_T47_0" hidden="true">'J202'!$T$47,'J202'!$T$47</definedName>
    <definedName name="Validation_D008_J202_U47_0" hidden="true">'J202'!$U$47,'J202'!$U$47</definedName>
    <definedName name="Validation_D008_J202_V47_0" hidden="true">'J202'!$V$47,'J202'!$V$47</definedName>
    <definedName name="Validation_D008_J202_W47_0" hidden="true">'J202'!$W$47,'J202'!$W$47</definedName>
    <definedName name="Validation_D008_J202_X47_0" hidden="true">'J202'!$X$47,'J202'!$X$47</definedName>
    <definedName name="Validation_D008_J202_Y47_0" hidden="true">'J202'!$Y$47,'J202'!$Y$47</definedName>
    <definedName name="Validation_D008_J202_K48_0" hidden="true">'J202'!$K$48,'J202'!$K$48</definedName>
    <definedName name="Validation_D008_J202_L48_0" hidden="true">'J202'!$L$48,'J202'!$L$48</definedName>
    <definedName name="Validation_D008_J202_M48_0" hidden="true">'J202'!$M$48,'J202'!$M$48</definedName>
    <definedName name="Validation_D008_J202_N48_0" hidden="true">'J202'!$N$48,'J202'!$N$48</definedName>
    <definedName name="Validation_D008_J202_O48_0" hidden="true">'J202'!$O$48,'J202'!$O$48</definedName>
    <definedName name="Validation_D008_J202_P48_0" hidden="true">'J202'!$P$48,'J202'!$P$48</definedName>
    <definedName name="Validation_D008_J202_Q48_0" hidden="true">'J202'!$Q$48,'J202'!$Q$48</definedName>
    <definedName name="Validation_D008_J202_R48_0" hidden="true">'J202'!$R$48,'J202'!$R$48</definedName>
    <definedName name="Validation_D008_J202_S48_0" hidden="true">'J202'!$S$48,'J202'!$S$48</definedName>
    <definedName name="Validation_D008_J202_T48_0" hidden="true">'J202'!$T$48,'J202'!$T$48</definedName>
    <definedName name="Validation_D008_J202_U48_0" hidden="true">'J202'!$U$48,'J202'!$U$48</definedName>
    <definedName name="Validation_D008_J202_V48_0" hidden="true">'J202'!$V$48,'J202'!$V$48</definedName>
    <definedName name="Validation_D008_J202_W48_0" hidden="true">'J202'!$W$48,'J202'!$W$48</definedName>
    <definedName name="Validation_D008_J202_X48_0" hidden="true">'J202'!$X$48,'J202'!$X$48</definedName>
    <definedName name="Validation_D008_J202_Y48_0" hidden="true">'J202'!$Y$48,'J202'!$Y$48</definedName>
    <definedName name="Validation_D008_J202_K49_0" hidden="true">'J202'!$K$49,'J202'!$K$49</definedName>
    <definedName name="Validation_D008_J202_L49_0" hidden="true">'J202'!$L$49,'J202'!$L$49</definedName>
    <definedName name="Validation_D008_J202_M49_0" hidden="true">'J202'!$M$49,'J202'!$M$49</definedName>
    <definedName name="Validation_D008_J202_N49_0" hidden="true">'J202'!$N$49,'J202'!$N$49</definedName>
    <definedName name="Validation_D008_J202_O49_0" hidden="true">'J202'!$O$49,'J202'!$O$49</definedName>
    <definedName name="Validation_D008_J202_P49_0" hidden="true">'J202'!$P$49,'J202'!$P$49</definedName>
    <definedName name="Validation_D008_J202_Q49_0" hidden="true">'J202'!$Q$49,'J202'!$Q$49</definedName>
    <definedName name="Validation_D008_J202_R49_0" hidden="true">'J202'!$R$49,'J202'!$R$49</definedName>
    <definedName name="Validation_D008_J202_S49_0" hidden="true">'J202'!$S$49,'J202'!$S$49</definedName>
    <definedName name="Validation_D008_J202_T49_0" hidden="true">'J202'!$T$49,'J202'!$T$49</definedName>
    <definedName name="Validation_D008_J202_U49_0" hidden="true">'J202'!$U$49,'J202'!$U$49</definedName>
    <definedName name="Validation_D008_J202_V49_0" hidden="true">'J202'!$V$49,'J202'!$V$49</definedName>
    <definedName name="Validation_D008_J202_W49_0" hidden="true">'J202'!$W$49,'J202'!$W$49</definedName>
    <definedName name="Validation_D008_J202_X49_0" hidden="true">'J202'!$X$49,'J202'!$X$49</definedName>
    <definedName name="Validation_D008_J202_Y49_0" hidden="true">'J202'!$Y$49,'J202'!$Y$49</definedName>
    <definedName name="Validation_D008_J202_K69_0" hidden="true">'J202'!$K$69,'J202'!$K$69</definedName>
    <definedName name="Validation_D008_J202_L69_0" hidden="true">'J202'!$L$69,'J202'!$L$69</definedName>
    <definedName name="Validation_D008_J202_M69_0" hidden="true">'J202'!$M$69,'J202'!$M$69</definedName>
    <definedName name="Validation_D008_J202_N69_0" hidden="true">'J202'!$N$69,'J202'!$N$69</definedName>
    <definedName name="Validation_D008_J202_O69_0" hidden="true">'J202'!$O$69,'J202'!$O$69</definedName>
    <definedName name="Validation_D008_J202_P69_0" hidden="true">'J202'!$P$69,'J202'!$P$69</definedName>
    <definedName name="Validation_D008_J202_Q69_0" hidden="true">'J202'!$Q$69,'J202'!$Q$69</definedName>
    <definedName name="Validation_D008_J202_R69_0" hidden="true">'J202'!$R$69,'J202'!$R$69</definedName>
    <definedName name="Validation_D008_J202_S69_0" hidden="true">'J202'!$S$69,'J202'!$S$69</definedName>
    <definedName name="Validation_D008_J202_T69_0" hidden="true">'J202'!$T$69,'J202'!$T$69</definedName>
    <definedName name="Validation_D008_J202_U69_0" hidden="true">'J202'!$U$69,'J202'!$U$69</definedName>
    <definedName name="Validation_D008_J202_V69_0" hidden="true">'J202'!$V$69,'J202'!$V$69</definedName>
    <definedName name="Validation_D008_J202_W69_0" hidden="true">'J202'!$W$69,'J202'!$W$69</definedName>
    <definedName name="Validation_D008_J202_X69_0" hidden="true">'J202'!$X$69,'J202'!$X$69</definedName>
    <definedName name="Validation_D008_J202_Y69_0" hidden="true">'J202'!$Y$69,'J202'!$Y$69</definedName>
    <definedName name="Validation_D009_J202_K32_0" hidden="true">'J202'!$K$32,'J202'!$K$32</definedName>
    <definedName name="Validation_D009_J202_L32_0" hidden="true">'J202'!$L$32,'J202'!$L$32</definedName>
    <definedName name="Validation_D009_J202_M32_0" hidden="true">'J202'!$M$32,'J202'!$M$32</definedName>
    <definedName name="Validation_D009_J202_N32_0" hidden="true">'J202'!$N$32,'J202'!$N$32</definedName>
    <definedName name="Validation_D009_J202_O32_0" hidden="true">'J202'!$O$32,'J202'!$O$32</definedName>
    <definedName name="Validation_D009_J202_P32_0" hidden="true">'J202'!$P$32,'J202'!$P$32</definedName>
    <definedName name="Validation_D009_J202_Q32_0" hidden="true">'J202'!$Q$32,'J202'!$Q$32</definedName>
    <definedName name="Validation_D009_J202_R32_0" hidden="true">'J202'!$R$32,'J202'!$R$32</definedName>
    <definedName name="Validation_D009_J202_S32_0" hidden="true">'J202'!$S$32,'J202'!$S$32</definedName>
    <definedName name="Validation_D009_J202_T32_0" hidden="true">'J202'!$T$32,'J202'!$T$32</definedName>
    <definedName name="Validation_D009_J202_U32_0" hidden="true">'J202'!$U$32,'J202'!$U$32</definedName>
    <definedName name="Validation_D009_J202_V32_0" hidden="true">'J202'!$V$32,'J202'!$V$32</definedName>
    <definedName name="Validation_D009_J202_W32_0" hidden="true">'J202'!$W$32,'J202'!$W$32</definedName>
    <definedName name="Validation_D009_J202_X32_0" hidden="true">'J202'!$X$32,'J202'!$X$32</definedName>
    <definedName name="Validation_D009_J202_Y32_0" hidden="true">'J202'!$Y$32,'J202'!$Y$32</definedName>
    <definedName name="Validation_D009_J202_K33_0" hidden="true">'J202'!$K$33,'J202'!$K$33</definedName>
    <definedName name="Validation_D009_J202_L33_0" hidden="true">'J202'!$L$33,'J202'!$L$33</definedName>
    <definedName name="Validation_D009_J202_M33_0" hidden="true">'J202'!$M$33,'J202'!$M$33</definedName>
    <definedName name="Validation_D009_J202_N33_0" hidden="true">'J202'!$N$33,'J202'!$N$33</definedName>
    <definedName name="Validation_D009_J202_O33_0" hidden="true">'J202'!$O$33,'J202'!$O$33</definedName>
    <definedName name="Validation_D009_J202_P33_0" hidden="true">'J202'!$P$33,'J202'!$P$33</definedName>
    <definedName name="Validation_D009_J202_Q33_0" hidden="true">'J202'!$Q$33,'J202'!$Q$33</definedName>
    <definedName name="Validation_D009_J202_R33_0" hidden="true">'J202'!$R$33,'J202'!$R$33</definedName>
    <definedName name="Validation_D009_J202_S33_0" hidden="true">'J202'!$S$33,'J202'!$S$33</definedName>
    <definedName name="Validation_D009_J202_T33_0" hidden="true">'J202'!$T$33,'J202'!$T$33</definedName>
    <definedName name="Validation_D009_J202_U33_0" hidden="true">'J202'!$U$33,'J202'!$U$33</definedName>
    <definedName name="Validation_D009_J202_V33_0" hidden="true">'J202'!$V$33,'J202'!$V$33</definedName>
    <definedName name="Validation_D009_J202_W33_0" hidden="true">'J202'!$W$33,'J202'!$W$33</definedName>
    <definedName name="Validation_D009_J202_X33_0" hidden="true">'J202'!$X$33,'J202'!$X$33</definedName>
    <definedName name="Validation_D009_J202_Y33_0" hidden="true">'J202'!$Y$33,'J202'!$Y$33</definedName>
    <definedName name="Validation_D009_J202_K34_0" hidden="true">'J202'!$K$34,'J202'!$K$34</definedName>
    <definedName name="Validation_D009_J202_L34_0" hidden="true">'J202'!$L$34,'J202'!$L$34</definedName>
    <definedName name="Validation_D009_J202_M34_0" hidden="true">'J202'!$M$34,'J202'!$M$34</definedName>
    <definedName name="Validation_D009_J202_N34_0" hidden="true">'J202'!$N$34,'J202'!$N$34</definedName>
    <definedName name="Validation_D009_J202_O34_0" hidden="true">'J202'!$O$34,'J202'!$O$34</definedName>
    <definedName name="Validation_D009_J202_P34_0" hidden="true">'J202'!$P$34,'J202'!$P$34</definedName>
    <definedName name="Validation_D009_J202_Q34_0" hidden="true">'J202'!$Q$34,'J202'!$Q$34</definedName>
    <definedName name="Validation_D009_J202_R34_0" hidden="true">'J202'!$R$34,'J202'!$R$34</definedName>
    <definedName name="Validation_D009_J202_S34_0" hidden="true">'J202'!$S$34,'J202'!$S$34</definedName>
    <definedName name="Validation_D009_J202_T34_0" hidden="true">'J202'!$T$34,'J202'!$T$34</definedName>
    <definedName name="Validation_D009_J202_U34_0" hidden="true">'J202'!$U$34,'J202'!$U$34</definedName>
    <definedName name="Validation_D009_J202_V34_0" hidden="true">'J202'!$V$34,'J202'!$V$34</definedName>
    <definedName name="Validation_D009_J202_W34_0" hidden="true">'J202'!$W$34,'J202'!$W$34</definedName>
    <definedName name="Validation_D009_J202_X34_0" hidden="true">'J202'!$X$34,'J202'!$X$34</definedName>
    <definedName name="Validation_D009_J202_Y34_0" hidden="true">'J202'!$Y$34,'J202'!$Y$34</definedName>
    <definedName name="Validation_D009_J202_K35_0" hidden="true">'J202'!$K$35,'J202'!$K$35</definedName>
    <definedName name="Validation_D009_J202_L35_0" hidden="true">'J202'!$L$35,'J202'!$L$35</definedName>
    <definedName name="Validation_D009_J202_M35_0" hidden="true">'J202'!$M$35,'J202'!$M$35</definedName>
    <definedName name="Validation_D009_J202_N35_0" hidden="true">'J202'!$N$35,'J202'!$N$35</definedName>
    <definedName name="Validation_D009_J202_O35_0" hidden="true">'J202'!$O$35,'J202'!$O$35</definedName>
    <definedName name="Validation_D009_J202_P35_0" hidden="true">'J202'!$P$35,'J202'!$P$35</definedName>
    <definedName name="Validation_D009_J202_Q35_0" hidden="true">'J202'!$Q$35,'J202'!$Q$35</definedName>
    <definedName name="Validation_D009_J202_R35_0" hidden="true">'J202'!$R$35,'J202'!$R$35</definedName>
    <definedName name="Validation_D009_J202_S35_0" hidden="true">'J202'!$S$35,'J202'!$S$35</definedName>
    <definedName name="Validation_D009_J202_T35_0" hidden="true">'J202'!$T$35,'J202'!$T$35</definedName>
    <definedName name="Validation_D009_J202_U35_0" hidden="true">'J202'!$U$35,'J202'!$U$35</definedName>
    <definedName name="Validation_D009_J202_V35_0" hidden="true">'J202'!$V$35,'J202'!$V$35</definedName>
    <definedName name="Validation_D009_J202_W35_0" hidden="true">'J202'!$W$35,'J202'!$W$35</definedName>
    <definedName name="Validation_D009_J202_X35_0" hidden="true">'J202'!$X$35,'J202'!$X$35</definedName>
    <definedName name="Validation_D009_J202_Y35_0" hidden="true">'J202'!$Y$35,'J202'!$Y$35</definedName>
    <definedName name="Validation_D009_J202_K36_0" hidden="true">'J202'!$K$36,'J202'!$K$36</definedName>
    <definedName name="Validation_D009_J202_L36_0" hidden="true">'J202'!$L$36,'J202'!$L$36</definedName>
    <definedName name="Validation_D009_J202_M36_0" hidden="true">'J202'!$M$36,'J202'!$M$36</definedName>
    <definedName name="Validation_D009_J202_N36_0" hidden="true">'J202'!$N$36,'J202'!$N$36</definedName>
    <definedName name="Validation_D009_J202_O36_0" hidden="true">'J202'!$O$36,'J202'!$O$36</definedName>
    <definedName name="Validation_D009_J202_P36_0" hidden="true">'J202'!$P$36,'J202'!$P$36</definedName>
    <definedName name="Validation_D009_J202_Q36_0" hidden="true">'J202'!$Q$36,'J202'!$Q$36</definedName>
    <definedName name="Validation_D009_J202_R36_0" hidden="true">'J202'!$R$36,'J202'!$R$36</definedName>
    <definedName name="Validation_D009_J202_S36_0" hidden="true">'J202'!$S$36,'J202'!$S$36</definedName>
    <definedName name="Validation_D009_J202_T36_0" hidden="true">'J202'!$T$36,'J202'!$T$36</definedName>
    <definedName name="Validation_D009_J202_U36_0" hidden="true">'J202'!$U$36,'J202'!$U$36</definedName>
    <definedName name="Validation_D009_J202_V36_0" hidden="true">'J202'!$V$36,'J202'!$V$36</definedName>
    <definedName name="Validation_D009_J202_W36_0" hidden="true">'J202'!$W$36,'J202'!$W$36</definedName>
    <definedName name="Validation_D009_J202_X36_0" hidden="true">'J202'!$X$36,'J202'!$X$36</definedName>
    <definedName name="Validation_D009_J202_Y36_0" hidden="true">'J202'!$Y$36,'J202'!$Y$36</definedName>
    <definedName name="Validation_D009_J202_K37_0" hidden="true">'J202'!$K$37,'J202'!$K$37</definedName>
    <definedName name="Validation_D009_J202_L37_0" hidden="true">'J202'!$L$37,'J202'!$L$37</definedName>
    <definedName name="Validation_D009_J202_M37_0" hidden="true">'J202'!$M$37,'J202'!$M$37</definedName>
    <definedName name="Validation_D009_J202_N37_0" hidden="true">'J202'!$N$37,'J202'!$N$37</definedName>
    <definedName name="Validation_D009_J202_O37_0" hidden="true">'J202'!$O$37,'J202'!$O$37</definedName>
    <definedName name="Validation_D009_J202_P37_0" hidden="true">'J202'!$P$37,'J202'!$P$37</definedName>
    <definedName name="Validation_D009_J202_Q37_0" hidden="true">'J202'!$Q$37,'J202'!$Q$37</definedName>
    <definedName name="Validation_D009_J202_R37_0" hidden="true">'J202'!$R$37,'J202'!$R$37</definedName>
    <definedName name="Validation_D009_J202_S37_0" hidden="true">'J202'!$S$37,'J202'!$S$37</definedName>
    <definedName name="Validation_D009_J202_T37_0" hidden="true">'J202'!$T$37,'J202'!$T$37</definedName>
    <definedName name="Validation_D009_J202_U37_0" hidden="true">'J202'!$U$37,'J202'!$U$37</definedName>
    <definedName name="Validation_D009_J202_V37_0" hidden="true">'J202'!$V$37,'J202'!$V$37</definedName>
    <definedName name="Validation_D009_J202_W37_0" hidden="true">'J202'!$W$37,'J202'!$W$37</definedName>
    <definedName name="Validation_D009_J202_X37_0" hidden="true">'J202'!$X$37,'J202'!$X$37</definedName>
    <definedName name="Validation_D009_J202_Y37_0" hidden="true">'J202'!$Y$37,'J202'!$Y$37</definedName>
    <definedName name="Validation_D009_J202_K38_0" hidden="true">'J202'!$K$38,'J202'!$K$38</definedName>
    <definedName name="Validation_D009_J202_L38_0" hidden="true">'J202'!$L$38,'J202'!$L$38</definedName>
    <definedName name="Validation_D009_J202_M38_0" hidden="true">'J202'!$M$38,'J202'!$M$38</definedName>
    <definedName name="Validation_D009_J202_N38_0" hidden="true">'J202'!$N$38,'J202'!$N$38</definedName>
    <definedName name="Validation_D009_J202_O38_0" hidden="true">'J202'!$O$38,'J202'!$O$38</definedName>
    <definedName name="Validation_D009_J202_P38_0" hidden="true">'J202'!$P$38,'J202'!$P$38</definedName>
    <definedName name="Validation_D009_J202_Q38_0" hidden="true">'J202'!$Q$38,'J202'!$Q$38</definedName>
    <definedName name="Validation_D009_J202_R38_0" hidden="true">'J202'!$R$38,'J202'!$R$38</definedName>
    <definedName name="Validation_D009_J202_S38_0" hidden="true">'J202'!$S$38,'J202'!$S$38</definedName>
    <definedName name="Validation_D009_J202_T38_0" hidden="true">'J202'!$T$38,'J202'!$T$38</definedName>
    <definedName name="Validation_D009_J202_U38_0" hidden="true">'J202'!$U$38,'J202'!$U$38</definedName>
    <definedName name="Validation_D009_J202_V38_0" hidden="true">'J202'!$V$38,'J202'!$V$38</definedName>
    <definedName name="Validation_D009_J202_W38_0" hidden="true">'J202'!$W$38,'J202'!$W$38</definedName>
    <definedName name="Validation_D009_J202_X38_0" hidden="true">'J202'!$X$38,'J202'!$X$38</definedName>
    <definedName name="Validation_D009_J202_Y38_0" hidden="true">'J202'!$Y$38,'J202'!$Y$38</definedName>
    <definedName name="Validation_D009_J202_K39_0" hidden="true">'J202'!$K$39,'J202'!$K$39</definedName>
    <definedName name="Validation_D009_J202_L39_0" hidden="true">'J202'!$L$39,'J202'!$L$39</definedName>
    <definedName name="Validation_D009_J202_M39_0" hidden="true">'J202'!$M$39,'J202'!$M$39</definedName>
    <definedName name="Validation_D009_J202_N39_0" hidden="true">'J202'!$N$39,'J202'!$N$39</definedName>
    <definedName name="Validation_D009_J202_O39_0" hidden="true">'J202'!$O$39,'J202'!$O$39</definedName>
    <definedName name="Validation_D009_J202_P39_0" hidden="true">'J202'!$P$39,'J202'!$P$39</definedName>
    <definedName name="Validation_D009_J202_Q39_0" hidden="true">'J202'!$Q$39,'J202'!$Q$39</definedName>
    <definedName name="Validation_D009_J202_R39_0" hidden="true">'J202'!$R$39,'J202'!$R$39</definedName>
    <definedName name="Validation_D009_J202_S39_0" hidden="true">'J202'!$S$39,'J202'!$S$39</definedName>
    <definedName name="Validation_D009_J202_T39_0" hidden="true">'J202'!$T$39,'J202'!$T$39</definedName>
    <definedName name="Validation_D009_J202_U39_0" hidden="true">'J202'!$U$39,'J202'!$U$39</definedName>
    <definedName name="Validation_D009_J202_V39_0" hidden="true">'J202'!$V$39,'J202'!$V$39</definedName>
    <definedName name="Validation_D009_J202_W39_0" hidden="true">'J202'!$W$39,'J202'!$W$39</definedName>
    <definedName name="Validation_D009_J202_X39_0" hidden="true">'J202'!$X$39,'J202'!$X$39</definedName>
    <definedName name="Validation_D009_J202_Y39_0" hidden="true">'J202'!$Y$39,'J202'!$Y$39</definedName>
    <definedName name="Validation_D009_J202_K40_0" hidden="true">'J202'!$K$40,'J202'!$K$40</definedName>
    <definedName name="Validation_D009_J202_L40_0" hidden="true">'J202'!$L$40,'J202'!$L$40</definedName>
    <definedName name="Validation_D009_J202_M40_0" hidden="true">'J202'!$M$40,'J202'!$M$40</definedName>
    <definedName name="Validation_D009_J202_N40_0" hidden="true">'J202'!$N$40,'J202'!$N$40</definedName>
    <definedName name="Validation_D009_J202_O40_0" hidden="true">'J202'!$O$40,'J202'!$O$40</definedName>
    <definedName name="Validation_D009_J202_P40_0" hidden="true">'J202'!$P$40,'J202'!$P$40</definedName>
    <definedName name="Validation_D009_J202_Q40_0" hidden="true">'J202'!$Q$40,'J202'!$Q$40</definedName>
    <definedName name="Validation_D009_J202_R40_0" hidden="true">'J202'!$R$40,'J202'!$R$40</definedName>
    <definedName name="Validation_D009_J202_S40_0" hidden="true">'J202'!$S$40,'J202'!$S$40</definedName>
    <definedName name="Validation_D009_J202_T40_0" hidden="true">'J202'!$T$40,'J202'!$T$40</definedName>
    <definedName name="Validation_D009_J202_U40_0" hidden="true">'J202'!$U$40,'J202'!$U$40</definedName>
    <definedName name="Validation_D009_J202_V40_0" hidden="true">'J202'!$V$40,'J202'!$V$40</definedName>
    <definedName name="Validation_D009_J202_W40_0" hidden="true">'J202'!$W$40,'J202'!$W$40</definedName>
    <definedName name="Validation_D009_J202_X40_0" hidden="true">'J202'!$X$40,'J202'!$X$40</definedName>
    <definedName name="Validation_D009_J202_Y40_0" hidden="true">'J202'!$Y$40,'J202'!$Y$40</definedName>
    <definedName name="Validation_D009_J202_K68_0" hidden="true">'J202'!$K$68,'J202'!$K$68</definedName>
    <definedName name="Validation_D009_J202_L68_0" hidden="true">'J202'!$L$68,'J202'!$L$68</definedName>
    <definedName name="Validation_D009_J202_M68_0" hidden="true">'J202'!$M$68,'J202'!$M$68</definedName>
    <definedName name="Validation_D009_J202_N68_0" hidden="true">'J202'!$N$68,'J202'!$N$68</definedName>
    <definedName name="Validation_D009_J202_O68_0" hidden="true">'J202'!$O$68,'J202'!$O$68</definedName>
    <definedName name="Validation_D009_J202_P68_0" hidden="true">'J202'!$P$68,'J202'!$P$68</definedName>
    <definedName name="Validation_D009_J202_Q68_0" hidden="true">'J202'!$Q$68,'J202'!$Q$68</definedName>
    <definedName name="Validation_D009_J202_R68_0" hidden="true">'J202'!$R$68,'J202'!$R$68</definedName>
    <definedName name="Validation_D009_J202_S68_0" hidden="true">'J202'!$S$68,'J202'!$S$68</definedName>
    <definedName name="Validation_D009_J202_T68_0" hidden="true">'J202'!$T$68,'J202'!$T$68</definedName>
    <definedName name="Validation_D009_J202_U68_0" hidden="true">'J202'!$U$68,'J202'!$U$68</definedName>
    <definedName name="Validation_D009_J202_V68_0" hidden="true">'J202'!$V$68,'J202'!$V$68</definedName>
    <definedName name="Validation_D009_J202_W68_0" hidden="true">'J202'!$W$68,'J202'!$W$68</definedName>
    <definedName name="Validation_D009_J202_X68_0" hidden="true">'J202'!$X$68,'J202'!$X$68</definedName>
    <definedName name="Validation_D009_J202_Y68_0" hidden="true">'J202'!$Y$68,'J202'!$Y$68</definedName>
    <definedName name="Validation_D013_J202_K53_0" hidden="true">'J202'!$K$53:$K$55,'J202'!$K$53</definedName>
    <definedName name="Validation_D013_J202_L53_0" hidden="true">'J202'!$L$53:$L$55,'J202'!$L$53</definedName>
    <definedName name="Validation_D013_J202_M53_0" hidden="true">'J202'!$M$53:$M$55,'J202'!$M$53</definedName>
    <definedName name="Validation_D013_J202_N53_0" hidden="true">'J202'!$N$53:$N$55,'J202'!$N$53</definedName>
    <definedName name="Validation_D013_J202_O53_0" hidden="true">'J202'!$O$53:$O$55,'J202'!$O$53</definedName>
    <definedName name="Validation_D013_J202_P53_0" hidden="true">'J202'!$P$53:$P$55,'J202'!$P$53</definedName>
    <definedName name="Validation_D013_J202_Q53_0" hidden="true">'J202'!$Q$53:$Q$55,'J202'!$Q$53</definedName>
    <definedName name="Validation_D013_J202_R53_0" hidden="true">'J202'!$R$53:$R$55,'J202'!$R$53</definedName>
    <definedName name="Validation_D013_J202_S53_0" hidden="true">'J202'!$S$53:$S$55,'J202'!$S$53</definedName>
    <definedName name="Validation_D013_J202_T53_0" hidden="true">'J202'!$T$53:$T$55,'J202'!$T$53</definedName>
    <definedName name="Validation_D013_J202_U53_0" hidden="true">'J202'!$U$53:$U$55,'J202'!$U$53</definedName>
    <definedName name="Validation_D013_J202_V53_0" hidden="true">'J202'!$V$53:$V$55,'J202'!$V$53</definedName>
    <definedName name="Validation_D013_J202_W53_0" hidden="true">'J202'!$W$53:$W$55,'J202'!$W$53</definedName>
    <definedName name="Validation_D013_J202_X53_0" hidden="true">'J202'!$X$53:$X$55,'J202'!$X$53</definedName>
    <definedName name="Validation_D013_J202_Y53_0" hidden="true">'J202'!$Y$53:$Y$55,'J202'!$Y$53</definedName>
    <definedName name="Validation_D014_J202_K76_0" hidden="true">'J202'!$K$76:$K$78,'J202'!$K$76</definedName>
    <definedName name="Validation_D014_J202_M76_0" hidden="true">'J202'!$M$76:$M$78,'J202'!$M$76</definedName>
    <definedName name="Validation_D014_J202_N76_0" hidden="true">'J202'!$N$76:$N$78,'J202'!$N$76</definedName>
    <definedName name="Validation_D014_J202_O76_0" hidden="true">'J202'!$O$76:$O$78,'J202'!$O$76</definedName>
    <definedName name="Validation_D014_J202_P76_0" hidden="true">'J202'!$P$76:$P$78,'J202'!$P$76</definedName>
    <definedName name="Validation_D014_J202_Q76_0" hidden="true">'J202'!$Q$76:$Q$78,'J202'!$Q$76</definedName>
    <definedName name="Validation_D014_J202_R76_0" hidden="true">'J202'!$R$76:$R$78,'J202'!$R$76</definedName>
    <definedName name="Validation_D014_J202_T76_0" hidden="true">'J202'!$T$76:$T$78,'J202'!$T$76</definedName>
    <definedName name="Validation_D014_J202_U76_0" hidden="true">'J202'!$U$76:$U$78,'J202'!$U$76</definedName>
    <definedName name="Validation_D014_J202_V76_0" hidden="true">'J202'!$V$76:$V$78,'J202'!$V$76</definedName>
    <definedName name="Validation_D014_J202_W76_0" hidden="true">'J202'!$W$76:$W$78,'J202'!$W$76</definedName>
    <definedName name="Validation_D014_J202_X76_0" hidden="true">'J202'!$X$76:$X$78,'J202'!$X$76</definedName>
    <definedName name="Validation_D014_J202_Y76_0" hidden="true">'J202'!$Y$76:$Y$78,'J202'!$Y$76</definedName>
    <definedName name="Validation_K001_J202_K98_0" hidden="true">'J202'!$K$21,'J202'!$K$31,'J202'!$K$50,'J202'!$K$67,'J202'!$K$70:$K$71,'J202'!$K$76,'J202'!$K$79,'J202'!$K$85:$K$86,'J202'!$K$89:$K$92,'J202'!$K$94:$K$98,'J202'!$K$98</definedName>
    <definedName name="Validation_K001_J202_L98_0" hidden="true">'J202'!$L$21,'J202'!$L$31,'J202'!$L$50,'J202'!$L$67,'J202'!$L$70:$L$71,'J202'!$L$86,'J202'!$L$98,'J202'!$L$98</definedName>
    <definedName name="Validation_K001_J202_M98_0" hidden="true">'J202'!$M$21,'J202'!$M$31,'J202'!$M$50,'J202'!$M$67,'J202'!$M$70:$M$71,'J202'!$M$76,'J202'!$M$79,'J202'!$M$85:$M$86,'J202'!$M$89:$M$92,'J202'!$M$94:$M$98,'J202'!$M$98</definedName>
    <definedName name="Validation_K001_J202_N98_0" hidden="true">'J202'!$N$21,'J202'!$N$31,'J202'!$N$50,'J202'!$N$67,'J202'!$N$70:$N$71,'J202'!$N$76,'J202'!$N$79,'J202'!$N$85:$N$86,'J202'!$N$89:$N$92,'J202'!$N$94:$N$98,'J202'!$N$98</definedName>
    <definedName name="Validation_K001_J202_O98_0" hidden="true">'J202'!$O$21,'J202'!$O$31,'J202'!$O$50,'J202'!$O$67,'J202'!$O$70:$O$71,'J202'!$O$76,'J202'!$O$79,'J202'!$O$85:$O$86,'J202'!$O$89:$O$92,'J202'!$O$94:$O$98,'J202'!$O$98</definedName>
    <definedName name="Validation_K001_J202_P98_0" hidden="true">'J202'!$P$21,'J202'!$P$31,'J202'!$P$50,'J202'!$P$67,'J202'!$P$70:$P$71,'J202'!$P$76,'J202'!$P$79,'J202'!$P$85:$P$86,'J202'!$P$89:$P$92,'J202'!$P$94:$P$98,'J202'!$P$98</definedName>
    <definedName name="Validation_K001_J202_Q98_0" hidden="true">'J202'!$Q$21,'J202'!$Q$31,'J202'!$Q$50,'J202'!$Q$67,'J202'!$Q$70:$Q$71,'J202'!$Q$76,'J202'!$Q$79,'J202'!$Q$85:$Q$86,'J202'!$Q$89:$Q$92,'J202'!$Q$94:$Q$98,'J202'!$Q$98</definedName>
    <definedName name="Validation_K001_J202_R98_0" hidden="true">'J202'!$R$21,'J202'!$R$31,'J202'!$R$50,'J202'!$R$67,'J202'!$R$70:$R$71,'J202'!$R$76,'J202'!$R$79,'J202'!$R$85:$R$86,'J202'!$R$89:$R$92,'J202'!$R$94:$R$98,'J202'!$R$98</definedName>
    <definedName name="Validation_K001_J202_S98_0" hidden="true">'J202'!$S$21,'J202'!$S$31,'J202'!$S$50,'J202'!$S$67,'J202'!$S$70:$S$71,'J202'!$S$86,'J202'!$S$98,'J202'!$S$98</definedName>
    <definedName name="Validation_K001_J202_T98_0" hidden="true">'J202'!$T$21,'J202'!$T$31,'J202'!$T$50,'J202'!$T$67,'J202'!$T$70:$T$71,'J202'!$T$76,'J202'!$T$79,'J202'!$T$85:$T$86,'J202'!$T$89:$T$92,'J202'!$T$94:$T$98,'J202'!$T$98</definedName>
    <definedName name="Validation_K001_J202_U98_0" hidden="true">'J202'!$U$21,'J202'!$U$31,'J202'!$U$50,'J202'!$U$67,'J202'!$U$70:$U$71,'J202'!$U$76,'J202'!$U$79,'J202'!$U$85:$U$86,'J202'!$U$89:$U$92,'J202'!$U$94:$U$98,'J202'!$U$98</definedName>
    <definedName name="Validation_K001_J202_V98_0" hidden="true">'J202'!$V$21,'J202'!$V$31,'J202'!$V$50,'J202'!$V$67,'J202'!$V$70:$V$71,'J202'!$V$76,'J202'!$V$79,'J202'!$V$85:$V$86,'J202'!$V$89:$V$92,'J202'!$V$94:$V$98,'J202'!$V$98</definedName>
    <definedName name="Validation_K001_J202_W98_0" hidden="true">'J202'!$W$21,'J202'!$W$31,'J202'!$W$50,'J202'!$W$67,'J202'!$W$70:$W$71,'J202'!$W$76,'J202'!$W$79,'J202'!$W$85:$W$86,'J202'!$W$89:$W$92,'J202'!$W$94:$W$98,'J202'!$W$98</definedName>
    <definedName name="Validation_K001_J202_X98_0" hidden="true">'J202'!$X$21,'J202'!$X$31,'J202'!$X$50,'J202'!$X$67,'J202'!$X$70:$X$71,'J202'!$X$76,'J202'!$X$79,'J202'!$X$85:$X$86,'J202'!$X$89:$X$92,'J202'!$X$94:$X$98,'J202'!$X$98</definedName>
    <definedName name="Validation_K001_J202_Y98_0" hidden="true">'J202'!$Y$21,'J202'!$Y$31,'J202'!$Y$50,'J202'!$Y$67,'J202'!$Y$70:$Y$71,'J202'!$Y$76,'J202'!$Y$79,'J202'!$Y$85:$Y$86,'J202'!$Y$89:$Y$92,'J202'!$Y$94:$Y$98,'J202'!$Y$98</definedName>
    <definedName name="Validation_K002_J202_K98_0" hidden="true">'J202'!$K$98:$K$99,'J202'!$K$98</definedName>
    <definedName name="Validation_K002_J202_M98_0" hidden="true">'J202'!$M$98:$M$99,'J202'!$M$98</definedName>
    <definedName name="Validation_K002_J202_N98_0" hidden="true">'J202'!$N$98:$N$99,'J202'!$N$98</definedName>
    <definedName name="Validation_K002_J202_O98_0" hidden="true">'J202'!$O$98:$O$99,'J202'!$O$98</definedName>
    <definedName name="Validation_K002_J202_P98_0" hidden="true">'J202'!$P$98:$P$99,'J202'!$P$98</definedName>
    <definedName name="Validation_K002_J202_Q98_0" hidden="true">'J202'!$Q$98:$Q$99,'J202'!$Q$98</definedName>
    <definedName name="Validation_K002_J202_R98_0" hidden="true">'J202'!$R$98:$R$99,'J202'!$R$98</definedName>
    <definedName name="Validation_K002_J202_T98_0" hidden="true">'J202'!$T$98:$T$99,'J202'!$T$98</definedName>
    <definedName name="Validation_K002_J202_U98_0" hidden="true">'J202'!$U$98:$U$99,'J202'!$U$98</definedName>
    <definedName name="Validation_K002_J202_V98_0" hidden="true">'J202'!$V$98:$V$99,'J202'!$V$98</definedName>
    <definedName name="Validation_K002_J202_W98_0" hidden="true">'J202'!$W$98:$W$99,'J202'!$W$98</definedName>
    <definedName name="Validation_K002_J202_X98_0" hidden="true">'J202'!$X$98:$X$99,'J202'!$X$98</definedName>
    <definedName name="Validation_K002_J202_Y98_0" hidden="true">'J202'!$Y$98:$Y$99,'J202'!$Y$98</definedName>
    <definedName name="Validation_K003_J202_K98_0" hidden="true">'J202'!$K$98:$K$99,'J202'!$K$98</definedName>
    <definedName name="Validation_K003_J202_M98_0" hidden="true">'J202'!$M$98:$M$99,'J202'!$M$98</definedName>
    <definedName name="Validation_K003_J202_N98_0" hidden="true">'J202'!$N$98:$N$99,'J202'!$N$98</definedName>
    <definedName name="Validation_K003_J202_O98_0" hidden="true">'J202'!$O$98:$O$99,'J202'!$O$98</definedName>
    <definedName name="Validation_K003_J202_P98_0" hidden="true">'J202'!$P$98:$P$99,'J202'!$P$98</definedName>
    <definedName name="Validation_K003_J202_Q98_0" hidden="true">'J202'!$Q$98:$Q$99,'J202'!$Q$98</definedName>
    <definedName name="Validation_K003_J202_R98_0" hidden="true">'J202'!$R$98:$R$99,'J202'!$R$98</definedName>
    <definedName name="Validation_K003_J202_T98_0" hidden="true">'J202'!$T$98:$T$99,'J202'!$T$98</definedName>
    <definedName name="Validation_K003_J202_U98_0" hidden="true">'J202'!$U$98:$U$99,'J202'!$U$98</definedName>
    <definedName name="Validation_K003_J202_V98_0" hidden="true">'J202'!$V$98:$V$99,'J202'!$V$98</definedName>
    <definedName name="Validation_K003_J202_W98_0" hidden="true">'J202'!$W$98:$W$99,'J202'!$W$98</definedName>
    <definedName name="Validation_K003_J202_X98_0" hidden="true">'J202'!$X$98:$X$99,'J202'!$X$98</definedName>
    <definedName name="Validation_K003_J202_Y98_0" hidden="true">'J202'!$Y$98:$Y$99,'J202'!$Y$98</definedName>
    <definedName name="Validation_K004_J202_K99_0" hidden="true">'J202'!$K$99:$K$100,'J202'!$K$99</definedName>
    <definedName name="Validation_K004_J202_M99_0" hidden="true">'J202'!$M$99:$M$100,'J202'!$M$99</definedName>
    <definedName name="Validation_K004_J202_N99_0" hidden="true">'J202'!$N$99:$N$100,'J202'!$N$99</definedName>
    <definedName name="Validation_K004_J202_O99_0" hidden="true">'J202'!$O$99:$O$100,'J202'!$O$99</definedName>
    <definedName name="Validation_K004_J202_P99_0" hidden="true">'J202'!$P$99:$P$100,'J202'!$P$99</definedName>
    <definedName name="Validation_K004_J202_Q99_0" hidden="true">'J202'!$Q$99:$Q$100,'J202'!$Q$99</definedName>
    <definedName name="Validation_K004_J202_R99_0" hidden="true">'J202'!$R$99:$R$100,'J202'!$R$99</definedName>
    <definedName name="Validation_K004_J202_T99_0" hidden="true">'J202'!$T$99:$T$100,'J202'!$T$99</definedName>
    <definedName name="Validation_K004_J202_U99_0" hidden="true">'J202'!$U$99:$U$100,'J202'!$U$99</definedName>
    <definedName name="Validation_K004_J202_V99_0" hidden="true">'J202'!$V$99:$V$100,'J202'!$V$99</definedName>
    <definedName name="Validation_K004_J202_W99_0" hidden="true">'J202'!$W$99:$W$100,'J202'!$W$99</definedName>
    <definedName name="Validation_K004_J202_X99_0" hidden="true">'J202'!$X$99:$X$100,'J202'!$X$99</definedName>
    <definedName name="Validation_K004_J202_Y99_0" hidden="true">'J202'!$Y$99:$Y$100,'J202'!$Y$99</definedName>
    <definedName name="Validation_K006_J202_K21_0" hidden="true">'J202'!$K$21,'J202'!$K$30,'J202'!$K$21</definedName>
    <definedName name="Validation_K006_J202_M21_0" hidden="true">'J202'!$M$21,'J202'!$M$30,'J202'!$M$21</definedName>
    <definedName name="Validation_K006_J202_N21_0" hidden="true">'J202'!$N$21,'J202'!$N$30,'J202'!$N$21</definedName>
    <definedName name="Validation_K006_J202_O21_0" hidden="true">'J202'!$O$21,'J202'!$O$30,'J202'!$O$21</definedName>
    <definedName name="Validation_K006_J202_P21_0" hidden="true">'J202'!$P$21,'J202'!$P$30,'J202'!$P$21</definedName>
    <definedName name="Validation_K006_J202_Q21_0" hidden="true">'J202'!$Q$21,'J202'!$Q$30,'J202'!$Q$21</definedName>
    <definedName name="Validation_K006_J202_R21_0" hidden="true">'J202'!$R$21,'J202'!$R$30,'J202'!$R$21</definedName>
    <definedName name="Validation_K006_J202_T21_0" hidden="true">'J202'!$T$21,'J202'!$T$30,'J202'!$T$21</definedName>
    <definedName name="Validation_K006_J202_U21_0" hidden="true">'J202'!$U$21,'J202'!$U$30,'J202'!$U$21</definedName>
    <definedName name="Validation_K006_J202_V21_0" hidden="true">'J202'!$V$21,'J202'!$V$30,'J202'!$V$21</definedName>
    <definedName name="Validation_K006_J202_W21_0" hidden="true">'J202'!$W$21,'J202'!$W$30,'J202'!$W$21</definedName>
    <definedName name="Validation_K006_J202_X21_0" hidden="true">'J202'!$X$21,'J202'!$X$30,'J202'!$X$21</definedName>
    <definedName name="Validation_K006_J202_Y21_0" hidden="true">'J202'!$Y$21,'J202'!$Y$30,'J202'!$Y$21</definedName>
    <definedName name="Validation_K010_J202_K50_0" hidden="true">'J202'!$K$50:$K$51,'J202'!$K$64,'J202'!$K$50</definedName>
    <definedName name="Validation_K010_J202_L50_0" hidden="true">'J202'!$L$50:$L$51,'J202'!$L$64,'J202'!$L$50</definedName>
    <definedName name="Validation_K010_J202_M50_0" hidden="true">'J202'!$M$50:$M$51,'J202'!$M$64,'J202'!$M$50</definedName>
    <definedName name="Validation_K010_J202_N50_0" hidden="true">'J202'!$N$50:$N$51,'J202'!$N$64,'J202'!$N$50</definedName>
    <definedName name="Validation_K010_J202_O50_0" hidden="true">'J202'!$O$50:$O$51,'J202'!$O$64,'J202'!$O$50</definedName>
    <definedName name="Validation_K010_J202_P50_0" hidden="true">'J202'!$P$50:$P$51,'J202'!$P$64,'J202'!$P$50</definedName>
    <definedName name="Validation_K010_J202_Q50_0" hidden="true">'J202'!$Q$50:$Q$51,'J202'!$Q$64,'J202'!$Q$50</definedName>
    <definedName name="Validation_K010_J202_R50_0" hidden="true">'J202'!$R$50:$R$51,'J202'!$R$64,'J202'!$R$50</definedName>
    <definedName name="Validation_K010_J202_S50_0" hidden="true">'J202'!$S$50:$S$51,'J202'!$S$64,'J202'!$S$50</definedName>
    <definedName name="Validation_K010_J202_T50_0" hidden="true">'J202'!$T$50:$T$51,'J202'!$T$64,'J202'!$T$50</definedName>
    <definedName name="Validation_K010_J202_U50_0" hidden="true">'J202'!$U$50:$U$51,'J202'!$U$64,'J202'!$U$50</definedName>
    <definedName name="Validation_K010_J202_V50_0" hidden="true">'J202'!$V$50:$V$51,'J202'!$V$64,'J202'!$V$50</definedName>
    <definedName name="Validation_K010_J202_W50_0" hidden="true">'J202'!$W$50:$W$51,'J202'!$W$64,'J202'!$W$50</definedName>
    <definedName name="Validation_K010_J202_X50_0" hidden="true">'J202'!$X$50:$X$51,'J202'!$X$64,'J202'!$X$50</definedName>
    <definedName name="Validation_K010_J202_Y50_0" hidden="true">'J202'!$Y$50:$Y$51,'J202'!$Y$64,'J202'!$Y$50</definedName>
    <definedName name="Validation_K012_J202_K51_0" hidden="true">'J202'!$K$51,'J202'!$K$63,'J202'!$K$51</definedName>
    <definedName name="Validation_K012_J202_M51_0" hidden="true">'J202'!$M$51,'J202'!$M$63,'J202'!$M$51</definedName>
    <definedName name="Validation_K012_J202_N51_0" hidden="true">'J202'!$N$51,'J202'!$N$63,'J202'!$N$51</definedName>
    <definedName name="Validation_K012_J202_O51_0" hidden="true">'J202'!$O$51,'J202'!$O$63,'J202'!$O$51</definedName>
    <definedName name="Validation_K012_J202_P51_0" hidden="true">'J202'!$P$51,'J202'!$P$63,'J202'!$P$51</definedName>
    <definedName name="Validation_K012_J202_Q51_0" hidden="true">'J202'!$Q$51,'J202'!$Q$63,'J202'!$Q$51</definedName>
    <definedName name="Validation_K012_J202_R51_0" hidden="true">'J202'!$R$51,'J202'!$R$63,'J202'!$R$51</definedName>
    <definedName name="Validation_K012_J202_T51_0" hidden="true">'J202'!$T$51,'J202'!$T$63,'J202'!$T$51</definedName>
    <definedName name="Validation_K012_J202_U51_0" hidden="true">'J202'!$U$51,'J202'!$U$63,'J202'!$U$51</definedName>
    <definedName name="Validation_K012_J202_V51_0" hidden="true">'J202'!$V$51,'J202'!$V$63,'J202'!$V$51</definedName>
    <definedName name="Validation_K012_J202_W51_0" hidden="true">'J202'!$W$51,'J202'!$W$63,'J202'!$W$51</definedName>
    <definedName name="Validation_K012_J202_X51_0" hidden="true">'J202'!$X$51,'J202'!$X$63,'J202'!$X$51</definedName>
    <definedName name="Validation_K012_J202_Y51_0" hidden="true">'J202'!$Y$51,'J202'!$Y$63,'J202'!$Y$51</definedName>
    <definedName name="Validation_K014_J202_K71_0" hidden="true">'J202'!$K$71:$K$75,'J202'!$K$71</definedName>
    <definedName name="Validation_K014_J202_L71_0" hidden="true">'J202'!$L$71:$L$74,'J202'!$L$71</definedName>
    <definedName name="Validation_K014_J202_M71_0" hidden="true">'J202'!$M$71:$M$75,'J202'!$M$71</definedName>
    <definedName name="Validation_K014_J202_N71_0" hidden="true">'J202'!$N$71:$N$75,'J202'!$N$71</definedName>
    <definedName name="Validation_K014_J202_O71_0" hidden="true">'J202'!$O$71:$O$75,'J202'!$O$71</definedName>
    <definedName name="Validation_K014_J202_P71_0" hidden="true">'J202'!$P$71:$P$75,'J202'!$P$71</definedName>
    <definedName name="Validation_K014_J202_Q71_0" hidden="true">'J202'!$Q$71:$Q$75,'J202'!$Q$71</definedName>
    <definedName name="Validation_K014_J202_R71_0" hidden="true">'J202'!$R$71:$R$75,'J202'!$R$71</definedName>
    <definedName name="Validation_K014_J202_S71_0" hidden="true">'J202'!$S$71:$S$74,'J202'!$S$71</definedName>
    <definedName name="Validation_K014_J202_T71_0" hidden="true">'J202'!$T$71:$T$75,'J202'!$T$71</definedName>
    <definedName name="Validation_K014_J202_U71_0" hidden="true">'J202'!$U$71:$U$75,'J202'!$U$71</definedName>
    <definedName name="Validation_K014_J202_V71_0" hidden="true">'J202'!$V$71:$V$75,'J202'!$V$71</definedName>
    <definedName name="Validation_K014_J202_W71_0" hidden="true">'J202'!$W$71:$W$75,'J202'!$W$71</definedName>
    <definedName name="Validation_K014_J202_X71_0" hidden="true">'J202'!$X$71:$X$75,'J202'!$X$71</definedName>
    <definedName name="Validation_K014_J202_Y71_0" hidden="true">'J202'!$Y$71:$Y$75,'J202'!$Y$71</definedName>
    <definedName name="Validation_K015_J202_K79_0" hidden="true">'J202'!$K$79:$K$80,'J202'!$K$82:$K$84,'J202'!$K$79</definedName>
    <definedName name="Validation_K015_J202_M79_0" hidden="true">'J202'!$M$79:$M$80,'J202'!$M$82,'J202'!$M$79</definedName>
    <definedName name="Validation_K015_J202_N79_0" hidden="true">'J202'!$N$79:$N$80,'J202'!$N$82:$N$84,'J202'!$N$79</definedName>
    <definedName name="Validation_K015_J202_O79_0" hidden="true">'J202'!$O$79:$O$80,'J202'!$O$82,'J202'!$O$79</definedName>
    <definedName name="Validation_K015_J202_P79_0" hidden="true">'J202'!$P$79:$P$80,'J202'!$P$82,'J202'!$P$79</definedName>
    <definedName name="Validation_K015_J202_Q79_0" hidden="true">'J202'!$Q$79:$Q$80,'J202'!$Q$82:$Q$84,'J202'!$Q$79</definedName>
    <definedName name="Validation_K015_J202_R79_0" hidden="true">'J202'!$R$79:$R$80,'J202'!$R$82,'J202'!$R$79</definedName>
    <definedName name="Validation_K015_J202_T79_0" hidden="true">'J202'!$T$79:$T$80,'J202'!$T$82,'J202'!$T$79</definedName>
    <definedName name="Validation_K015_J202_U79_0" hidden="true">'J202'!$U$79:$U$80,'J202'!$U$82,'J202'!$U$79</definedName>
    <definedName name="Validation_K015_J202_V79_0" hidden="true">'J202'!$V$79:$V$80,'J202'!$V$82,'J202'!$V$79</definedName>
    <definedName name="Validation_K015_J202_W79_0" hidden="true">'J202'!$W$79:$W$80,'J202'!$W$82,'J202'!$W$79</definedName>
    <definedName name="Validation_K015_J202_X79_0" hidden="true">'J202'!$X$79:$X$80,'J202'!$X$82,'J202'!$X$79</definedName>
    <definedName name="Validation_K015_J202_Y79_0" hidden="true">'J202'!$Y$79:$Y$80,'J202'!$Y$82:$Y$84,'J202'!$Y$79</definedName>
    <definedName name="Validation_K016_J202_K80_0" hidden="true">'J202'!$K$80:$K$81,'J202'!$K$80</definedName>
    <definedName name="Validation_K016_J202_M80_0" hidden="true">'J202'!$M$80:$M$81,'J202'!$M$80</definedName>
    <definedName name="Validation_K016_J202_N80_0" hidden="true">'J202'!$N$80:$N$81,'J202'!$N$80</definedName>
    <definedName name="Validation_K016_J202_O80_0" hidden="true">'J202'!$O$80:$O$81,'J202'!$O$80</definedName>
    <definedName name="Validation_K016_J202_P80_0" hidden="true">'J202'!$P$80:$P$81,'J202'!$P$80</definedName>
    <definedName name="Validation_K016_J202_Q80_0" hidden="true">'J202'!$Q$80:$Q$81,'J202'!$Q$80</definedName>
    <definedName name="Validation_K016_J202_R80_0" hidden="true">'J202'!$R$80:$R$81,'J202'!$R$80</definedName>
    <definedName name="Validation_K016_J202_T80_0" hidden="true">'J202'!$T$80:$T$81,'J202'!$T$80</definedName>
    <definedName name="Validation_K016_J202_U80_0" hidden="true">'J202'!$U$80:$U$81,'J202'!$U$80</definedName>
    <definedName name="Validation_K016_J202_V80_0" hidden="true">'J202'!$V$80:$V$81,'J202'!$V$80</definedName>
    <definedName name="Validation_K016_J202_W80_0" hidden="true">'J202'!$W$80:$W$81,'J202'!$W$80</definedName>
    <definedName name="Validation_K016_J202_X80_0" hidden="true">'J202'!$X$80:$X$81,'J202'!$X$80</definedName>
    <definedName name="Validation_K016_J202_Y80_0" hidden="true">'J202'!$Y$80:$Y$81,'J202'!$Y$80</definedName>
    <definedName name="Validation_K017_J202_K92_0" hidden="true">'J202'!$K$92:$K$93,'J202'!$K$92</definedName>
    <definedName name="Validation_K017_J202_M92_0" hidden="true">'J202'!$M$92:$M$93,'J202'!$M$92</definedName>
    <definedName name="Validation_K017_J202_N92_0" hidden="true">'J202'!$N$92:$N$93,'J202'!$N$92</definedName>
    <definedName name="Validation_K017_J202_O92_0" hidden="true">'J202'!$O$92:$O$93,'J202'!$O$92</definedName>
    <definedName name="Validation_K017_J202_P92_0" hidden="true">'J202'!$P$92:$P$93,'J202'!$P$92</definedName>
    <definedName name="Validation_K017_J202_Q92_0" hidden="true">'J202'!$Q$92:$Q$93,'J202'!$Q$92</definedName>
    <definedName name="Validation_K017_J202_Y92_0" hidden="true">'J202'!$Y$92:$Y$93,'J202'!$Y$92</definedName>
    <definedName name="Validation_K018_J202_K96_0" hidden="true">'J202'!$K$96,'J202'!$K$96</definedName>
    <definedName name="Validation_K018_J202_M96_0" hidden="true">'J202'!$M$96,'J202'!$M$96</definedName>
    <definedName name="Validation_K018_J202_N96_0" hidden="true">'J202'!$N$96,'J202'!$N$96</definedName>
    <definedName name="Validation_K018_J202_O96_0" hidden="true">'J202'!$O$96,'J202'!$O$96</definedName>
    <definedName name="Validation_K018_J202_P96_0" hidden="true">'J202'!$P$96,'J202'!$P$96</definedName>
    <definedName name="Validation_K018_J202_Q96_0" hidden="true">'J202'!$Q$96,'J202'!$Q$96</definedName>
    <definedName name="Validation_K018_J202_R96_0" hidden="true">'J202'!$R$96,'J202'!$R$96</definedName>
    <definedName name="Validation_K018_J202_T96_0" hidden="true">'J202'!$T$96,'J202'!$T$96</definedName>
    <definedName name="Validation_K018_J202_U96_0" hidden="true">'J202'!$U$96,'J202'!$U$96</definedName>
    <definedName name="Validation_K018_J202_V96_0" hidden="true">'J202'!$V$96,'J202'!$V$96</definedName>
    <definedName name="Validation_K018_J202_W96_0" hidden="true">'J202'!$W$96,'J202'!$W$96</definedName>
    <definedName name="Validation_K018_J202_X96_0" hidden="true">'J202'!$X$96,'J202'!$X$96</definedName>
    <definedName name="Validation_K018_J202_Y96_0" hidden="true">'J202'!$Y$96,'J202'!$Y$96</definedName>
    <definedName name="Validation_K019_J202_K64_0" hidden="true">'J202'!$K$64:$K$66,'J202'!$K$64</definedName>
    <definedName name="Validation_K019_J202_L64_0" hidden="true">'J202'!$L$64:$L$66,'J202'!$L$64</definedName>
    <definedName name="Validation_K019_J202_M64_0" hidden="true">'J202'!$M$64:$M$66,'J202'!$M$64</definedName>
    <definedName name="Validation_K019_J202_N64_0" hidden="true">'J202'!$N$64:$N$66,'J202'!$N$64</definedName>
    <definedName name="Validation_K019_J202_O64_0" hidden="true">'J202'!$O$64:$O$66,'J202'!$O$64</definedName>
    <definedName name="Validation_K019_J202_P64_0" hidden="true">'J202'!$P$64:$P$66,'J202'!$P$64</definedName>
    <definedName name="Validation_K019_J202_Q64_0" hidden="true">'J202'!$Q$64:$Q$66,'J202'!$Q$64</definedName>
    <definedName name="Validation_K019_J202_R64_0" hidden="true">'J202'!$R$64:$R$66,'J202'!$R$64</definedName>
    <definedName name="Validation_K019_J202_S64_0" hidden="true">'J202'!$S$64:$S$66,'J202'!$S$64</definedName>
    <definedName name="Validation_K019_J202_T64_0" hidden="true">'J202'!$T$64:$T$66,'J202'!$T$64</definedName>
    <definedName name="Validation_K019_J202_U64_0" hidden="true">'J202'!$U$64:$U$66,'J202'!$U$64</definedName>
    <definedName name="Validation_K019_J202_V64_0" hidden="true">'J202'!$V$64:$V$66,'J202'!$V$64</definedName>
    <definedName name="Validation_K019_J202_W64_0" hidden="true">'J202'!$W$64:$W$66,'J202'!$W$64</definedName>
    <definedName name="Validation_K019_J202_X64_0" hidden="true">'J202'!$X$64:$X$66,'J202'!$X$64</definedName>
    <definedName name="Validation_K019_J202_Y64_0" hidden="true">'J202'!$Y$64:$Y$66,'J202'!$Y$64</definedName>
    <definedName name="Validation_K020_J202_K86_0" hidden="true">'J202'!$K$86:$K$88,'J202'!$K$86</definedName>
    <definedName name="Validation_K020_J202_L86_0" hidden="true">'J202'!$L$86:$L$88,'J202'!$L$86</definedName>
    <definedName name="Validation_K020_J202_M86_0" hidden="true">'J202'!$M$86:$M$88,'J202'!$M$86</definedName>
    <definedName name="Validation_K020_J202_N86_0" hidden="true">'J202'!$N$86:$N$88,'J202'!$N$86</definedName>
    <definedName name="Validation_K020_J202_O86_0" hidden="true">'J202'!$O$86:$O$88,'J202'!$O$86</definedName>
    <definedName name="Validation_K020_J202_P86_0" hidden="true">'J202'!$P$86:$P$88,'J202'!$P$86</definedName>
    <definedName name="Validation_K020_J202_Q86_0" hidden="true">'J202'!$Q$86:$Q$88,'J202'!$Q$86</definedName>
    <definedName name="Validation_K020_J202_R86_0" hidden="true">'J202'!$R$86:$R$88,'J202'!$R$86</definedName>
    <definedName name="Validation_K020_J202_S86_0" hidden="true">'J202'!$S$86:$S$88,'J202'!$S$86</definedName>
    <definedName name="Validation_K020_J202_T86_0" hidden="true">'J202'!$T$86:$T$88,'J202'!$T$86</definedName>
    <definedName name="Validation_K020_J202_U86_0" hidden="true">'J202'!$U$86:$U$88,'J202'!$U$86</definedName>
    <definedName name="Validation_K020_J202_V86_0" hidden="true">'J202'!$V$86:$V$88,'J202'!$V$86</definedName>
    <definedName name="Validation_K020_J202_W86_0" hidden="true">'J202'!$W$86:$W$88,'J202'!$W$86</definedName>
    <definedName name="Validation_K020_J202_X86_0" hidden="true">'J202'!$X$86:$X$88,'J202'!$X$86</definedName>
    <definedName name="Validation_K020_J202_Y86_0" hidden="true">'J202'!$Y$86:$Y$88,'J202'!$Y$86</definedName>
    <definedName name="Validation_KD001_J202_Y98_0" hidden="true">'J202'!$Y$98,'J202'!$Y$98</definedName>
    <definedName name="Validation_KD002_J202_K55_0" hidden="true">'J202'!$K$55:$K$56,'J202'!$K$55</definedName>
    <definedName name="Validation_KD002_J202_L55_0" hidden="true">'J202'!$L$55:$L$56,'J202'!$L$55</definedName>
    <definedName name="Validation_KD002_J202_M55_0" hidden="true">'J202'!$M$55:$M$56,'J202'!$M$55</definedName>
    <definedName name="Validation_KD002_J202_N55_0" hidden="true">'J202'!$N$55:$N$56,'J202'!$N$55</definedName>
    <definedName name="Validation_KD002_J202_O55_0" hidden="true">'J202'!$O$55:$O$56,'J202'!$O$55</definedName>
    <definedName name="Validation_KD002_J202_P55_0" hidden="true">'J202'!$P$55:$P$56,'J202'!$P$55</definedName>
    <definedName name="Validation_KD002_J202_Q55_0" hidden="true">'J202'!$Q$55:$Q$56,'J202'!$Q$55</definedName>
    <definedName name="Validation_KD002_J202_R55_0" hidden="true">'J202'!$R$55:$R$56,'J202'!$R$55</definedName>
    <definedName name="Validation_KD002_J202_S55_0" hidden="true">'J202'!$S$55:$S$56,'J202'!$S$55</definedName>
    <definedName name="Validation_KD002_J202_T55_0" hidden="true">'J202'!$T$55:$T$56,'J202'!$T$55</definedName>
    <definedName name="Validation_KD002_J202_U55_0" hidden="true">'J202'!$U$55:$U$56,'J202'!$U$55</definedName>
    <definedName name="Validation_KD002_J202_V55_0" hidden="true">'J202'!$V$55:$V$56,'J202'!$V$55</definedName>
    <definedName name="Validation_KD002_J202_W55_0" hidden="true">'J202'!$W$55:$W$56,'J202'!$W$55</definedName>
    <definedName name="Validation_KD002_J202_X55_0" hidden="true">'J202'!$X$55:$X$56,'J202'!$X$55</definedName>
    <definedName name="Validation_KD002_J202_Y55_0" hidden="true">'J202'!$Y$55:$Y$56,'J202'!$Y$55</definedName>
    <definedName name="Validation_KD003_J202_K51_0" hidden="true">'J202'!$K$51,'J202'!$K$56,'J202'!$K$63,'J202'!$K$51</definedName>
    <definedName name="Validation_KD003_J202_L51_0" hidden="true">'J202'!$L$51,'J202'!$L$56,'J202'!$L$51</definedName>
    <definedName name="Validation_KD003_J202_M51_0" hidden="true">'J202'!$M$51,'J202'!$M$56,'J202'!$M$63,'J202'!$M$51</definedName>
    <definedName name="Validation_KD003_J202_N51_0" hidden="true">'J202'!$N$51,'J202'!$N$56,'J202'!$N$63,'J202'!$N$51</definedName>
    <definedName name="Validation_KD003_J202_O51_0" hidden="true">'J202'!$O$51,'J202'!$O$56,'J202'!$O$63,'J202'!$O$51</definedName>
    <definedName name="Validation_KD003_J202_P51_0" hidden="true">'J202'!$P$51,'J202'!$P$56,'J202'!$P$63,'J202'!$P$51</definedName>
    <definedName name="Validation_KD003_J202_Q51_0" hidden="true">'J202'!$Q$51,'J202'!$Q$56,'J202'!$Q$63,'J202'!$Q$51</definedName>
    <definedName name="Validation_KD003_J202_R51_0" hidden="true">'J202'!$R$51,'J202'!$R$56,'J202'!$R$63,'J202'!$R$51</definedName>
    <definedName name="Validation_KD003_J202_S51_0" hidden="true">'J202'!$S$51,'J202'!$S$56,'J202'!$S$51</definedName>
    <definedName name="Validation_KD003_J202_T51_0" hidden="true">'J202'!$T$51,'J202'!$T$56,'J202'!$T$63,'J202'!$T$51</definedName>
    <definedName name="Validation_KD003_J202_U51_0" hidden="true">'J202'!$U$51,'J202'!$U$56,'J202'!$U$63,'J202'!$U$51</definedName>
    <definedName name="Validation_KD003_J202_V51_0" hidden="true">'J202'!$V$51,'J202'!$V$56,'J202'!$V$63,'J202'!$V$51</definedName>
    <definedName name="Validation_KD003_J202_W51_0" hidden="true">'J202'!$W$51,'J202'!$W$56,'J202'!$W$63,'J202'!$W$51</definedName>
    <definedName name="Validation_KD003_J202_X51_0" hidden="true">'J202'!$X$51,'J202'!$X$56,'J202'!$X$63,'J202'!$X$51</definedName>
    <definedName name="Validation_KD003_J202_Y51_0" hidden="true">'J202'!$Y$51,'J202'!$Y$56,'J202'!$Y$63,'J202'!$Y$51</definedName>
    <definedName name="Validation_K008_J203_K25_0" hidden="true">'J203'!$K$25,'J203'!$K$25</definedName>
    <definedName name="Validation_K008_J203_L25_0" hidden="true">'J203'!$L$25,'J203'!$L$25</definedName>
    <definedName name="Validation_K008_J203_M25_0" hidden="true">'J203'!$M$25,'J203'!$M$25</definedName>
    <definedName name="Validation_K008_J203_N25_0" hidden="true">'J203'!$N$25,'J203'!$N$25</definedName>
    <definedName name="Validation_K008_J203_O25_0" hidden="true">'J203'!$O$25,'J203'!$O$25</definedName>
    <definedName name="Validation_K008_J203_P25_0" hidden="true">'J203'!$P$25,'J203'!$P$25</definedName>
    <definedName name="Validation_K008_J203_Q25_0" hidden="true">'J203'!$Q$25,'J203'!$Q$25</definedName>
    <definedName name="Validation_K008_J203_R25_0" hidden="true">'J203'!$R$25,'J203'!$R$25</definedName>
    <definedName name="Validation_K008_J203_S25_0" hidden="true">'J203'!$S$25,'J203'!$S$25</definedName>
    <definedName name="Validation_K008_J203_T25_0" hidden="true">'J203'!$T$25,'J203'!$T$25</definedName>
    <definedName name="Validation_K008_J203_U25_0" hidden="true">'J203'!$U$25,'J203'!$U$25</definedName>
    <definedName name="Validation_K008_J203_V25_0" hidden="true">'J203'!$V$25,'J203'!$V$25</definedName>
    <definedName name="Validation_K008_J203_W25_0" hidden="true">'J203'!$W$25,'J203'!$W$25</definedName>
    <definedName name="Validation_K008_J203_X25_0" hidden="true">'J203'!$X$25,'J203'!$X$25</definedName>
    <definedName name="Validation_K008_J203_Y25_0" hidden="true">'J203'!$Y$25,'J203'!$Y$25</definedName>
    <definedName name="Validation_K008_J203_K26_0" hidden="true">'J203'!$K$26,'J203'!$K$26</definedName>
    <definedName name="Validation_K008_J203_L26_0" hidden="true">'J203'!$L$26,'J203'!$L$26</definedName>
    <definedName name="Validation_K008_J203_M26_0" hidden="true">'J203'!$M$26,'J203'!$M$26</definedName>
    <definedName name="Validation_K008_J203_N26_0" hidden="true">'J203'!$N$26,'J203'!$N$26</definedName>
    <definedName name="Validation_K008_J203_O26_0" hidden="true">'J203'!$O$26,'J203'!$O$26</definedName>
    <definedName name="Validation_K008_J203_P26_0" hidden="true">'J203'!$P$26,'J203'!$P$26</definedName>
    <definedName name="Validation_K008_J203_Q26_0" hidden="true">'J203'!$Q$26,'J203'!$Q$26</definedName>
    <definedName name="Validation_K008_J203_R26_0" hidden="true">'J203'!$R$26,'J203'!$R$26</definedName>
    <definedName name="Validation_K008_J203_S26_0" hidden="true">'J203'!$S$26,'J203'!$S$26</definedName>
    <definedName name="Validation_K008_J203_T26_0" hidden="true">'J203'!$T$26,'J203'!$T$26</definedName>
    <definedName name="Validation_K008_J203_U26_0" hidden="true">'J203'!$U$26,'J203'!$U$26</definedName>
    <definedName name="Validation_K008_J203_V26_0" hidden="true">'J203'!$V$26,'J203'!$V$26</definedName>
    <definedName name="Validation_K008_J203_W26_0" hidden="true">'J203'!$W$26,'J203'!$W$26</definedName>
    <definedName name="Validation_K008_J203_X26_0" hidden="true">'J203'!$X$26,'J203'!$X$26</definedName>
    <definedName name="Validation_K008_J203_Y26_0" hidden="true">'J203'!$Y$26,'J203'!$Y$26</definedName>
    <definedName name="Validation_K008_J203_K27_0" hidden="true">'J203'!$K$27,'J203'!$K$27</definedName>
    <definedName name="Validation_K008_J203_L27_0" hidden="true">'J203'!$L$27,'J203'!$L$27</definedName>
    <definedName name="Validation_K008_J203_M27_0" hidden="true">'J203'!$M$27,'J203'!$M$27</definedName>
    <definedName name="Validation_K008_J203_N27_0" hidden="true">'J203'!$N$27,'J203'!$N$27</definedName>
    <definedName name="Validation_K008_J203_O27_0" hidden="true">'J203'!$O$27,'J203'!$O$27</definedName>
    <definedName name="Validation_K008_J203_P27_0" hidden="true">'J203'!$P$27,'J203'!$P$27</definedName>
    <definedName name="Validation_K008_J203_Q27_0" hidden="true">'J203'!$Q$27,'J203'!$Q$27</definedName>
    <definedName name="Validation_K008_J203_R27_0" hidden="true">'J203'!$R$27,'J203'!$R$27</definedName>
    <definedName name="Validation_K008_J203_S27_0" hidden="true">'J203'!$S$27,'J203'!$S$27</definedName>
    <definedName name="Validation_K008_J203_T27_0" hidden="true">'J203'!$T$27,'J203'!$T$27</definedName>
    <definedName name="Validation_K008_J203_U27_0" hidden="true">'J203'!$U$27,'J203'!$U$27</definedName>
    <definedName name="Validation_K008_J203_V27_0" hidden="true">'J203'!$V$27,'J203'!$V$27</definedName>
    <definedName name="Validation_K008_J203_W27_0" hidden="true">'J203'!$W$27,'J203'!$W$27</definedName>
    <definedName name="Validation_K008_J203_X27_0" hidden="true">'J203'!$X$27,'J203'!$X$27</definedName>
    <definedName name="Validation_K008_J203_Y27_0" hidden="true">'J203'!$Y$27,'J203'!$Y$27</definedName>
    <definedName name="Validation_K009_J203_K28_0" hidden="true">'J203'!$K$28,'J203'!$K$28</definedName>
    <definedName name="Validation_K009_J203_L28_0" hidden="true">'J203'!$L$28,'J203'!$L$28</definedName>
    <definedName name="Validation_K009_J203_M28_0" hidden="true">'J203'!$M$28,'J203'!$M$28</definedName>
    <definedName name="Validation_K009_J203_N28_0" hidden="true">'J203'!$N$28,'J203'!$N$28</definedName>
    <definedName name="Validation_K009_J203_O28_0" hidden="true">'J203'!$O$28,'J203'!$O$28</definedName>
    <definedName name="Validation_K009_J203_P28_0" hidden="true">'J203'!$P$28,'J203'!$P$28</definedName>
    <definedName name="Validation_K009_J203_Q28_0" hidden="true">'J203'!$Q$28,'J203'!$Q$28</definedName>
    <definedName name="Validation_K009_J203_R28_0" hidden="true">'J203'!$R$28,'J203'!$R$28</definedName>
    <definedName name="Validation_K009_J203_S28_0" hidden="true">'J203'!$S$28,'J203'!$S$28</definedName>
    <definedName name="Validation_K009_J203_T28_0" hidden="true">'J203'!$T$28,'J203'!$T$28</definedName>
    <definedName name="Validation_K009_J203_U28_0" hidden="true">'J203'!$U$28,'J203'!$U$28</definedName>
    <definedName name="Validation_K009_J203_V28_0" hidden="true">'J203'!$V$28,'J203'!$V$28</definedName>
    <definedName name="Validation_K009_J203_W28_0" hidden="true">'J203'!$W$28,'J203'!$W$28</definedName>
    <definedName name="Validation_K009_J203_X28_0" hidden="true">'J203'!$X$28,'J203'!$X$28</definedName>
    <definedName name="Validation_K009_J203_Y28_0" hidden="true">'J203'!$Y$28,'J203'!$Y$28</definedName>
    <definedName name="Validation_K009_J203_K29_0" hidden="true">'J203'!$K$29,'J203'!$K$29</definedName>
    <definedName name="Validation_K009_J203_L29_0" hidden="true">'J203'!$L$29,'J203'!$L$29</definedName>
    <definedName name="Validation_K009_J203_M29_0" hidden="true">'J203'!$M$29,'J203'!$M$29</definedName>
    <definedName name="Validation_K009_J203_N29_0" hidden="true">'J203'!$N$29,'J203'!$N$29</definedName>
    <definedName name="Validation_K009_J203_O29_0" hidden="true">'J203'!$O$29,'J203'!$O$29</definedName>
    <definedName name="Validation_K009_J203_P29_0" hidden="true">'J203'!$P$29,'J203'!$P$29</definedName>
    <definedName name="Validation_K009_J203_Q29_0" hidden="true">'J203'!$Q$29,'J203'!$Q$29</definedName>
    <definedName name="Validation_K009_J203_R29_0" hidden="true">'J203'!$R$29,'J203'!$R$29</definedName>
    <definedName name="Validation_K009_J203_S29_0" hidden="true">'J203'!$S$29,'J203'!$S$29</definedName>
    <definedName name="Validation_K009_J203_T29_0" hidden="true">'J203'!$T$29,'J203'!$T$29</definedName>
    <definedName name="Validation_K009_J203_U29_0" hidden="true">'J203'!$U$29,'J203'!$U$29</definedName>
    <definedName name="Validation_K009_J203_V29_0" hidden="true">'J203'!$V$29,'J203'!$V$29</definedName>
    <definedName name="Validation_K009_J203_W29_0" hidden="true">'J203'!$W$29,'J203'!$W$29</definedName>
    <definedName name="Validation_K009_J203_X29_0" hidden="true">'J203'!$X$29,'J203'!$X$29</definedName>
    <definedName name="Validation_K009_J203_Y29_0" hidden="true">'J203'!$Y$29,'J203'!$Y$29</definedName>
    <definedName name="Validation_K009_J203_K30_0" hidden="true">'J203'!$K$30,'J203'!$K$30</definedName>
    <definedName name="Validation_K009_J203_L30_0" hidden="true">'J203'!$L$30,'J203'!$L$30</definedName>
    <definedName name="Validation_K009_J203_M30_0" hidden="true">'J203'!$M$30,'J203'!$M$30</definedName>
    <definedName name="Validation_K009_J203_N30_0" hidden="true">'J203'!$N$30,'J203'!$N$30</definedName>
    <definedName name="Validation_K009_J203_O30_0" hidden="true">'J203'!$O$30,'J203'!$O$30</definedName>
    <definedName name="Validation_K009_J203_P30_0" hidden="true">'J203'!$P$30,'J203'!$P$30</definedName>
    <definedName name="Validation_K009_J203_Q30_0" hidden="true">'J203'!$Q$30,'J203'!$Q$30</definedName>
    <definedName name="Validation_K009_J203_R30_0" hidden="true">'J203'!$R$30,'J203'!$R$30</definedName>
    <definedName name="Validation_K009_J203_S30_0" hidden="true">'J203'!$S$30,'J203'!$S$30</definedName>
    <definedName name="Validation_K009_J203_T30_0" hidden="true">'J203'!$T$30,'J203'!$T$30</definedName>
    <definedName name="Validation_K009_J203_U30_0" hidden="true">'J203'!$U$30,'J203'!$U$30</definedName>
    <definedName name="Validation_K009_J203_V30_0" hidden="true">'J203'!$V$30,'J203'!$V$30</definedName>
    <definedName name="Validation_K009_J203_W30_0" hidden="true">'J203'!$W$30,'J203'!$W$30</definedName>
    <definedName name="Validation_K009_J203_X30_0" hidden="true">'J203'!$X$30,'J203'!$X$30</definedName>
    <definedName name="Validation_K009_J203_Y30_0" hidden="true">'J203'!$Y$30,'J203'!$Y$30</definedName>
    <definedName name="Validation_D001_J203_Y23_0" hidden="true">'J203'!$Q$23,'J203'!$X$23:$Y$23,'J203'!$Y$23</definedName>
    <definedName name="Validation_D001_J203_Y25_0" hidden="true">'J203'!$Q$25,'J203'!$X$25:$Y$25,'J203'!$Y$25</definedName>
    <definedName name="Validation_D001_J203_Y26_0" hidden="true">'J203'!$Q$26,'J203'!$X$26:$Y$26,'J203'!$Y$26</definedName>
    <definedName name="Validation_D001_J203_Y27_0" hidden="true">'J203'!$Q$27,'J203'!$X$27:$Y$27,'J203'!$Y$27</definedName>
    <definedName name="Validation_D001_J203_Y28_0" hidden="true">'J203'!$Q$28,'J203'!$X$28:$Y$28,'J203'!$Y$28</definedName>
    <definedName name="Validation_D001_J203_Y29_0" hidden="true">'J203'!$Q$29,'J203'!$X$29:$Y$29,'J203'!$Y$29</definedName>
    <definedName name="Validation_D001_J203_Y30_0" hidden="true">'J203'!$Q$30,'J203'!$X$30:$Y$30,'J203'!$Y$30</definedName>
    <definedName name="Validation_D001_J203_Y32_0" hidden="true">'J203'!$Q$32,'J203'!$X$32:$Y$32,'J203'!$Y$32</definedName>
    <definedName name="Validation_D001_J203_Y39_0" hidden="true">'J203'!$Q$39,'J203'!$X$39:$Y$39,'J203'!$Y$39</definedName>
    <definedName name="Validation_D001_J203_Y41_0" hidden="true">'J203'!$Q$41,'J203'!$X$41:$Y$41,'J203'!$Y$41</definedName>
    <definedName name="Validation_D001_J203_Y42_0" hidden="true">'J203'!$Q$42,'J203'!$X$42:$Y$42,'J203'!$Y$42</definedName>
    <definedName name="Validation_D001_J203_Y43_0" hidden="true">'J203'!$Q$43,'J203'!$X$43:$Y$43,'J203'!$Y$43</definedName>
    <definedName name="Validation_D001_J203_Y44_0" hidden="true">'J203'!$Q$44,'J203'!$X$44:$Y$44,'J203'!$Y$44</definedName>
    <definedName name="Validation_D001_J203_Y45_0" hidden="true">'J203'!$Q$45,'J203'!$X$45:$Y$45,'J203'!$Y$45</definedName>
    <definedName name="Validation_D001_J203_Y46_0" hidden="true">'J203'!$Q$46,'J203'!$X$46:$Y$46,'J203'!$Y$46</definedName>
    <definedName name="Validation_D001_J203_Y48_0" hidden="true">'J203'!$Q$48,'J203'!$X$48:$Y$48,'J203'!$Y$48</definedName>
    <definedName name="Validation_D004_J203_Q23_0" hidden="true">'J203'!$K$23:$Q$23,'J203'!$Q$23</definedName>
    <definedName name="Validation_D004_J203_X23_0" hidden="true">'J203'!$R$23:$X$23,'J203'!$X$23</definedName>
    <definedName name="Validation_D004_J203_Q25_0" hidden="true">'J203'!$K$25:$Q$25,'J203'!$Q$25</definedName>
    <definedName name="Validation_D004_J203_X25_0" hidden="true">'J203'!$R$25:$X$25,'J203'!$X$25</definedName>
    <definedName name="Validation_D004_J203_Q26_0" hidden="true">'J203'!$K$26:$Q$26,'J203'!$Q$26</definedName>
    <definedName name="Validation_D004_J203_X26_0" hidden="true">'J203'!$R$26:$X$26,'J203'!$X$26</definedName>
    <definedName name="Validation_D004_J203_Q27_0" hidden="true">'J203'!$K$27:$Q$27,'J203'!$Q$27</definedName>
    <definedName name="Validation_D004_J203_X27_0" hidden="true">'J203'!$R$27:$X$27,'J203'!$X$27</definedName>
    <definedName name="Validation_D004_J203_Q28_0" hidden="true">'J203'!$K$28:$Q$28,'J203'!$Q$28</definedName>
    <definedName name="Validation_D004_J203_X28_0" hidden="true">'J203'!$R$28:$X$28,'J203'!$X$28</definedName>
    <definedName name="Validation_D004_J203_Q29_0" hidden="true">'J203'!$K$29:$Q$29,'J203'!$Q$29</definedName>
    <definedName name="Validation_D004_J203_X29_0" hidden="true">'J203'!$R$29:$X$29,'J203'!$X$29</definedName>
    <definedName name="Validation_D004_J203_Q30_0" hidden="true">'J203'!$K$30:$Q$30,'J203'!$Q$30</definedName>
    <definedName name="Validation_D004_J203_X30_0" hidden="true">'J203'!$R$30:$X$30,'J203'!$X$30</definedName>
    <definedName name="Validation_D004_J203_Q32_0" hidden="true">'J203'!$K$32:$Q$32,'J203'!$Q$32</definedName>
    <definedName name="Validation_D004_J203_X32_0" hidden="true">'J203'!$R$32:$X$32,'J203'!$X$32</definedName>
    <definedName name="Validation_D004_J203_Q39_0" hidden="true">'J203'!$K$39:$Q$39,'J203'!$Q$39</definedName>
    <definedName name="Validation_D004_J203_X39_0" hidden="true">'J203'!$R$39:$X$39,'J203'!$X$39</definedName>
    <definedName name="Validation_D004_J203_Q41_0" hidden="true">'J203'!$K$41:$Q$41,'J203'!$Q$41</definedName>
    <definedName name="Validation_D004_J203_X41_0" hidden="true">'J203'!$R$41:$X$41,'J203'!$X$41</definedName>
    <definedName name="Validation_D004_J203_Q42_0" hidden="true">'J203'!$K$42:$Q$42,'J203'!$Q$42</definedName>
    <definedName name="Validation_D004_J203_X42_0" hidden="true">'J203'!$R$42:$X$42,'J203'!$X$42</definedName>
    <definedName name="Validation_D004_J203_Q43_0" hidden="true">'J203'!$K$43:$Q$43,'J203'!$Q$43</definedName>
    <definedName name="Validation_D004_J203_X43_0" hidden="true">'J203'!$R$43:$X$43,'J203'!$X$43</definedName>
    <definedName name="Validation_D004_J203_Q44_0" hidden="true">'J203'!$K$44:$Q$44,'J203'!$Q$44</definedName>
    <definedName name="Validation_D004_J203_X44_0" hidden="true">'J203'!$R$44:$X$44,'J203'!$X$44</definedName>
    <definedName name="Validation_D004_J203_Q45_0" hidden="true">'J203'!$K$45:$Q$45,'J203'!$Q$45</definedName>
    <definedName name="Validation_D004_J203_X45_0" hidden="true">'J203'!$R$45:$X$45,'J203'!$X$45</definedName>
    <definedName name="Validation_D004_J203_Q46_0" hidden="true">'J203'!$K$46:$Q$46,'J203'!$Q$46</definedName>
    <definedName name="Validation_D004_J203_X46_0" hidden="true">'J203'!$R$46:$X$46,'J203'!$X$46</definedName>
    <definedName name="Validation_D004_J203_Q48_0" hidden="true">'J203'!$K$48:$Q$48,'J203'!$Q$48</definedName>
    <definedName name="Validation_D004_J203_X48_0" hidden="true">'J203'!$R$48:$X$48,'J203'!$X$48</definedName>
    <definedName name="Validation_D007_J203_K25_0" hidden="true">'J203'!$K$25:$K$27,'J203'!$K$25</definedName>
    <definedName name="Validation_D007_J203_L25_0" hidden="true">'J203'!$L$25:$L$27,'J203'!$L$25</definedName>
    <definedName name="Validation_D007_J203_M25_0" hidden="true">'J203'!$M$25:$M$27,'J203'!$M$25</definedName>
    <definedName name="Validation_D007_J203_N25_0" hidden="true">'J203'!$N$25:$N$27,'J203'!$N$25</definedName>
    <definedName name="Validation_D007_J203_O25_0" hidden="true">'J203'!$O$25:$O$27,'J203'!$O$25</definedName>
    <definedName name="Validation_D007_J203_P25_0" hidden="true">'J203'!$P$25:$P$27,'J203'!$P$25</definedName>
    <definedName name="Validation_D007_J203_Q25_0" hidden="true">'J203'!$Q$25:$Q$27,'J203'!$Q$25</definedName>
    <definedName name="Validation_D007_J203_R25_0" hidden="true">'J203'!$R$25:$R$27,'J203'!$R$25</definedName>
    <definedName name="Validation_D007_J203_S25_0" hidden="true">'J203'!$S$25:$S$27,'J203'!$S$25</definedName>
    <definedName name="Validation_D007_J203_T25_0" hidden="true">'J203'!$T$25:$T$27,'J203'!$T$25</definedName>
    <definedName name="Validation_D007_J203_U25_0" hidden="true">'J203'!$U$25:$U$27,'J203'!$U$25</definedName>
    <definedName name="Validation_D007_J203_V25_0" hidden="true">'J203'!$V$25:$V$27,'J203'!$V$25</definedName>
    <definedName name="Validation_D007_J203_W25_0" hidden="true">'J203'!$W$25:$W$27,'J203'!$W$25</definedName>
    <definedName name="Validation_D007_J203_X25_0" hidden="true">'J203'!$X$25:$X$27,'J203'!$X$25</definedName>
    <definedName name="Validation_D007_J203_Y25_0" hidden="true">'J203'!$Y$25:$Y$27,'J203'!$Y$25</definedName>
    <definedName name="Validation_D007_J203_K28_0" hidden="true">'J203'!$K$28:$K$30,'J203'!$K$28</definedName>
    <definedName name="Validation_D007_J203_L28_0" hidden="true">'J203'!$L$28:$L$30,'J203'!$L$28</definedName>
    <definedName name="Validation_D007_J203_M28_0" hidden="true">'J203'!$M$28:$M$30,'J203'!$M$28</definedName>
    <definedName name="Validation_D007_J203_N28_0" hidden="true">'J203'!$N$28:$N$30,'J203'!$N$28</definedName>
    <definedName name="Validation_D007_J203_O28_0" hidden="true">'J203'!$O$28:$O$30,'J203'!$O$28</definedName>
    <definedName name="Validation_D007_J203_P28_0" hidden="true">'J203'!$P$28:$P$30,'J203'!$P$28</definedName>
    <definedName name="Validation_D007_J203_Q28_0" hidden="true">'J203'!$Q$28:$Q$30,'J203'!$Q$28</definedName>
    <definedName name="Validation_D007_J203_R28_0" hidden="true">'J203'!$R$28:$R$30,'J203'!$R$28</definedName>
    <definedName name="Validation_D007_J203_S28_0" hidden="true">'J203'!$S$28:$S$30,'J203'!$S$28</definedName>
    <definedName name="Validation_D007_J203_T28_0" hidden="true">'J203'!$T$28:$T$30,'J203'!$T$28</definedName>
    <definedName name="Validation_D007_J203_U28_0" hidden="true">'J203'!$U$28:$U$30,'J203'!$U$28</definedName>
    <definedName name="Validation_D007_J203_V28_0" hidden="true">'J203'!$V$28:$V$30,'J203'!$V$28</definedName>
    <definedName name="Validation_D007_J203_W28_0" hidden="true">'J203'!$W$28:$W$30,'J203'!$W$28</definedName>
    <definedName name="Validation_D007_J203_X28_0" hidden="true">'J203'!$X$28:$X$30,'J203'!$X$28</definedName>
    <definedName name="Validation_D007_J203_Y28_0" hidden="true">'J203'!$Y$28:$Y$30,'J203'!$Y$28</definedName>
    <definedName name="Validation_D007_J203_K41_0" hidden="true">'J203'!$K$41:$K$43,'J203'!$K$41</definedName>
    <definedName name="Validation_D007_J203_L41_0" hidden="true">'J203'!$L$41:$L$43,'J203'!$L$41</definedName>
    <definedName name="Validation_D007_J203_M41_0" hidden="true">'J203'!$M$41:$M$43,'J203'!$M$41</definedName>
    <definedName name="Validation_D007_J203_N41_0" hidden="true">'J203'!$N$41:$N$43,'J203'!$N$41</definedName>
    <definedName name="Validation_D007_J203_O41_0" hidden="true">'J203'!$O$41:$O$43,'J203'!$O$41</definedName>
    <definedName name="Validation_D007_J203_P41_0" hidden="true">'J203'!$P$41:$P$43,'J203'!$P$41</definedName>
    <definedName name="Validation_D007_J203_Q41_0" hidden="true">'J203'!$Q$41:$Q$43,'J203'!$Q$41</definedName>
    <definedName name="Validation_D007_J203_R41_0" hidden="true">'J203'!$R$41:$R$43,'J203'!$R$41</definedName>
    <definedName name="Validation_D007_J203_S41_0" hidden="true">'J203'!$S$41:$S$43,'J203'!$S$41</definedName>
    <definedName name="Validation_D007_J203_T41_0" hidden="true">'J203'!$T$41:$T$43,'J203'!$T$41</definedName>
    <definedName name="Validation_D007_J203_U41_0" hidden="true">'J203'!$U$41:$U$43,'J203'!$U$41</definedName>
    <definedName name="Validation_D007_J203_V41_0" hidden="true">'J203'!$V$41:$V$43,'J203'!$V$41</definedName>
    <definedName name="Validation_D007_J203_W41_0" hidden="true">'J203'!$W$41:$W$43,'J203'!$W$41</definedName>
    <definedName name="Validation_D007_J203_X41_0" hidden="true">'J203'!$X$41:$X$43,'J203'!$X$41</definedName>
    <definedName name="Validation_D007_J203_Y41_0" hidden="true">'J203'!$Y$41:$Y$43,'J203'!$Y$41</definedName>
    <definedName name="Validation_D007_J203_K44_0" hidden="true">'J203'!$K$44:$K$46,'J203'!$K$44</definedName>
    <definedName name="Validation_D007_J203_L44_0" hidden="true">'J203'!$L$44:$L$46,'J203'!$L$44</definedName>
    <definedName name="Validation_D007_J203_M44_0" hidden="true">'J203'!$M$44:$M$46,'J203'!$M$44</definedName>
    <definedName name="Validation_D007_J203_N44_0" hidden="true">'J203'!$N$44:$N$46,'J203'!$N$44</definedName>
    <definedName name="Validation_D007_J203_O44_0" hidden="true">'J203'!$O$44:$O$46,'J203'!$O$44</definedName>
    <definedName name="Validation_D007_J203_P44_0" hidden="true">'J203'!$P$44:$P$46,'J203'!$P$44</definedName>
    <definedName name="Validation_D007_J203_Q44_0" hidden="true">'J203'!$Q$44:$Q$46,'J203'!$Q$44</definedName>
    <definedName name="Validation_D007_J203_R44_0" hidden="true">'J203'!$R$44:$R$46,'J203'!$R$44</definedName>
    <definedName name="Validation_D007_J203_S44_0" hidden="true">'J203'!$S$44:$S$46,'J203'!$S$44</definedName>
    <definedName name="Validation_D007_J203_T44_0" hidden="true">'J203'!$T$44:$T$46,'J203'!$T$44</definedName>
    <definedName name="Validation_D007_J203_U44_0" hidden="true">'J203'!$U$44:$U$46,'J203'!$U$44</definedName>
    <definedName name="Validation_D007_J203_V44_0" hidden="true">'J203'!$V$44:$V$46,'J203'!$V$44</definedName>
    <definedName name="Validation_D007_J203_W44_0" hidden="true">'J203'!$W$44:$W$46,'J203'!$W$44</definedName>
    <definedName name="Validation_D007_J203_X44_0" hidden="true">'J203'!$X$44:$X$46,'J203'!$X$44</definedName>
    <definedName name="Validation_D007_J203_Y44_0" hidden="true">'J203'!$Y$44:$Y$46,'J203'!$Y$44</definedName>
    <definedName name="Validation_D008_J203_K27_0" hidden="true">'J203'!$K$27,'J203'!$K$27</definedName>
    <definedName name="Validation_D008_J203_L27_0" hidden="true">'J203'!$L$27,'J203'!$L$27</definedName>
    <definedName name="Validation_D008_J203_M27_0" hidden="true">'J203'!$M$27,'J203'!$M$27</definedName>
    <definedName name="Validation_D008_J203_N27_0" hidden="true">'J203'!$N$27,'J203'!$N$27</definedName>
    <definedName name="Validation_D008_J203_O27_0" hidden="true">'J203'!$O$27,'J203'!$O$27</definedName>
    <definedName name="Validation_D008_J203_P27_0" hidden="true">'J203'!$P$27,'J203'!$P$27</definedName>
    <definedName name="Validation_D008_J203_Q27_0" hidden="true">'J203'!$Q$27,'J203'!$Q$27</definedName>
    <definedName name="Validation_D008_J203_R27_0" hidden="true">'J203'!$R$27,'J203'!$R$27</definedName>
    <definedName name="Validation_D008_J203_S27_0" hidden="true">'J203'!$S$27,'J203'!$S$27</definedName>
    <definedName name="Validation_D008_J203_T27_0" hidden="true">'J203'!$T$27,'J203'!$T$27</definedName>
    <definedName name="Validation_D008_J203_U27_0" hidden="true">'J203'!$U$27,'J203'!$U$27</definedName>
    <definedName name="Validation_D008_J203_V27_0" hidden="true">'J203'!$V$27,'J203'!$V$27</definedName>
    <definedName name="Validation_D008_J203_W27_0" hidden="true">'J203'!$W$27,'J203'!$W$27</definedName>
    <definedName name="Validation_D008_J203_X27_0" hidden="true">'J203'!$X$27,'J203'!$X$27</definedName>
    <definedName name="Validation_D008_J203_Y27_0" hidden="true">'J203'!$Y$27,'J203'!$Y$27</definedName>
    <definedName name="Validation_D008_J203_K30_0" hidden="true">'J203'!$K$30,'J203'!$K$30</definedName>
    <definedName name="Validation_D008_J203_L30_0" hidden="true">'J203'!$L$30,'J203'!$L$30</definedName>
    <definedName name="Validation_D008_J203_M30_0" hidden="true">'J203'!$M$30,'J203'!$M$30</definedName>
    <definedName name="Validation_D008_J203_N30_0" hidden="true">'J203'!$N$30,'J203'!$N$30</definedName>
    <definedName name="Validation_D008_J203_O30_0" hidden="true">'J203'!$O$30,'J203'!$O$30</definedName>
    <definedName name="Validation_D008_J203_P30_0" hidden="true">'J203'!$P$30,'J203'!$P$30</definedName>
    <definedName name="Validation_D008_J203_Q30_0" hidden="true">'J203'!$Q$30,'J203'!$Q$30</definedName>
    <definedName name="Validation_D008_J203_R30_0" hidden="true">'J203'!$R$30,'J203'!$R$30</definedName>
    <definedName name="Validation_D008_J203_S30_0" hidden="true">'J203'!$S$30,'J203'!$S$30</definedName>
    <definedName name="Validation_D008_J203_T30_0" hidden="true">'J203'!$T$30,'J203'!$T$30</definedName>
    <definedName name="Validation_D008_J203_U30_0" hidden="true">'J203'!$U$30,'J203'!$U$30</definedName>
    <definedName name="Validation_D008_J203_V30_0" hidden="true">'J203'!$V$30,'J203'!$V$30</definedName>
    <definedName name="Validation_D008_J203_W30_0" hidden="true">'J203'!$W$30,'J203'!$W$30</definedName>
    <definedName name="Validation_D008_J203_X30_0" hidden="true">'J203'!$X$30,'J203'!$X$30</definedName>
    <definedName name="Validation_D008_J203_Y30_0" hidden="true">'J203'!$Y$30,'J203'!$Y$30</definedName>
    <definedName name="Validation_D008_J203_K43_0" hidden="true">'J203'!$K$43,'J203'!$K$43</definedName>
    <definedName name="Validation_D008_J203_L43_0" hidden="true">'J203'!$L$43,'J203'!$L$43</definedName>
    <definedName name="Validation_D008_J203_M43_0" hidden="true">'J203'!$M$43,'J203'!$M$43</definedName>
    <definedName name="Validation_D008_J203_N43_0" hidden="true">'J203'!$N$43,'J203'!$N$43</definedName>
    <definedName name="Validation_D008_J203_O43_0" hidden="true">'J203'!$O$43,'J203'!$O$43</definedName>
    <definedName name="Validation_D008_J203_P43_0" hidden="true">'J203'!$P$43,'J203'!$P$43</definedName>
    <definedName name="Validation_D008_J203_Q43_0" hidden="true">'J203'!$Q$43,'J203'!$Q$43</definedName>
    <definedName name="Validation_D008_J203_R43_0" hidden="true">'J203'!$R$43,'J203'!$R$43</definedName>
    <definedName name="Validation_D008_J203_S43_0" hidden="true">'J203'!$S$43,'J203'!$S$43</definedName>
    <definedName name="Validation_D008_J203_T43_0" hidden="true">'J203'!$T$43,'J203'!$T$43</definedName>
    <definedName name="Validation_D008_J203_U43_0" hidden="true">'J203'!$U$43,'J203'!$U$43</definedName>
    <definedName name="Validation_D008_J203_V43_0" hidden="true">'J203'!$V$43,'J203'!$V$43</definedName>
    <definedName name="Validation_D008_J203_W43_0" hidden="true">'J203'!$W$43,'J203'!$W$43</definedName>
    <definedName name="Validation_D008_J203_X43_0" hidden="true">'J203'!$X$43,'J203'!$X$43</definedName>
    <definedName name="Validation_D008_J203_Y43_0" hidden="true">'J203'!$Y$43,'J203'!$Y$43</definedName>
    <definedName name="Validation_D008_J203_K46_0" hidden="true">'J203'!$K$46,'J203'!$K$46</definedName>
    <definedName name="Validation_D008_J203_L46_0" hidden="true">'J203'!$L$46,'J203'!$L$46</definedName>
    <definedName name="Validation_D008_J203_M46_0" hidden="true">'J203'!$M$46,'J203'!$M$46</definedName>
    <definedName name="Validation_D008_J203_N46_0" hidden="true">'J203'!$N$46,'J203'!$N$46</definedName>
    <definedName name="Validation_D008_J203_O46_0" hidden="true">'J203'!$O$46,'J203'!$O$46</definedName>
    <definedName name="Validation_D008_J203_P46_0" hidden="true">'J203'!$P$46,'J203'!$P$46</definedName>
    <definedName name="Validation_D008_J203_Q46_0" hidden="true">'J203'!$Q$46,'J203'!$Q$46</definedName>
    <definedName name="Validation_D008_J203_R46_0" hidden="true">'J203'!$R$46,'J203'!$R$46</definedName>
    <definedName name="Validation_D008_J203_S46_0" hidden="true">'J203'!$S$46,'J203'!$S$46</definedName>
    <definedName name="Validation_D008_J203_T46_0" hidden="true">'J203'!$T$46,'J203'!$T$46</definedName>
    <definedName name="Validation_D008_J203_U46_0" hidden="true">'J203'!$U$46,'J203'!$U$46</definedName>
    <definedName name="Validation_D008_J203_V46_0" hidden="true">'J203'!$V$46,'J203'!$V$46</definedName>
    <definedName name="Validation_D008_J203_W46_0" hidden="true">'J203'!$W$46,'J203'!$W$46</definedName>
    <definedName name="Validation_D008_J203_X46_0" hidden="true">'J203'!$X$46,'J203'!$X$46</definedName>
    <definedName name="Validation_D008_J203_Y46_0" hidden="true">'J203'!$Y$46,'J203'!$Y$46</definedName>
    <definedName name="Validation_D009_J203_K26_0" hidden="true">'J203'!$K$26,'J203'!$K$26</definedName>
    <definedName name="Validation_D009_J203_L26_0" hidden="true">'J203'!$L$26,'J203'!$L$26</definedName>
    <definedName name="Validation_D009_J203_M26_0" hidden="true">'J203'!$M$26,'J203'!$M$26</definedName>
    <definedName name="Validation_D009_J203_N26_0" hidden="true">'J203'!$N$26,'J203'!$N$26</definedName>
    <definedName name="Validation_D009_J203_O26_0" hidden="true">'J203'!$O$26,'J203'!$O$26</definedName>
    <definedName name="Validation_D009_J203_P26_0" hidden="true">'J203'!$P$26,'J203'!$P$26</definedName>
    <definedName name="Validation_D009_J203_Q26_0" hidden="true">'J203'!$Q$26,'J203'!$Q$26</definedName>
    <definedName name="Validation_D009_J203_R26_0" hidden="true">'J203'!$R$26,'J203'!$R$26</definedName>
    <definedName name="Validation_D009_J203_S26_0" hidden="true">'J203'!$S$26,'J203'!$S$26</definedName>
    <definedName name="Validation_D009_J203_T26_0" hidden="true">'J203'!$T$26,'J203'!$T$26</definedName>
    <definedName name="Validation_D009_J203_U26_0" hidden="true">'J203'!$U$26,'J203'!$U$26</definedName>
    <definedName name="Validation_D009_J203_V26_0" hidden="true">'J203'!$V$26,'J203'!$V$26</definedName>
    <definedName name="Validation_D009_J203_W26_0" hidden="true">'J203'!$W$26,'J203'!$W$26</definedName>
    <definedName name="Validation_D009_J203_X26_0" hidden="true">'J203'!$X$26,'J203'!$X$26</definedName>
    <definedName name="Validation_D009_J203_Y26_0" hidden="true">'J203'!$Y$26,'J203'!$Y$26</definedName>
    <definedName name="Validation_D009_J203_K29_0" hidden="true">'J203'!$K$29,'J203'!$K$29</definedName>
    <definedName name="Validation_D009_J203_L29_0" hidden="true">'J203'!$L$29,'J203'!$L$29</definedName>
    <definedName name="Validation_D009_J203_M29_0" hidden="true">'J203'!$M$29,'J203'!$M$29</definedName>
    <definedName name="Validation_D009_J203_N29_0" hidden="true">'J203'!$N$29,'J203'!$N$29</definedName>
    <definedName name="Validation_D009_J203_O29_0" hidden="true">'J203'!$O$29,'J203'!$O$29</definedName>
    <definedName name="Validation_D009_J203_P29_0" hidden="true">'J203'!$P$29,'J203'!$P$29</definedName>
    <definedName name="Validation_D009_J203_Q29_0" hidden="true">'J203'!$Q$29,'J203'!$Q$29</definedName>
    <definedName name="Validation_D009_J203_R29_0" hidden="true">'J203'!$R$29,'J203'!$R$29</definedName>
    <definedName name="Validation_D009_J203_S29_0" hidden="true">'J203'!$S$29,'J203'!$S$29</definedName>
    <definedName name="Validation_D009_J203_T29_0" hidden="true">'J203'!$T$29,'J203'!$T$29</definedName>
    <definedName name="Validation_D009_J203_U29_0" hidden="true">'J203'!$U$29,'J203'!$U$29</definedName>
    <definedName name="Validation_D009_J203_V29_0" hidden="true">'J203'!$V$29,'J203'!$V$29</definedName>
    <definedName name="Validation_D009_J203_W29_0" hidden="true">'J203'!$W$29,'J203'!$W$29</definedName>
    <definedName name="Validation_D009_J203_X29_0" hidden="true">'J203'!$X$29,'J203'!$X$29</definedName>
    <definedName name="Validation_D009_J203_Y29_0" hidden="true">'J203'!$Y$29,'J203'!$Y$29</definedName>
    <definedName name="Validation_D009_J203_K42_0" hidden="true">'J203'!$K$42,'J203'!$K$42</definedName>
    <definedName name="Validation_D009_J203_L42_0" hidden="true">'J203'!$L$42,'J203'!$L$42</definedName>
    <definedName name="Validation_D009_J203_M42_0" hidden="true">'J203'!$M$42,'J203'!$M$42</definedName>
    <definedName name="Validation_D009_J203_N42_0" hidden="true">'J203'!$N$42,'J203'!$N$42</definedName>
    <definedName name="Validation_D009_J203_O42_0" hidden="true">'J203'!$O$42,'J203'!$O$42</definedName>
    <definedName name="Validation_D009_J203_P42_0" hidden="true">'J203'!$P$42,'J203'!$P$42</definedName>
    <definedName name="Validation_D009_J203_Q42_0" hidden="true">'J203'!$Q$42,'J203'!$Q$42</definedName>
    <definedName name="Validation_D009_J203_R42_0" hidden="true">'J203'!$R$42,'J203'!$R$42</definedName>
    <definedName name="Validation_D009_J203_S42_0" hidden="true">'J203'!$S$42,'J203'!$S$42</definedName>
    <definedName name="Validation_D009_J203_T42_0" hidden="true">'J203'!$T$42,'J203'!$T$42</definedName>
    <definedName name="Validation_D009_J203_U42_0" hidden="true">'J203'!$U$42,'J203'!$U$42</definedName>
    <definedName name="Validation_D009_J203_V42_0" hidden="true">'J203'!$V$42,'J203'!$V$42</definedName>
    <definedName name="Validation_D009_J203_W42_0" hidden="true">'J203'!$W$42,'J203'!$W$42</definedName>
    <definedName name="Validation_D009_J203_X42_0" hidden="true">'J203'!$X$42,'J203'!$X$42</definedName>
    <definedName name="Validation_D009_J203_Y42_0" hidden="true">'J203'!$Y$42,'J203'!$Y$42</definedName>
    <definedName name="Validation_D009_J203_K45_0" hidden="true">'J203'!$K$45,'J203'!$K$45</definedName>
    <definedName name="Validation_D009_J203_L45_0" hidden="true">'J203'!$L$45,'J203'!$L$45</definedName>
    <definedName name="Validation_D009_J203_M45_0" hidden="true">'J203'!$M$45,'J203'!$M$45</definedName>
    <definedName name="Validation_D009_J203_N45_0" hidden="true">'J203'!$N$45,'J203'!$N$45</definedName>
    <definedName name="Validation_D009_J203_O45_0" hidden="true">'J203'!$O$45,'J203'!$O$45</definedName>
    <definedName name="Validation_D009_J203_P45_0" hidden="true">'J203'!$P$45,'J203'!$P$45</definedName>
    <definedName name="Validation_D009_J203_Q45_0" hidden="true">'J203'!$Q$45,'J203'!$Q$45</definedName>
    <definedName name="Validation_D009_J203_R45_0" hidden="true">'J203'!$R$45,'J203'!$R$45</definedName>
    <definedName name="Validation_D009_J203_S45_0" hidden="true">'J203'!$S$45,'J203'!$S$45</definedName>
    <definedName name="Validation_D009_J203_T45_0" hidden="true">'J203'!$T$45,'J203'!$T$45</definedName>
    <definedName name="Validation_D009_J203_U45_0" hidden="true">'J203'!$U$45,'J203'!$U$45</definedName>
    <definedName name="Validation_D009_J203_V45_0" hidden="true">'J203'!$V$45,'J203'!$V$45</definedName>
    <definedName name="Validation_D009_J203_W45_0" hidden="true">'J203'!$W$45,'J203'!$W$45</definedName>
    <definedName name="Validation_D009_J203_X45_0" hidden="true">'J203'!$X$45,'J203'!$X$45</definedName>
    <definedName name="Validation_D009_J203_Y45_0" hidden="true">'J203'!$Y$45,'J203'!$Y$45</definedName>
    <definedName name="Validation_K008_J203_K41_0" hidden="true">'J203'!$K$41,'J203'!$K$41</definedName>
    <definedName name="Validation_K008_J203_L41_0" hidden="true">'J203'!$L$41,'J203'!$L$41</definedName>
    <definedName name="Validation_K008_J203_M41_0" hidden="true">'J203'!$M$41,'J203'!$M$41</definedName>
    <definedName name="Validation_K008_J203_N41_0" hidden="true">'J203'!$N$41,'J203'!$N$41</definedName>
    <definedName name="Validation_K008_J203_O41_0" hidden="true">'J203'!$O$41,'J203'!$O$41</definedName>
    <definedName name="Validation_K008_J203_P41_0" hidden="true">'J203'!$P$41,'J203'!$P$41</definedName>
    <definedName name="Validation_K008_J203_Q41_0" hidden="true">'J203'!$Q$41,'J203'!$Q$41</definedName>
    <definedName name="Validation_K008_J203_R41_0" hidden="true">'J203'!$R$41,'J203'!$R$41</definedName>
    <definedName name="Validation_K008_J203_S41_0" hidden="true">'J203'!$S$41,'J203'!$S$41</definedName>
    <definedName name="Validation_K008_J203_T41_0" hidden="true">'J203'!$T$41,'J203'!$T$41</definedName>
    <definedName name="Validation_K008_J203_U41_0" hidden="true">'J203'!$U$41,'J203'!$U$41</definedName>
    <definedName name="Validation_K008_J203_V41_0" hidden="true">'J203'!$V$41,'J203'!$V$41</definedName>
    <definedName name="Validation_K008_J203_W41_0" hidden="true">'J203'!$W$41,'J203'!$W$41</definedName>
    <definedName name="Validation_K008_J203_X41_0" hidden="true">'J203'!$X$41,'J203'!$X$41</definedName>
    <definedName name="Validation_K008_J203_Y41_0" hidden="true">'J203'!$Y$41,'J203'!$Y$41</definedName>
    <definedName name="Validation_K008_J203_K42_0" hidden="true">'J203'!$K$42,'J203'!$K$42</definedName>
    <definedName name="Validation_K008_J203_L42_0" hidden="true">'J203'!$L$42,'J203'!$L$42</definedName>
    <definedName name="Validation_K008_J203_M42_0" hidden="true">'J203'!$M$42,'J203'!$M$42</definedName>
    <definedName name="Validation_K008_J203_N42_0" hidden="true">'J203'!$N$42,'J203'!$N$42</definedName>
    <definedName name="Validation_K008_J203_O42_0" hidden="true">'J203'!$O$42,'J203'!$O$42</definedName>
    <definedName name="Validation_K008_J203_P42_0" hidden="true">'J203'!$P$42,'J203'!$P$42</definedName>
    <definedName name="Validation_K008_J203_Q42_0" hidden="true">'J203'!$Q$42,'J203'!$Q$42</definedName>
    <definedName name="Validation_K008_J203_R42_0" hidden="true">'J203'!$R$42,'J203'!$R$42</definedName>
    <definedName name="Validation_K008_J203_S42_0" hidden="true">'J203'!$S$42,'J203'!$S$42</definedName>
    <definedName name="Validation_K008_J203_T42_0" hidden="true">'J203'!$T$42,'J203'!$T$42</definedName>
    <definedName name="Validation_K008_J203_U42_0" hidden="true">'J203'!$U$42,'J203'!$U$42</definedName>
    <definedName name="Validation_K008_J203_V42_0" hidden="true">'J203'!$V$42,'J203'!$V$42</definedName>
    <definedName name="Validation_K008_J203_W42_0" hidden="true">'J203'!$W$42,'J203'!$W$42</definedName>
    <definedName name="Validation_K008_J203_X42_0" hidden="true">'J203'!$X$42,'J203'!$X$42</definedName>
    <definedName name="Validation_K008_J203_Y42_0" hidden="true">'J203'!$Y$42,'J203'!$Y$42</definedName>
    <definedName name="Validation_K008_J203_K43_0" hidden="true">'J203'!$K$43,'J203'!$K$43</definedName>
    <definedName name="Validation_K008_J203_L43_0" hidden="true">'J203'!$L$43,'J203'!$L$43</definedName>
    <definedName name="Validation_K008_J203_M43_0" hidden="true">'J203'!$M$43,'J203'!$M$43</definedName>
    <definedName name="Validation_K008_J203_N43_0" hidden="true">'J203'!$N$43,'J203'!$N$43</definedName>
    <definedName name="Validation_K008_J203_O43_0" hidden="true">'J203'!$O$43,'J203'!$O$43</definedName>
    <definedName name="Validation_K008_J203_P43_0" hidden="true">'J203'!$P$43,'J203'!$P$43</definedName>
    <definedName name="Validation_K008_J203_Q43_0" hidden="true">'J203'!$Q$43,'J203'!$Q$43</definedName>
    <definedName name="Validation_K008_J203_R43_0" hidden="true">'J203'!$R$43,'J203'!$R$43</definedName>
    <definedName name="Validation_K008_J203_S43_0" hidden="true">'J203'!$S$43,'J203'!$S$43</definedName>
    <definedName name="Validation_K008_J203_T43_0" hidden="true">'J203'!$T$43,'J203'!$T$43</definedName>
    <definedName name="Validation_K008_J203_U43_0" hidden="true">'J203'!$U$43,'J203'!$U$43</definedName>
    <definedName name="Validation_K008_J203_V43_0" hidden="true">'J203'!$V$43,'J203'!$V$43</definedName>
    <definedName name="Validation_K008_J203_W43_0" hidden="true">'J203'!$W$43,'J203'!$W$43</definedName>
    <definedName name="Validation_K008_J203_X43_0" hidden="true">'J203'!$X$43,'J203'!$X$43</definedName>
    <definedName name="Validation_K008_J203_Y43_0" hidden="true">'J203'!$Y$43,'J203'!$Y$43</definedName>
    <definedName name="Validation_K009_J203_K44_0" hidden="true">'J203'!$K$44,'J203'!$K$44</definedName>
    <definedName name="Validation_K009_J203_L44_0" hidden="true">'J203'!$L$44,'J203'!$L$44</definedName>
    <definedName name="Validation_K009_J203_M44_0" hidden="true">'J203'!$M$44,'J203'!$M$44</definedName>
    <definedName name="Validation_K009_J203_N44_0" hidden="true">'J203'!$N$44,'J203'!$N$44</definedName>
    <definedName name="Validation_K009_J203_O44_0" hidden="true">'J203'!$O$44,'J203'!$O$44</definedName>
    <definedName name="Validation_K009_J203_P44_0" hidden="true">'J203'!$P$44,'J203'!$P$44</definedName>
    <definedName name="Validation_K009_J203_Q44_0" hidden="true">'J203'!$Q$44,'J203'!$Q$44</definedName>
    <definedName name="Validation_K009_J203_R44_0" hidden="true">'J203'!$R$44,'J203'!$R$44</definedName>
    <definedName name="Validation_K009_J203_S44_0" hidden="true">'J203'!$S$44,'J203'!$S$44</definedName>
    <definedName name="Validation_K009_J203_T44_0" hidden="true">'J203'!$T$44,'J203'!$T$44</definedName>
    <definedName name="Validation_K009_J203_U44_0" hidden="true">'J203'!$U$44,'J203'!$U$44</definedName>
    <definedName name="Validation_K009_J203_V44_0" hidden="true">'J203'!$V$44,'J203'!$V$44</definedName>
    <definedName name="Validation_K009_J203_W44_0" hidden="true">'J203'!$W$44,'J203'!$W$44</definedName>
    <definedName name="Validation_K009_J203_X44_0" hidden="true">'J203'!$X$44,'J203'!$X$44</definedName>
    <definedName name="Validation_K009_J203_Y44_0" hidden="true">'J203'!$Y$44,'J203'!$Y$44</definedName>
    <definedName name="Validation_K009_J203_K45_0" hidden="true">'J203'!$K$45,'J203'!$K$45</definedName>
    <definedName name="Validation_K009_J203_L45_0" hidden="true">'J203'!$L$45,'J203'!$L$45</definedName>
    <definedName name="Validation_K009_J203_M45_0" hidden="true">'J203'!$M$45,'J203'!$M$45</definedName>
    <definedName name="Validation_K009_J203_N45_0" hidden="true">'J203'!$N$45,'J203'!$N$45</definedName>
    <definedName name="Validation_K009_J203_O45_0" hidden="true">'J203'!$O$45,'J203'!$O$45</definedName>
    <definedName name="Validation_K009_J203_P45_0" hidden="true">'J203'!$P$45,'J203'!$P$45</definedName>
    <definedName name="Validation_K009_J203_Q45_0" hidden="true">'J203'!$Q$45,'J203'!$Q$45</definedName>
    <definedName name="Validation_K009_J203_R45_0" hidden="true">'J203'!$R$45,'J203'!$R$45</definedName>
    <definedName name="Validation_K009_J203_S45_0" hidden="true">'J203'!$S$45,'J203'!$S$45</definedName>
    <definedName name="Validation_K009_J203_T45_0" hidden="true">'J203'!$T$45,'J203'!$T$45</definedName>
    <definedName name="Validation_K009_J203_U45_0" hidden="true">'J203'!$U$45,'J203'!$U$45</definedName>
    <definedName name="Validation_K009_J203_V45_0" hidden="true">'J203'!$V$45,'J203'!$V$45</definedName>
    <definedName name="Validation_K009_J203_W45_0" hidden="true">'J203'!$W$45,'J203'!$W$45</definedName>
    <definedName name="Validation_K009_J203_X45_0" hidden="true">'J203'!$X$45,'J203'!$X$45</definedName>
    <definedName name="Validation_K009_J203_Y45_0" hidden="true">'J203'!$Y$45,'J203'!$Y$45</definedName>
    <definedName name="Validation_K009_J203_K46_0" hidden="true">'J203'!$K$46,'J203'!$K$46</definedName>
    <definedName name="Validation_K009_J203_L46_0" hidden="true">'J203'!$L$46,'J203'!$L$46</definedName>
    <definedName name="Validation_K009_J203_M46_0" hidden="true">'J203'!$M$46,'J203'!$M$46</definedName>
    <definedName name="Validation_K009_J203_N46_0" hidden="true">'J203'!$N$46,'J203'!$N$46</definedName>
    <definedName name="Validation_K009_J203_O46_0" hidden="true">'J203'!$O$46,'J203'!$O$46</definedName>
    <definedName name="Validation_K009_J203_P46_0" hidden="true">'J203'!$P$46,'J203'!$P$46</definedName>
    <definedName name="Validation_K009_J203_Q46_0" hidden="true">'J203'!$Q$46,'J203'!$Q$46</definedName>
    <definedName name="Validation_K009_J203_R46_0" hidden="true">'J203'!$R$46,'J203'!$R$46</definedName>
    <definedName name="Validation_K009_J203_S46_0" hidden="true">'J203'!$S$46,'J203'!$S$46</definedName>
    <definedName name="Validation_K009_J203_T46_0" hidden="true">'J203'!$T$46,'J203'!$T$46</definedName>
    <definedName name="Validation_K009_J203_U46_0" hidden="true">'J203'!$U$46,'J203'!$U$46</definedName>
    <definedName name="Validation_K009_J203_V46_0" hidden="true">'J203'!$V$46,'J203'!$V$46</definedName>
    <definedName name="Validation_K009_J203_W46_0" hidden="true">'J203'!$W$46,'J203'!$W$46</definedName>
    <definedName name="Validation_K009_J203_X46_0" hidden="true">'J203'!$X$46,'J203'!$X$46</definedName>
    <definedName name="Validation_K009_J203_Y46_0" hidden="true">'J203'!$Y$46,'J203'!$Y$46</definedName>
    <definedName name="Validation_K013_J203_K48_0" hidden="true">'J203'!$K$48,'J203'!$K$48</definedName>
    <definedName name="Validation_K013_J203_L48_0" hidden="true">'J203'!$L$48,'J203'!$L$48</definedName>
    <definedName name="Validation_K013_J203_M48_0" hidden="true">'J203'!$M$48,'J203'!$M$48</definedName>
    <definedName name="Validation_K013_J203_N48_0" hidden="true">'J203'!$N$48,'J203'!$N$48</definedName>
    <definedName name="Validation_K013_J203_O48_0" hidden="true">'J203'!$O$48,'J203'!$O$48</definedName>
    <definedName name="Validation_K013_J203_P48_0" hidden="true">'J203'!$P$48,'J203'!$P$48</definedName>
    <definedName name="Validation_K013_J203_Q48_0" hidden="true">'J203'!$Q$48,'J203'!$Q$48</definedName>
    <definedName name="Validation_K013_J203_R48_0" hidden="true">'J203'!$R$48,'J203'!$R$48</definedName>
    <definedName name="Validation_K013_J203_S48_0" hidden="true">'J203'!$S$48,'J203'!$S$48</definedName>
    <definedName name="Validation_K013_J203_T48_0" hidden="true">'J203'!$T$48,'J203'!$T$48</definedName>
    <definedName name="Validation_K013_J203_U48_0" hidden="true">'J203'!$U$48,'J203'!$U$48</definedName>
    <definedName name="Validation_K013_J203_V48_0" hidden="true">'J203'!$V$48,'J203'!$V$48</definedName>
    <definedName name="Validation_K013_J203_W48_0" hidden="true">'J203'!$W$48,'J203'!$W$48</definedName>
    <definedName name="Validation_K013_J203_X48_0" hidden="true">'J203'!$X$48,'J203'!$X$48</definedName>
    <definedName name="Validation_K013_J203_Y48_0" hidden="true">'J203'!$Y$48,'J203'!$Y$48</definedName>
    <definedName name="Validation_D001_J204_Y21_0" hidden="true">'J204'!$Q$21,'J204'!$X$21:$Y$21,'J204'!$Y$21</definedName>
    <definedName name="Validation_D001_J204_Y22_0" hidden="true">'J204'!$Q$22,'J204'!$X$22:$Y$22,'J204'!$Y$22</definedName>
    <definedName name="Validation_D001_J204_Y23_0" hidden="true">'J204'!$Q$23,'J204'!$X$23:$Y$23,'J204'!$Y$23</definedName>
    <definedName name="Validation_D001_J204_Y24_0" hidden="true">'J204'!$Q$24,'J204'!$X$24:$Y$24,'J204'!$Y$24</definedName>
    <definedName name="Validation_D001_J204_Y25_0" hidden="true">'J204'!$Q$25,'J204'!$X$25:$Y$25,'J204'!$Y$25</definedName>
    <definedName name="Validation_D001_J204_Y26_0" hidden="true">'J204'!$Q$26,'J204'!$X$26:$Y$26,'J204'!$Y$26</definedName>
    <definedName name="Validation_D004_J204_Q21_0" hidden="true">'J204'!$K$21:$Q$21,'J204'!$Q$21</definedName>
    <definedName name="Validation_D004_J204_X21_0" hidden="true">'J204'!$R$21:$X$21,'J204'!$X$21</definedName>
    <definedName name="Validation_D004_J204_Q22_0" hidden="true">'J204'!$K$22:$Q$22,'J204'!$Q$22</definedName>
    <definedName name="Validation_D004_J204_X22_0" hidden="true">'J204'!$R$22:$X$22,'J204'!$X$22</definedName>
    <definedName name="Validation_D004_J204_Q23_0" hidden="true">'J204'!$K$23:$Q$23,'J204'!$Q$23</definedName>
    <definedName name="Validation_D004_J204_X23_0" hidden="true">'J204'!$R$23:$X$23,'J204'!$X$23</definedName>
    <definedName name="Validation_D004_J204_Q24_0" hidden="true">'J204'!$K$24:$Q$24,'J204'!$Q$24</definedName>
    <definedName name="Validation_D004_J204_X24_0" hidden="true">'J204'!$R$24:$X$24,'J204'!$X$24</definedName>
    <definedName name="Validation_D004_J204_Q25_0" hidden="true">'J204'!$K$25:$Q$25,'J204'!$Q$25</definedName>
    <definedName name="Validation_D004_J204_X25_0" hidden="true">'J204'!$R$25:$X$25,'J204'!$X$25</definedName>
    <definedName name="Validation_D004_J204_Q26_0" hidden="true">'J204'!$K$26:$Q$26,'J204'!$Q$26</definedName>
    <definedName name="Validation_D004_J204_X26_0" hidden="true">'J204'!$R$26:$X$26,'J204'!$X$26</definedName>
    <definedName name="Validation_D015_J204_K21_0" hidden="true">'J204'!$K$21:$K$23,'J204'!$K$21</definedName>
    <definedName name="Validation_D015_J204_L21_0" hidden="true">'J204'!$L$21:$L$23,'J204'!$L$21</definedName>
    <definedName name="Validation_D015_J204_M21_0" hidden="true">'J204'!$M$21:$M$23,'J204'!$M$21</definedName>
    <definedName name="Validation_D015_J204_N21_0" hidden="true">'J204'!$N$21:$N$23,'J204'!$N$21</definedName>
    <definedName name="Validation_D015_J204_O21_0" hidden="true">'J204'!$O$21:$O$23,'J204'!$O$21</definedName>
    <definedName name="Validation_D015_J204_P21_0" hidden="true">'J204'!$P$21:$P$23,'J204'!$P$21</definedName>
    <definedName name="Validation_D015_J204_Q21_0" hidden="true">'J204'!$Q$21:$Q$23,'J204'!$Q$21</definedName>
    <definedName name="Validation_D015_J204_R21_0" hidden="true">'J204'!$R$21:$R$23,'J204'!$R$21</definedName>
    <definedName name="Validation_D015_J204_S21_0" hidden="true">'J204'!$S$21:$S$23,'J204'!$S$21</definedName>
    <definedName name="Validation_D015_J204_T21_0" hidden="true">'J204'!$T$21:$T$23,'J204'!$T$21</definedName>
    <definedName name="Validation_D015_J204_U21_0" hidden="true">'J204'!$U$21:$U$23,'J204'!$U$21</definedName>
    <definedName name="Validation_D015_J204_V21_0" hidden="true">'J204'!$V$21:$V$23,'J204'!$V$21</definedName>
    <definedName name="Validation_D015_J204_W21_0" hidden="true">'J204'!$W$21:$W$23,'J204'!$W$21</definedName>
    <definedName name="Validation_D015_J204_X21_0" hidden="true">'J204'!$X$21:$X$23,'J204'!$X$21</definedName>
    <definedName name="Validation_D015_J204_Y21_0" hidden="true">'J204'!$Y$21:$Y$23,'J204'!$Y$21</definedName>
    <definedName name="Validation_D016_J204_K24_0" hidden="true">'J204'!$K$24:$K$26,'J204'!$K$24</definedName>
    <definedName name="Validation_D016_J204_L24_0" hidden="true">'J204'!$L$24:$L$26,'J204'!$L$24</definedName>
    <definedName name="Validation_D016_J204_M24_0" hidden="true">'J204'!$M$24:$M$26,'J204'!$M$24</definedName>
    <definedName name="Validation_D016_J204_N24_0" hidden="true">'J204'!$N$24:$N$26,'J204'!$N$24</definedName>
    <definedName name="Validation_D016_J204_O24_0" hidden="true">'J204'!$O$24:$O$26,'J204'!$O$24</definedName>
    <definedName name="Validation_D016_J204_P24_0" hidden="true">'J204'!$P$24:$P$26,'J204'!$P$24</definedName>
    <definedName name="Validation_D016_J204_Q24_0" hidden="true">'J204'!$Q$24:$Q$26,'J204'!$Q$24</definedName>
    <definedName name="Validation_D016_J204_R24_0" hidden="true">'J204'!$R$24:$R$26,'J204'!$R$24</definedName>
    <definedName name="Validation_D016_J204_S24_0" hidden="true">'J204'!$S$24:$S$26,'J204'!$S$24</definedName>
    <definedName name="Validation_D016_J204_T24_0" hidden="true">'J204'!$T$24:$T$26,'J204'!$T$24</definedName>
    <definedName name="Validation_D016_J204_U24_0" hidden="true">'J204'!$U$24:$U$26,'J204'!$U$24</definedName>
    <definedName name="Validation_D016_J204_V24_0" hidden="true">'J204'!$V$24:$V$26,'J204'!$V$24</definedName>
    <definedName name="Validation_D016_J204_W24_0" hidden="true">'J204'!$W$24:$W$26,'J204'!$W$24</definedName>
    <definedName name="Validation_D016_J204_X24_0" hidden="true">'J204'!$X$24:$X$26,'J204'!$X$24</definedName>
    <definedName name="Validation_D016_J204_Y24_0" hidden="true">'J204'!$Y$24:$Y$26,'J204'!$Y$24</definedName>
    <definedName name="Validation_KD001_J204_K22_0" hidden="true">'J204'!$K$22,'J204'!$K$25,'J204'!$K$22</definedName>
    <definedName name="Validation_KD001_J204_L22_0" hidden="true">'J204'!$L$22,'J204'!$L$25,'J204'!$L$22</definedName>
    <definedName name="Validation_KD001_J204_M22_0" hidden="true">'J204'!$M$22,'J204'!$M$25,'J204'!$M$22</definedName>
    <definedName name="Validation_KD001_J204_N22_0" hidden="true">'J204'!$N$22,'J204'!$N$25,'J204'!$N$22</definedName>
    <definedName name="Validation_KD001_J204_O22_0" hidden="true">'J204'!$O$22,'J204'!$O$25,'J204'!$O$22</definedName>
    <definedName name="Validation_KD001_J204_P22_0" hidden="true">'J204'!$P$22,'J204'!$P$25,'J204'!$P$22</definedName>
    <definedName name="Validation_KD001_J204_Q22_0" hidden="true">'J204'!$Q$22,'J204'!$Q$25,'J204'!$Q$22</definedName>
    <definedName name="Validation_KD002_J204_R23_0" hidden="true">'J204'!$R$23,'J204'!$R$26,'J204'!$R$23</definedName>
    <definedName name="Validation_KD002_J204_S23_0" hidden="true">'J204'!$S$23,'J204'!$S$26,'J204'!$S$23</definedName>
    <definedName name="Validation_KD002_J204_T23_0" hidden="true">'J204'!$T$23,'J204'!$T$26,'J204'!$T$23</definedName>
    <definedName name="Validation_KD002_J204_U23_0" hidden="true">'J204'!$U$23,'J204'!$U$26,'J204'!$U$23</definedName>
    <definedName name="Validation_KD002_J204_V23_0" hidden="true">'J204'!$V$23,'J204'!$V$26,'J204'!$V$23</definedName>
    <definedName name="Validation_KD002_J204_W23_0" hidden="true">'J204'!$W$23,'J204'!$W$26,'J204'!$W$23</definedName>
    <definedName name="Validation_KD002_J204_X23_0" hidden="true">'J204'!$X$23,'J204'!$X$26,'J204'!$X$23</definedName>
    <definedName name="Validation_KD003_J204_K23_0" hidden="true">'J204'!$K$23,'J204'!$R$25,'J204'!$K$23</definedName>
    <definedName name="Validation_KD003_J204_L23_0" hidden="true">'J204'!$L$23,'J204'!$S$25,'J204'!$L$23</definedName>
    <definedName name="Validation_KD003_J204_M23_0" hidden="true">'J204'!$M$23,'J204'!$T$25,'J204'!$M$23</definedName>
    <definedName name="Validation_KD003_J204_N23_0" hidden="true">'J204'!$N$23,'J204'!$U$25,'J204'!$N$23</definedName>
    <definedName name="Validation_KD003_J204_O23_0" hidden="true">'J204'!$O$23,'J204'!$V$25,'J204'!$O$23</definedName>
    <definedName name="Validation_KD003_J204_P23_0" hidden="true">'J204'!$P$23,'J204'!$W$25,'J204'!$P$23</definedName>
    <definedName name="Validation_KD003_J204_Q23_0" hidden="true">'J204'!$Q$23,'J204'!$X$25,'J204'!$Q$23</definedName>
    <definedName name="Validation_KD004_J204_R22_0" hidden="true">'J204'!$R$22,'J204'!$K$26,'J204'!$R$22</definedName>
    <definedName name="Validation_KD004_J204_S22_0" hidden="true">'J204'!$S$22,'J204'!$L$26,'J204'!$S$22</definedName>
    <definedName name="Validation_KD004_J204_T22_0" hidden="true">'J204'!$T$22,'J204'!$M$26,'J204'!$T$22</definedName>
    <definedName name="Validation_KD004_J204_U22_0" hidden="true">'J204'!$U$22,'J204'!$N$26,'J204'!$U$22</definedName>
    <definedName name="Validation_KD004_J204_V22_0" hidden="true">'J204'!$V$22,'J204'!$O$26,'J204'!$V$22</definedName>
    <definedName name="Validation_KD004_J204_W22_0" hidden="true">'J204'!$W$22,'J204'!$P$26,'J204'!$W$22</definedName>
    <definedName name="Validation_KD004_J204_X22_0" hidden="true">'J204'!$X$22,'J204'!$Q$26,'J204'!$X$22</definedName>
    <definedName name="Validation_D002_J205_K48_0" hidden="true">'J205'!$K$48:$K$49,'J205'!$K$48</definedName>
    <definedName name="Validation_K001_J205_K30_0" hidden="true">'J205'!$K$28:$K$30,'J205'!$K$30</definedName>
    <definedName name="Validation_K002_J205_K28_0" hidden="true">'J205'!$K$26:$K$28,'J205'!$K$28</definedName>
    <definedName name="Validation_K003_J205_K26_0" hidden="true">'J205'!$K$23:$K$26,'J205'!$K$26</definedName>
    <definedName name="Validation_K004_J205_K37_0" hidden="true">'J205'!$K$35:$K$37,'J205'!$K$37</definedName>
    <definedName name="Validation_K005_J205_K35_0" hidden="true">'J205'!$K$32:$K$35,'J205'!$K$35</definedName>
    <definedName name="Validation_K006_J205_K45_0" hidden="true">'J205'!$K$40:$K$45,'J205'!$K$45</definedName>
    <definedName name="Validation_K007_J205_K54_0" hidden="true">'J205'!$K$47,'J205'!$K$53:$K$54,'J205'!$K$54</definedName>
    <definedName name="Validation_K008_J205_K47_0" hidden="true">'J205'!$K$47:$K$48,'J205'!$K$50:$K$52,'J205'!$K$47</definedName>
    <definedName name="Validation_K009_J205_K57_0" hidden="true">'J205'!$K$30,'J205'!$K$37:$K$38,'J205'!$K$45,'J205'!$K$54:$K$57,'J205'!$K$57</definedName>
    <definedName name="Validation_K010_J205_K62_0" hidden="true">'J205'!$K$57:$K$62,'J205'!$K$62</definedName>
    <definedName name="Validation_K011_J205_K62_0" hidden="true">'J205'!$K$62,'J205'!$K$62</definedName>
    <definedName name="Validation_K012_J205_K48_0" hidden="true">'J205'!$K$48,'J205'!$K$48</definedName>
    <definedName name="Validation_K001_J205_K67_0" hidden="true">'J205'!$K$65:$K$67,'J205'!$K$67</definedName>
    <definedName name="Validation_K002_J205_K69_0" hidden="true">'J205'!$K$69:$K$71,'J205'!$K$76,'J205'!$K$81,'J205'!$K$69</definedName>
    <definedName name="Validation_K003_J205_K76_0" hidden="true">'J205'!$K$73:$K$76,'J205'!$K$76</definedName>
    <definedName name="Validation_K004_J205_K81_0" hidden="true">'J205'!$K$78:$K$81,'J205'!$K$81</definedName>
    <definedName name="Validation_K005_J205_K82_0" hidden="true">'J205'!$K$82:$K$84,'J205'!$K$82</definedName>
    <definedName name="Validation_K006_J205_K67_0" hidden="true">'J205'!$K$67,'J205'!$K$69,'J205'!$K$82,'J205'!$K$85,'J205'!$K$67</definedName>
    <definedName name="Validation_K001_J205_K62_0" hidden="true">'J205'!$K$62,'J205'!$K$65,'J205'!$K$62</definedName>
    <definedName name="Validation_KD004_J206_L22_0" hidden="true">'J206'!$K$22:$L$22,'J206'!$L$22</definedName>
    <definedName name="Validation_KD004_J206_L23_0" hidden="true">'J206'!$K$23:$L$23,'J206'!$L$23</definedName>
    <definedName name="Validation_KD004_J206_L24_0" hidden="true">'J206'!$K$24:$L$24,'J206'!$L$24</definedName>
    <definedName name="Validation_KD004_J206_L25_0" hidden="true">'J206'!$K$25:$L$25,'J206'!$L$25</definedName>
    <definedName name="Validation_KD004_J206_L26_0" hidden="true">'J206'!$K$26:$L$26,'J206'!$L$26</definedName>
    <definedName name="Validation_KD004_J206_L27_0" hidden="true">'J206'!$K$27:$L$27,'J206'!$L$27</definedName>
    <definedName name="Validation_KD004_J206_L28_0" hidden="true">'J206'!$K$28:$L$28,'J206'!$L$28</definedName>
    <definedName name="Validation_KD004_J206_L29_0" hidden="true">'J206'!$K$29:$L$29,'J206'!$L$29</definedName>
    <definedName name="Validation_KD004_J206_L30_0" hidden="true">'J206'!$K$30:$L$30,'J206'!$L$30</definedName>
    <definedName name="Validation_KD004_J206_L31_0" hidden="true">'J206'!$K$31:$L$31,'J206'!$L$31</definedName>
    <definedName name="Validation_KD004_J206_L32_0" hidden="true">'J206'!$K$32:$L$32,'J206'!$L$32</definedName>
    <definedName name="Validation_KD004_J206_L33_0" hidden="true">'J206'!$K$33:$L$33,'J206'!$L$33</definedName>
    <definedName name="Validation_KD004_J206_L34_0" hidden="true">'J206'!$K$34:$L$34,'J206'!$L$34</definedName>
    <definedName name="Validation_KD004_J206_L35_0" hidden="true">'J206'!$K$35:$L$35,'J206'!$L$35</definedName>
    <definedName name="Validation_KD004_J206_L36_0" hidden="true">'J206'!$K$36:$L$36,'J206'!$L$36</definedName>
    <definedName name="Validation_KD004_J206_L37_0" hidden="true">'J206'!$K$37:$L$37,'J206'!$L$37</definedName>
    <definedName name="Validation_D021_J206_L22_0" hidden="true">'J206'!$L$22,'J206'!$L$22</definedName>
    <definedName name="Validation_D021_J206_L23_0" hidden="true">'J206'!$L$23,'J206'!$L$23</definedName>
    <definedName name="Validation_D021_J206_L24_0" hidden="true">'J206'!$L$24,'J206'!$L$24</definedName>
    <definedName name="Validation_D021_J206_L25_0" hidden="true">'J206'!$L$25,'J206'!$L$25</definedName>
    <definedName name="Validation_D021_J206_L26_0" hidden="true">'J206'!$L$26,'J206'!$L$26</definedName>
    <definedName name="Validation_D021_J206_L27_0" hidden="true">'J206'!$L$27,'J206'!$L$27</definedName>
    <definedName name="Validation_D021_J206_L28_0" hidden="true">'J206'!$L$28,'J206'!$L$28</definedName>
    <definedName name="Validation_D021_J206_L29_0" hidden="true">'J206'!$L$29,'J206'!$L$29</definedName>
    <definedName name="Validation_D021_J206_L30_0" hidden="true">'J206'!$L$30,'J206'!$L$30</definedName>
    <definedName name="Validation_D021_J206_L31_0" hidden="true">'J206'!$L$31,'J206'!$L$31</definedName>
    <definedName name="Validation_D021_J206_L32_0" hidden="true">'J206'!$L$32,'J206'!$L$32</definedName>
    <definedName name="Validation_D021_J206_L33_0" hidden="true">'J206'!$L$33,'J206'!$L$33</definedName>
    <definedName name="Validation_D021_J206_L34_0" hidden="true">'J206'!$L$34,'J206'!$L$34</definedName>
    <definedName name="Validation_D021_J206_L35_0" hidden="true">'J206'!$L$35,'J206'!$L$35</definedName>
    <definedName name="Validation_D021_J206_L36_0" hidden="true">'J206'!$L$36,'J206'!$L$36</definedName>
    <definedName name="Validation_D021_J206_L37_0" hidden="true">'J206'!$L$37,'J206'!$L$37</definedName>
    <definedName name="Validation_D021_J206_L38_0" hidden="true">'J206'!$L$38,'J206'!$L$38</definedName>
    <definedName name="Validation_D022_J206_K38_0" hidden="true">'J206'!$K$22:$K$38,'J206'!$K$38</definedName>
    <definedName name="Validation_D022_J206_L38_0" hidden="true">'J206'!$L$22:$L$38,'J206'!$L$38</definedName>
    <definedName name="Validation_D017_J207_K21_0" hidden="true">'J207'!$K$21:$K$23,'J207'!$K$21</definedName>
    <definedName name="Validation_D017_J207_L21_0" hidden="true">'J207'!$L$21:$L$23,'J207'!$L$21</definedName>
    <definedName name="Validation_D017_J207_M21_0" hidden="true">'J207'!$M$21:$M$23,'J207'!$M$21</definedName>
    <definedName name="Validation_D023_J207_M21_0" hidden="true">'J207'!$K$21:$M$21,'J207'!$M$21</definedName>
    <definedName name="Validation_D023_J207_M22_0" hidden="true">'J207'!$K$22:$M$22,'J207'!$M$22</definedName>
    <definedName name="Validation_D023_J207_M23_0" hidden="true">'J207'!$K$23:$M$23,'J207'!$M$23</definedName>
    <definedName name="Validation_KD001_J207_M21_0" hidden="true">'J207'!$M$21,'J207'!$M$21</definedName>
    <definedName name="Validation_D001_J208_K50_0" hidden="true">'J208'!$K$48:$K$50,'J208'!$K$50</definedName>
    <definedName name="Validation_D001_J208_L50_0" hidden="true">'J208'!$L$48,'J208'!$L$50,'J208'!$L$50</definedName>
    <definedName name="Validation_D001_J208_M50_0" hidden="true">'J208'!$M$48:$M$50,'J208'!$M$50</definedName>
    <definedName name="Validation_D003_J208_K48_0" hidden="true">'J208'!$K$21:$K$48,'J208'!$K$48</definedName>
    <definedName name="Validation_D003_J208_L48_0" hidden="true">'J208'!$L$21:$L$48,'J208'!$L$48</definedName>
    <definedName name="Validation_D003_J208_M48_0" hidden="true">'J208'!$M$21:$M$48,'J208'!$M$48</definedName>
    <definedName name="Validation_D018_J208_K21_0" hidden="true">'J208'!$K$21:$M$21,'J208'!$K$21</definedName>
    <definedName name="Validation_D018_J208_K22_0" hidden="true">'J208'!$K$22:$M$22,'J208'!$K$22</definedName>
    <definedName name="Validation_D018_J208_K23_0" hidden="true">'J208'!$K$23:$M$23,'J208'!$K$23</definedName>
    <definedName name="Validation_D018_J208_K24_0" hidden="true">'J208'!$K$24:$M$24,'J208'!$K$24</definedName>
    <definedName name="Validation_D018_J208_K25_0" hidden="true">'J208'!$K$25:$M$25,'J208'!$K$25</definedName>
    <definedName name="Validation_D018_J208_K26_0" hidden="true">'J208'!$K$26:$M$26,'J208'!$K$26</definedName>
    <definedName name="Validation_D018_J208_K27_0" hidden="true">'J208'!$K$27:$M$27,'J208'!$K$27</definedName>
    <definedName name="Validation_D018_J208_K28_0" hidden="true">'J208'!$K$28:$M$28,'J208'!$K$28</definedName>
    <definedName name="Validation_D018_J208_K29_0" hidden="true">'J208'!$K$29:$M$29,'J208'!$K$29</definedName>
    <definedName name="Validation_D018_J208_K30_0" hidden="true">'J208'!$K$30:$M$30,'J208'!$K$30</definedName>
    <definedName name="Validation_D018_J208_K31_0" hidden="true">'J208'!$K$31:$M$31,'J208'!$K$31</definedName>
    <definedName name="Validation_D018_J208_K32_0" hidden="true">'J208'!$K$32:$M$32,'J208'!$K$32</definedName>
    <definedName name="Validation_D018_J208_K33_0" hidden="true">'J208'!$K$33:$M$33,'J208'!$K$33</definedName>
    <definedName name="Validation_D018_J208_K34_0" hidden="true">'J208'!$K$34:$M$34,'J208'!$K$34</definedName>
    <definedName name="Validation_D018_J208_K35_0" hidden="true">'J208'!$K$35:$M$35,'J208'!$K$35</definedName>
    <definedName name="Validation_D018_J208_K36_0" hidden="true">'J208'!$K$36:$M$36,'J208'!$K$36</definedName>
    <definedName name="Validation_D018_J208_K37_0" hidden="true">'J208'!$K$37:$M$37,'J208'!$K$37</definedName>
    <definedName name="Validation_D018_J208_K38_0" hidden="true">'J208'!$K$38:$M$38,'J208'!$K$38</definedName>
    <definedName name="Validation_D018_J208_K39_0" hidden="true">'J208'!$K$39:$M$39,'J208'!$K$39</definedName>
    <definedName name="Validation_D018_J208_K40_0" hidden="true">'J208'!$K$40:$M$40,'J208'!$K$40</definedName>
    <definedName name="Validation_D018_J208_K41_0" hidden="true">'J208'!$K$41:$M$41,'J208'!$K$41</definedName>
    <definedName name="Validation_D018_J208_K42_0" hidden="true">'J208'!$K$42:$M$42,'J208'!$K$42</definedName>
    <definedName name="Validation_D018_J208_K43_0" hidden="true">'J208'!$K$43:$M$43,'J208'!$K$43</definedName>
    <definedName name="Validation_D018_J208_K44_0" hidden="true">'J208'!$K$44:$M$44,'J208'!$K$44</definedName>
    <definedName name="Validation_D018_J208_K45_0" hidden="true">'J208'!$K$45:$M$45,'J208'!$K$45</definedName>
    <definedName name="Validation_D018_J208_K46_0" hidden="true">'J208'!$K$46:$M$46,'J208'!$K$46</definedName>
    <definedName name="Validation_D018_J208_K47_0" hidden="true">'J208'!$K$47:$M$47,'J208'!$K$47</definedName>
    <definedName name="Validation_D018_J208_K48_0" hidden="true">'J208'!$K$48:$M$48,'J208'!$K$48</definedName>
    <definedName name="Validation_D018_J208_K49_0" hidden="true">'J208'!$K$49,'J208'!$M$49,'J208'!$K$49</definedName>
    <definedName name="Validation_D018_J208_K50_0" hidden="true">'J208'!$K$50:$M$50,'J208'!$K$50</definedName>
    <definedName name="Validation_D019_J208_M49_0" hidden="true">'J208'!$M$49:$N$49,'J208'!$M$49</definedName>
    <definedName name="Validation_K001_J208_K21_0" hidden="true">'J208'!$K$21,'J208'!$K$21</definedName>
    <definedName name="Validation_K001_J208_L21_0" hidden="true">'J208'!$L$21,'J208'!$L$21</definedName>
    <definedName name="Validation_K001_J208_M21_0" hidden="true">'J208'!$M$21,'J208'!$M$21</definedName>
    <definedName name="Validation_K001_J208_K22_0" hidden="true">'J208'!$K$22,'J208'!$K$22</definedName>
    <definedName name="Validation_K001_J208_L22_0" hidden="true">'J208'!$L$22,'J208'!$L$22</definedName>
    <definedName name="Validation_K001_J208_M22_0" hidden="true">'J208'!$M$22,'J208'!$M$22</definedName>
    <definedName name="Validation_K001_J208_K23_0" hidden="true">'J208'!$K$23,'J208'!$K$23</definedName>
    <definedName name="Validation_K001_J208_L23_0" hidden="true">'J208'!$L$23,'J208'!$L$23</definedName>
    <definedName name="Validation_K001_J208_M23_0" hidden="true">'J208'!$M$23,'J208'!$M$23</definedName>
    <definedName name="Validation_K001_J208_K24_0" hidden="true">'J208'!$K$24,'J208'!$K$24</definedName>
    <definedName name="Validation_K001_J208_L24_0" hidden="true">'J208'!$L$24,'J208'!$L$24</definedName>
    <definedName name="Validation_K001_J208_M24_0" hidden="true">'J208'!$M$24,'J208'!$M$24</definedName>
    <definedName name="Validation_K001_J208_K25_0" hidden="true">'J208'!$K$25,'J208'!$K$25</definedName>
    <definedName name="Validation_K001_J208_L25_0" hidden="true">'J208'!$L$25,'J208'!$L$25</definedName>
    <definedName name="Validation_K001_J208_M25_0" hidden="true">'J208'!$M$25,'J208'!$M$25</definedName>
    <definedName name="Validation_K001_J208_K26_0" hidden="true">'J208'!$K$26,'J208'!$K$26</definedName>
    <definedName name="Validation_K001_J208_L26_0" hidden="true">'J208'!$L$26,'J208'!$L$26</definedName>
    <definedName name="Validation_K001_J208_M26_0" hidden="true">'J208'!$M$26,'J208'!$M$26</definedName>
    <definedName name="Validation_K001_J208_K27_0" hidden="true">'J208'!$K$27,'J208'!$K$27</definedName>
    <definedName name="Validation_K001_J208_L27_0" hidden="true">'J208'!$L$27,'J208'!$L$27</definedName>
    <definedName name="Validation_K001_J208_M27_0" hidden="true">'J208'!$M$27,'J208'!$M$27</definedName>
    <definedName name="Validation_K001_J208_K28_0" hidden="true">'J208'!$K$28,'J208'!$K$28</definedName>
    <definedName name="Validation_K001_J208_L28_0" hidden="true">'J208'!$L$28,'J208'!$L$28</definedName>
    <definedName name="Validation_K001_J208_M28_0" hidden="true">'J208'!$M$28,'J208'!$M$28</definedName>
    <definedName name="Validation_K001_J208_K29_0" hidden="true">'J208'!$K$29,'J208'!$K$29</definedName>
    <definedName name="Validation_K001_J208_L29_0" hidden="true">'J208'!$L$29,'J208'!$L$29</definedName>
    <definedName name="Validation_K001_J208_M29_0" hidden="true">'J208'!$M$29,'J208'!$M$29</definedName>
    <definedName name="Validation_K001_J208_K30_0" hidden="true">'J208'!$K$30,'J208'!$K$30</definedName>
    <definedName name="Validation_K001_J208_L30_0" hidden="true">'J208'!$L$30,'J208'!$L$30</definedName>
    <definedName name="Validation_K001_J208_M30_0" hidden="true">'J208'!$M$30,'J208'!$M$30</definedName>
    <definedName name="Validation_K001_J208_K31_0" hidden="true">'J208'!$K$31,'J208'!$K$31</definedName>
    <definedName name="Validation_K001_J208_L31_0" hidden="true">'J208'!$L$31,'J208'!$L$31</definedName>
    <definedName name="Validation_K001_J208_M31_0" hidden="true">'J208'!$M$31,'J208'!$M$31</definedName>
    <definedName name="Validation_K001_J208_K32_0" hidden="true">'J208'!$K$32,'J208'!$K$32</definedName>
    <definedName name="Validation_K001_J208_L32_0" hidden="true">'J208'!$L$32,'J208'!$L$32</definedName>
    <definedName name="Validation_K001_J208_M32_0" hidden="true">'J208'!$M$32,'J208'!$M$32</definedName>
    <definedName name="Validation_K001_J208_K33_0" hidden="true">'J208'!$K$33,'J208'!$K$33</definedName>
    <definedName name="Validation_K001_J208_L33_0" hidden="true">'J208'!$L$33,'J208'!$L$33</definedName>
    <definedName name="Validation_K001_J208_M33_0" hidden="true">'J208'!$M$33,'J208'!$M$33</definedName>
    <definedName name="Validation_K001_J208_K34_0" hidden="true">'J208'!$K$34,'J208'!$K$34</definedName>
    <definedName name="Validation_K001_J208_L34_0" hidden="true">'J208'!$L$34,'J208'!$L$34</definedName>
    <definedName name="Validation_K001_J208_M34_0" hidden="true">'J208'!$M$34,'J208'!$M$34</definedName>
    <definedName name="Validation_K001_J208_K35_0" hidden="true">'J208'!$K$35,'J208'!$K$35</definedName>
    <definedName name="Validation_K001_J208_L35_0" hidden="true">'J208'!$L$35,'J208'!$L$35</definedName>
    <definedName name="Validation_K001_J208_M35_0" hidden="true">'J208'!$M$35,'J208'!$M$35</definedName>
    <definedName name="Validation_K001_J208_K36_0" hidden="true">'J208'!$K$36,'J208'!$K$36</definedName>
    <definedName name="Validation_K001_J208_L36_0" hidden="true">'J208'!$L$36,'J208'!$L$36</definedName>
    <definedName name="Validation_K001_J208_M36_0" hidden="true">'J208'!$M$36,'J208'!$M$36</definedName>
    <definedName name="Validation_K001_J208_K37_0" hidden="true">'J208'!$K$37,'J208'!$K$37</definedName>
    <definedName name="Validation_K001_J208_L37_0" hidden="true">'J208'!$L$37,'J208'!$L$37</definedName>
    <definedName name="Validation_K001_J208_M37_0" hidden="true">'J208'!$M$37,'J208'!$M$37</definedName>
    <definedName name="Validation_K001_J208_K38_0" hidden="true">'J208'!$K$38,'J208'!$K$38</definedName>
    <definedName name="Validation_K001_J208_L38_0" hidden="true">'J208'!$L$38,'J208'!$L$38</definedName>
    <definedName name="Validation_K001_J208_M38_0" hidden="true">'J208'!$M$38,'J208'!$M$38</definedName>
    <definedName name="Validation_K001_J208_K39_0" hidden="true">'J208'!$K$39,'J208'!$K$39</definedName>
    <definedName name="Validation_K001_J208_L39_0" hidden="true">'J208'!$L$39,'J208'!$L$39</definedName>
    <definedName name="Validation_K001_J208_M39_0" hidden="true">'J208'!$M$39,'J208'!$M$39</definedName>
    <definedName name="Validation_K001_J208_K40_0" hidden="true">'J208'!$K$40,'J208'!$K$40</definedName>
    <definedName name="Validation_K001_J208_L40_0" hidden="true">'J208'!$L$40,'J208'!$L$40</definedName>
    <definedName name="Validation_K001_J208_M40_0" hidden="true">'J208'!$M$40,'J208'!$M$40</definedName>
    <definedName name="Validation_K001_J208_K41_0" hidden="true">'J208'!$K$41,'J208'!$K$41</definedName>
    <definedName name="Validation_K001_J208_L41_0" hidden="true">'J208'!$L$41,'J208'!$L$41</definedName>
    <definedName name="Validation_K001_J208_M41_0" hidden="true">'J208'!$M$41,'J208'!$M$41</definedName>
    <definedName name="Validation_K001_J208_K42_0" hidden="true">'J208'!$K$42,'J208'!$K$42</definedName>
    <definedName name="Validation_K001_J208_L42_0" hidden="true">'J208'!$L$42,'J208'!$L$42</definedName>
    <definedName name="Validation_K001_J208_M42_0" hidden="true">'J208'!$M$42,'J208'!$M$42</definedName>
    <definedName name="Validation_K001_J208_K43_0" hidden="true">'J208'!$K$43,'J208'!$K$43</definedName>
    <definedName name="Validation_K001_J208_L43_0" hidden="true">'J208'!$L$43,'J208'!$L$43</definedName>
    <definedName name="Validation_K001_J208_M43_0" hidden="true">'J208'!$M$43,'J208'!$M$43</definedName>
    <definedName name="Validation_K001_J208_K44_0" hidden="true">'J208'!$K$44,'J208'!$K$44</definedName>
    <definedName name="Validation_K001_J208_L44_0" hidden="true">'J208'!$L$44,'J208'!$L$44</definedName>
    <definedName name="Validation_K001_J208_M44_0" hidden="true">'J208'!$M$44,'J208'!$M$44</definedName>
    <definedName name="Validation_K001_J208_K45_0" hidden="true">'J208'!$K$45,'J208'!$K$45</definedName>
    <definedName name="Validation_K001_J208_L45_0" hidden="true">'J208'!$L$45,'J208'!$L$45</definedName>
    <definedName name="Validation_K001_J208_M45_0" hidden="true">'J208'!$M$45,'J208'!$M$45</definedName>
    <definedName name="Validation_K001_J208_K46_0" hidden="true">'J208'!$K$46,'J208'!$K$46</definedName>
    <definedName name="Validation_K001_J208_L46_0" hidden="true">'J208'!$L$46,'J208'!$L$46</definedName>
    <definedName name="Validation_K001_J208_M46_0" hidden="true">'J208'!$M$46,'J208'!$M$46</definedName>
    <definedName name="Validation_K001_J208_K47_0" hidden="true">'J208'!$K$47,'J208'!$K$47</definedName>
    <definedName name="Validation_K001_J208_L47_0" hidden="true">'J208'!$L$47,'J208'!$L$47</definedName>
    <definedName name="Validation_K001_J208_M47_0" hidden="true">'J208'!$M$47,'J208'!$M$47</definedName>
    <definedName name="Validation_K001_J208_K48_0" hidden="true">'J208'!$K$48,'J208'!$K$48</definedName>
    <definedName name="Validation_K001_J208_L48_0" hidden="true">'J208'!$L$48,'J208'!$L$48</definedName>
    <definedName name="Validation_K001_J208_M48_0" hidden="true">'J208'!$M$48,'J208'!$M$48</definedName>
    <definedName name="Validation_K001_J208_K49_0" hidden="true">'J208'!$K$49,'J208'!$K$49</definedName>
    <definedName name="Validation_K001_J208_M49_0" hidden="true">'J208'!$M$49,'J208'!$M$49</definedName>
    <definedName name="Validation_K001_J208_N49_0" hidden="true">'J208'!$N$49,'J208'!$N$49</definedName>
    <definedName name="Validation_K001_J208_K50_0" hidden="true">'J208'!$K$50,'J208'!$K$50</definedName>
    <definedName name="Validation_K001_J208_L50_0" hidden="true">'J208'!$L$50,'J208'!$L$50</definedName>
    <definedName name="Validation_K001_J208_M50_0" hidden="true">'J208'!$M$50,'J208'!$M$50</definedName>
    <definedName name="Validation_KD002_J208_L48_0" hidden="true">'J208'!$L$48,'J208'!$L$48</definedName>
    <definedName name="ValidationSummary_J201_ERROR" hidden="true">Validation!B9</definedName>
    <definedName name="ValidationSummary_J201_WARNING" hidden="true">Validation!B10</definedName>
    <definedName name="ValidationSummary_J202_ERROR" hidden="true">Validation!B13</definedName>
    <definedName name="ValidationSummary_J202_WARNING" hidden="true">Validation!B14</definedName>
    <definedName name="ValidationSummary_J203_ERROR" hidden="true">Validation!B17</definedName>
    <definedName name="ValidationSummary_J204_ERROR" hidden="true">Validation!B20</definedName>
    <definedName name="ValidationSummary_J205_ERROR" hidden="true">Validation!B23</definedName>
    <definedName name="ValidationSummary_J205_WARNING" hidden="true">Validation!B24</definedName>
    <definedName name="ValidationSummary_J206_ERROR" hidden="true">Validation!B27</definedName>
    <definedName name="ValidationSummary_J207_ERROR" hidden="true">Validation!B30</definedName>
    <definedName name="ValidationSummary_J207_WARNING" hidden="true">Validation!B31</definedName>
    <definedName name="ValidationSummary_J208_ERROR" hidden="true">Validation!B34</definedName>
    <definedName name="ValidationSummary_J208_WARNING" hidden="true">Validation!B35</definedName>
    <definedName name="ValidationSummary_Total_ERROR" hidden="true">Validation!B5</definedName>
    <definedName name="ValidationSummary_Total_WARNING" hidden="true">Validation!B6</definedName>
    <definedName name="_xlnm._FilterDatabase" localSheetId="9" hidden="true">Validation!$A$38:$F$2712</definedName>
    <definedName name="_xlnm._FilterDatabase" localSheetId="10" hidden="true">Mapping!$A$3:$C$2834</definedName>
  </definedNames>
  <calcPr calcId="191029"/>
  <customWorkbookViews>
    <customWorkbookView name="Gruss Roland - Persönliche Ansicht" guid="{CB120B31-F776-4B30-B33D-0B8FCFE1E658}" mergeInterval="0" personalView="1" xWindow="12" yWindow="38" windowWidth="1311" windowHeight="882" tabRatio="84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 l="1"/>
  <c r="F82" i="7" l="1"/>
  <c r="F52" i="7" l="1"/>
  <c r="F51" i="7"/>
  <c r="F50" i="7"/>
  <c r="F49" i="7"/>
  <c r="F48" i="7"/>
  <c r="B4" i="11" l="1"/>
  <c r="B3" i="11"/>
  <c r="B4" i="10"/>
  <c r="B3" i="10"/>
  <c r="B4" i="9"/>
  <c r="B3" i="9"/>
  <c r="B4" i="7"/>
  <c r="B3" i="7"/>
  <c r="B4" i="5"/>
  <c r="B3" i="5"/>
  <c r="B4" i="4"/>
  <c r="B3" i="4"/>
  <c r="B4" i="3"/>
  <c r="B3" i="3"/>
  <c r="B3" i="6"/>
  <c r="B4" i="6"/>
  <c r="B1" i="11"/>
  <c r="B1" i="10"/>
  <c r="B1" i="9"/>
  <c r="B1" i="7"/>
  <c r="B1" i="5"/>
  <c r="B1" i="4"/>
  <c r="B1" i="3"/>
  <c r="B1" i="6"/>
  <c r="F88" i="3" l="1"/>
  <c r="F89" i="3"/>
  <c r="F90" i="3"/>
  <c r="F91" i="3"/>
  <c r="F92" i="3"/>
  <c r="F93" i="3"/>
  <c r="F94" i="3"/>
  <c r="F95" i="3"/>
  <c r="F96" i="3"/>
  <c r="F97" i="3"/>
  <c r="F98" i="3"/>
  <c r="F99" i="3"/>
  <c r="F100" i="3"/>
  <c r="H41" i="1"/>
  <c r="H39" i="1" s="1"/>
  <c r="H38" i="1" l="1"/>
  <c r="F69" i="7" l="1"/>
  <c r="F22" i="11" l="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L18" i="11"/>
  <c r="M18" i="11"/>
  <c r="N18" i="11"/>
  <c r="F21" i="11"/>
  <c r="K18" i="11"/>
  <c r="L18" i="10"/>
  <c r="M18" i="10"/>
  <c r="F23" i="10"/>
  <c r="F22" i="10"/>
  <c r="F21" i="10"/>
  <c r="K18" i="10"/>
  <c r="F22" i="9"/>
  <c r="F23" i="9"/>
  <c r="F24" i="9"/>
  <c r="F25" i="9"/>
  <c r="F26" i="9"/>
  <c r="F27" i="9"/>
  <c r="F28" i="9"/>
  <c r="F29" i="9"/>
  <c r="F30" i="9"/>
  <c r="F31" i="9"/>
  <c r="F32" i="9"/>
  <c r="F33" i="9"/>
  <c r="F34" i="9"/>
  <c r="F35" i="9"/>
  <c r="F36" i="9"/>
  <c r="F37" i="9"/>
  <c r="F38" i="9"/>
  <c r="L18" i="9"/>
  <c r="K18" i="9"/>
  <c r="F23" i="7"/>
  <c r="F24" i="7"/>
  <c r="F25" i="7"/>
  <c r="F26" i="7"/>
  <c r="F27" i="7"/>
  <c r="F28" i="7"/>
  <c r="F29" i="7"/>
  <c r="F30" i="7"/>
  <c r="F32" i="7"/>
  <c r="F33" i="7"/>
  <c r="F34" i="7"/>
  <c r="F35" i="7"/>
  <c r="F36" i="7"/>
  <c r="F37" i="7"/>
  <c r="F38" i="7"/>
  <c r="F40" i="7"/>
  <c r="F41" i="7"/>
  <c r="F42" i="7"/>
  <c r="F43" i="7"/>
  <c r="F44" i="7"/>
  <c r="F45" i="7"/>
  <c r="F47" i="7"/>
  <c r="F53" i="7"/>
  <c r="F54" i="7"/>
  <c r="F55" i="7"/>
  <c r="F56" i="7"/>
  <c r="F57" i="7"/>
  <c r="F58" i="7"/>
  <c r="F59" i="7"/>
  <c r="F60" i="7"/>
  <c r="F61" i="7"/>
  <c r="F62" i="7"/>
  <c r="F65" i="7"/>
  <c r="F66" i="7"/>
  <c r="F67" i="7"/>
  <c r="F70" i="7"/>
  <c r="F71" i="7"/>
  <c r="F73" i="7"/>
  <c r="F74" i="7"/>
  <c r="F75" i="7"/>
  <c r="F76" i="7"/>
  <c r="F78" i="7"/>
  <c r="F79" i="7"/>
  <c r="F80" i="7"/>
  <c r="F81" i="7"/>
  <c r="F83" i="7"/>
  <c r="F84" i="7"/>
  <c r="F85" i="7"/>
  <c r="K18" i="7"/>
  <c r="F72" i="3" l="1"/>
  <c r="F69" i="3"/>
  <c r="F68" i="3"/>
  <c r="F95" i="6" l="1"/>
  <c r="F37" i="6" l="1"/>
  <c r="F47" i="6"/>
  <c r="F56" i="6"/>
  <c r="F72" i="6"/>
  <c r="F81" i="6"/>
  <c r="F87" i="3" l="1"/>
  <c r="F86" i="3"/>
  <c r="F85" i="3"/>
  <c r="F82" i="3"/>
  <c r="F84" i="3"/>
  <c r="F83" i="3"/>
  <c r="F81" i="3"/>
  <c r="F80" i="3"/>
  <c r="F79" i="3"/>
  <c r="F78" i="3"/>
  <c r="F77" i="3"/>
  <c r="F76" i="3"/>
  <c r="F75" i="3"/>
  <c r="F74" i="3"/>
  <c r="F73" i="3"/>
  <c r="F71" i="3"/>
  <c r="F70"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48" i="4"/>
  <c r="F46" i="4"/>
  <c r="F45" i="4"/>
  <c r="F44" i="4"/>
  <c r="F43" i="4"/>
  <c r="F42" i="4"/>
  <c r="F41" i="4"/>
  <c r="F39" i="4"/>
  <c r="F32" i="4"/>
  <c r="F30" i="4"/>
  <c r="F29" i="4"/>
  <c r="F28" i="4"/>
  <c r="F27" i="4"/>
  <c r="F26" i="4"/>
  <c r="F25" i="4"/>
  <c r="F23" i="4"/>
  <c r="F26" i="5"/>
  <c r="F25" i="5"/>
  <c r="F24" i="5"/>
  <c r="F23" i="5"/>
  <c r="F22" i="5"/>
  <c r="F21" i="5"/>
  <c r="F109" i="6"/>
  <c r="F108" i="6"/>
  <c r="F107" i="6"/>
  <c r="F106" i="6"/>
  <c r="F105" i="6"/>
  <c r="F104" i="6"/>
  <c r="F103" i="6"/>
  <c r="F102" i="6"/>
  <c r="F101" i="6"/>
  <c r="F100" i="6"/>
  <c r="F99" i="6"/>
  <c r="F98" i="6"/>
  <c r="F97" i="6"/>
  <c r="F96" i="6"/>
  <c r="F94" i="6"/>
  <c r="F93" i="6"/>
  <c r="F92" i="6"/>
  <c r="F91" i="6"/>
  <c r="F90" i="6"/>
  <c r="F89" i="6"/>
  <c r="F88" i="6"/>
  <c r="F87" i="6"/>
  <c r="F86" i="6"/>
  <c r="F85" i="6"/>
  <c r="F84" i="6"/>
  <c r="F83" i="6"/>
  <c r="F82" i="6"/>
  <c r="F80" i="6"/>
  <c r="F79" i="6"/>
  <c r="F78" i="6"/>
  <c r="F77" i="6"/>
  <c r="F76" i="6"/>
  <c r="F75" i="6"/>
  <c r="F74" i="6"/>
  <c r="F73" i="6"/>
  <c r="F71" i="6"/>
  <c r="F70" i="6"/>
  <c r="F69" i="6"/>
  <c r="F68" i="6"/>
  <c r="F67" i="6"/>
  <c r="F66" i="6"/>
  <c r="F65" i="6"/>
  <c r="F63" i="6"/>
  <c r="F62" i="6"/>
  <c r="F61" i="6"/>
  <c r="F60" i="6"/>
  <c r="F59" i="6"/>
  <c r="F57" i="6"/>
  <c r="F55" i="6"/>
  <c r="F54" i="6"/>
  <c r="F53" i="6"/>
  <c r="F52" i="6"/>
  <c r="F51" i="6"/>
  <c r="F50" i="6"/>
  <c r="F49" i="6"/>
  <c r="F48" i="6"/>
  <c r="F46" i="6"/>
  <c r="F45" i="6"/>
  <c r="F44" i="6"/>
  <c r="F43" i="6"/>
  <c r="F42" i="6"/>
  <c r="F41" i="6"/>
  <c r="F40" i="6"/>
  <c r="F39" i="6"/>
  <c r="F38" i="6"/>
  <c r="F36" i="6"/>
  <c r="F35" i="6"/>
  <c r="F34" i="6"/>
  <c r="F33" i="6"/>
  <c r="F32" i="6"/>
  <c r="F31" i="6"/>
  <c r="F30" i="6"/>
  <c r="F29" i="6"/>
  <c r="F28" i="6"/>
  <c r="F27" i="6"/>
  <c r="F26" i="6"/>
  <c r="F25" i="6"/>
  <c r="F24" i="6"/>
  <c r="F23" i="6"/>
  <c r="F22" i="6"/>
  <c r="F21" i="6"/>
  <c r="Y18" i="5" l="1"/>
  <c r="X18" i="5"/>
  <c r="W18" i="5"/>
  <c r="V18" i="5"/>
  <c r="U18" i="5"/>
  <c r="T18" i="5"/>
  <c r="S18" i="5"/>
  <c r="R18" i="5"/>
  <c r="Q18" i="5"/>
  <c r="P18" i="5"/>
  <c r="O18" i="5"/>
  <c r="N18" i="5"/>
  <c r="M18" i="5"/>
  <c r="L18" i="5"/>
  <c r="K18" i="5"/>
  <c r="Y18" i="4"/>
  <c r="X18" i="4"/>
  <c r="W18" i="4"/>
  <c r="V18" i="4"/>
  <c r="U18" i="4"/>
  <c r="T18" i="4"/>
  <c r="S18" i="4"/>
  <c r="R18" i="4"/>
  <c r="Q18" i="4"/>
  <c r="P18" i="4"/>
  <c r="O18" i="4"/>
  <c r="N18" i="4"/>
  <c r="M18" i="4"/>
  <c r="L18" i="4"/>
  <c r="K18" i="4"/>
  <c r="Y18" i="3"/>
  <c r="X18" i="3"/>
  <c r="W18" i="3"/>
  <c r="V18" i="3"/>
  <c r="U18" i="3"/>
  <c r="T18" i="3"/>
  <c r="S18" i="3"/>
  <c r="R18" i="3"/>
  <c r="Q18" i="3"/>
  <c r="P18" i="3"/>
  <c r="O18" i="3"/>
  <c r="N18" i="3"/>
  <c r="M18" i="3"/>
  <c r="L18" i="3"/>
  <c r="K18" i="3"/>
  <c r="L18" i="6"/>
  <c r="M18" i="6"/>
  <c r="N18" i="6"/>
  <c r="O18" i="6"/>
  <c r="P18" i="6"/>
  <c r="Q18" i="6"/>
  <c r="R18" i="6"/>
  <c r="S18" i="6"/>
  <c r="T18" i="6"/>
  <c r="U18" i="6"/>
  <c r="V18" i="6"/>
  <c r="W18" i="6"/>
  <c r="X18" i="6"/>
  <c r="Y18" i="6"/>
  <c r="K18" i="6"/>
</calcChain>
</file>

<file path=xl/comments10.xml><?xml version="1.0" encoding="utf-8"?>
<comments xmlns="http://schemas.openxmlformats.org/spreadsheetml/2006/main">
  <authors>
    <author/>
    <author>SNB</author>
  </authors>
  <commentList>
    <comment ref="P21" authorId="1">
      <text>
        <t>Total Suisse et étranger etat du personnel</t>
      </text>
    </comment>
    <comment ref="P22" authorId="1">
      <text>
        <t>Total Suisse et étranger etat du personnel</t>
      </text>
    </comment>
    <comment ref="P23" authorId="1">
      <text>
        <t>Total Suisse et étranger etat du personnel</t>
      </text>
    </comment>
    <comment ref="K26" authorId="1">
      <text>
        <t>Total Sexe des collaborateurs</t>
      </text>
    </comment>
    <comment ref="L26" authorId="1">
      <text>
        <t>Total Sexe des collaborateurs</t>
      </text>
    </comment>
    <comment ref="M26" authorId="1">
      <text>
        <t>Effectifs, Total Suisse et étranger, Total Sexe des collaborateurs &gt; 0</t>
      </text>
    </comment>
    <comment ref="M27" authorId="1">
      <text>
        <t>Total Sexe des collaborateurs</t>
      </text>
    </comment>
  </commentList>
</comments>
</file>

<file path=xl/comments11.xml><?xml version="1.0" encoding="utf-8"?>
<comments xmlns="http://schemas.openxmlformats.org/spreadsheetml/2006/main">
  <authors>
    <author/>
    <author>SNB</author>
  </authors>
  <commentList>
    <comment ref="Q21" authorId="1">
      <text>
        <t>Total Nombre de comptoirs</t>
      </text>
    </comment>
    <comment ref="Q22" authorId="1">
      <text>
        <t>Total Nombre de comptoirs</t>
      </text>
    </comment>
    <comment ref="Q23" authorId="1">
      <text>
        <t>Total Nombre de comptoirs</t>
      </text>
    </comment>
    <comment ref="Q24" authorId="1">
      <text>
        <t>Total Nombre de comptoirs</t>
      </text>
    </comment>
    <comment ref="Q25" authorId="1">
      <text>
        <t>Total Nombre de comptoirs</t>
      </text>
    </comment>
    <comment ref="Q26" authorId="1">
      <text>
        <t>Total Nombre de comptoirs</t>
      </text>
    </comment>
    <comment ref="Q27" authorId="1">
      <text>
        <t>Total Nombre de comptoirs</t>
      </text>
    </comment>
    <comment ref="Q28" authorId="1">
      <text>
        <t>Total Nombre de comptoirs</t>
      </text>
    </comment>
    <comment ref="Q29" authorId="1">
      <text>
        <t>Total Nombre de comptoirs</t>
      </text>
    </comment>
    <comment ref="Q30" authorId="1">
      <text>
        <t>Total Nombre de comptoirs</t>
      </text>
    </comment>
    <comment ref="Q31" authorId="1">
      <text>
        <t>Total Nombre de comptoirs</t>
      </text>
    </comment>
    <comment ref="Q32" authorId="1">
      <text>
        <t>Total Nombre de comptoirs</t>
      </text>
    </comment>
    <comment ref="Q33" authorId="1">
      <text>
        <t>Total Nombre de comptoirs</t>
      </text>
    </comment>
    <comment ref="Q34" authorId="1">
      <text>
        <t>Total Nombre de comptoirs</t>
      </text>
    </comment>
    <comment ref="Q35" authorId="1">
      <text>
        <t>Total Nombre de comptoirs</t>
      </text>
    </comment>
    <comment ref="Q36" authorId="1">
      <text>
        <t>Total Nombre de comptoirs</t>
      </text>
    </comment>
    <comment ref="Q37" authorId="1">
      <text>
        <t>Total Nombre de comptoirs</t>
      </text>
    </comment>
    <comment ref="Q38" authorId="1">
      <text>
        <t>Total Nombre de comptoirs</t>
      </text>
    </comment>
    <comment ref="Q39" authorId="1">
      <text>
        <t>Total Nombre de comptoirs</t>
      </text>
    </comment>
    <comment ref="Q40" authorId="1">
      <text>
        <t>Total Nombre de comptoirs</t>
      </text>
    </comment>
    <comment ref="Q41" authorId="1">
      <text>
        <t>Total Nombre de comptoirs</t>
      </text>
    </comment>
    <comment ref="Q42" authorId="1">
      <text>
        <t>Total Nombre de comptoirs</t>
      </text>
    </comment>
    <comment ref="Q43" authorId="1">
      <text>
        <t>Total Nombre de comptoirs</t>
      </text>
    </comment>
    <comment ref="Q44" authorId="1">
      <text>
        <t>Total Nombre de comptoirs</t>
      </text>
    </comment>
    <comment ref="Q45" authorId="1">
      <text>
        <t>Total Nombre de comptoirs</t>
      </text>
    </comment>
    <comment ref="Q46" authorId="1">
      <text>
        <t>Total Nombre de comptoirs</t>
      </text>
    </comment>
    <comment ref="Q47" authorId="1">
      <text>
        <t>Total Nombre de comptoirs</t>
      </text>
    </comment>
    <comment ref="Q48" authorId="1">
      <text>
        <t>Total Nombre de comptoirs</t>
      </text>
    </comment>
    <comment ref="Q49" authorId="1">
      <text>
        <t>Total Nombre de comptoirs</t>
      </text>
    </comment>
    <comment ref="Q50" authorId="1">
      <text>
        <t>Total Nombre de comptoirs</t>
      </text>
    </comment>
    <comment ref="R49" authorId="1">
      <text>
        <t>Vérification 'dont' Comptoirs juridiquement dépendants avec sous-position Succursales</t>
      </text>
    </comment>
    <comment ref="K53" authorId="1">
      <text>
        <t>Nombre de comptoirs &gt;= 0</t>
      </text>
    </comment>
    <comment ref="L53" authorId="1">
      <text>
        <t>Nombre de comptoirs &gt;= 0</t>
      </text>
    </comment>
    <comment ref="M53" authorId="1">
      <text>
        <t>Nombre de comptoirs &gt;= 0</t>
      </text>
    </comment>
    <comment ref="K54" authorId="1">
      <text>
        <t>Nombre de comptoirs &gt;= 0</t>
      </text>
    </comment>
    <comment ref="L54" authorId="1">
      <text>
        <t>Nombre de comptoirs &gt;= 0</t>
      </text>
    </comment>
    <comment ref="M54" authorId="1">
      <text>
        <t>Nombre de comptoirs &gt;= 0</t>
      </text>
    </comment>
    <comment ref="K55" authorId="1">
      <text>
        <t>Nombre de comptoirs &gt;= 0</t>
      </text>
    </comment>
    <comment ref="L55" authorId="1">
      <text>
        <t>Nombre de comptoirs &gt;= 0</t>
      </text>
    </comment>
    <comment ref="M55" authorId="1">
      <text>
        <t>Nombre de comptoirs &gt;= 0</t>
      </text>
    </comment>
    <comment ref="K56" authorId="1">
      <text>
        <t>Nombre de comptoirs &gt;= 0</t>
      </text>
    </comment>
    <comment ref="L56" authorId="1">
      <text>
        <t>Nombre de comptoirs &gt;= 0</t>
      </text>
    </comment>
    <comment ref="M56" authorId="1">
      <text>
        <t>Nombre de comptoirs &gt;= 0</t>
      </text>
    </comment>
    <comment ref="K57" authorId="1">
      <text>
        <t>Nombre de comptoirs &gt;= 0</t>
      </text>
    </comment>
    <comment ref="L57" authorId="1">
      <text>
        <t>Nombre de comptoirs &gt;= 0</t>
      </text>
    </comment>
    <comment ref="M57" authorId="1">
      <text>
        <t>Nombre de comptoirs &gt;= 0</t>
      </text>
    </comment>
    <comment ref="K58" authorId="1">
      <text>
        <t>Nombre de comptoirs &gt;= 0</t>
      </text>
    </comment>
    <comment ref="L58" authorId="1">
      <text>
        <t>Nombre de comptoirs &gt;= 0</t>
      </text>
    </comment>
    <comment ref="M58" authorId="1">
      <text>
        <t>Nombre de comptoirs &gt;= 0</t>
      </text>
    </comment>
    <comment ref="K59" authorId="1">
      <text>
        <t>Nombre de comptoirs &gt;= 0</t>
      </text>
    </comment>
    <comment ref="L59" authorId="1">
      <text>
        <t>Nombre de comptoirs &gt;= 0</t>
      </text>
    </comment>
    <comment ref="M59" authorId="1">
      <text>
        <t>Nombre de comptoirs &gt;= 0</t>
      </text>
    </comment>
    <comment ref="K60" authorId="1">
      <text>
        <t>Nombre de comptoirs &gt;= 0</t>
      </text>
    </comment>
    <comment ref="L60" authorId="1">
      <text>
        <t>Nombre de comptoirs &gt;= 0</t>
      </text>
    </comment>
    <comment ref="M60" authorId="1">
      <text>
        <t>Nombre de comptoirs &gt;= 0</t>
      </text>
    </comment>
    <comment ref="K61" authorId="1">
      <text>
        <t>Nombre de comptoirs &gt;= 0</t>
      </text>
    </comment>
    <comment ref="L61" authorId="1">
      <text>
        <t>Nombre de comptoirs &gt;= 0</t>
      </text>
    </comment>
    <comment ref="M61" authorId="1">
      <text>
        <t>Nombre de comptoirs &gt;= 0</t>
      </text>
    </comment>
    <comment ref="K62" authorId="1">
      <text>
        <t>Nombre de comptoirs &gt;= 0</t>
      </text>
    </comment>
    <comment ref="L62" authorId="1">
      <text>
        <t>Nombre de comptoirs &gt;= 0</t>
      </text>
    </comment>
    <comment ref="M62" authorId="1">
      <text>
        <t>Nombre de comptoirs &gt;= 0</t>
      </text>
    </comment>
    <comment ref="K63" authorId="1">
      <text>
        <t>Nombre de comptoirs &gt;= 0</t>
      </text>
    </comment>
    <comment ref="L63" authorId="1">
      <text>
        <t>Nombre de comptoirs &gt;= 0</t>
      </text>
    </comment>
    <comment ref="M63" authorId="1">
      <text>
        <t>Nombre de comptoirs &gt;= 0</t>
      </text>
    </comment>
    <comment ref="K64" authorId="1">
      <text>
        <t>Nombre de comptoirs &gt;= 0</t>
      </text>
    </comment>
    <comment ref="L64" authorId="1">
      <text>
        <t>Nombre de comptoirs &gt;= 0</t>
      </text>
    </comment>
    <comment ref="M64" authorId="1">
      <text>
        <t>Nombre de comptoirs &gt;= 0</t>
      </text>
    </comment>
    <comment ref="K65" authorId="1">
      <text>
        <t>Nombre de comptoirs &gt;= 0</t>
      </text>
    </comment>
    <comment ref="L65" authorId="1">
      <text>
        <t>Nombre de comptoirs &gt;= 0</t>
      </text>
    </comment>
    <comment ref="M65" authorId="1">
      <text>
        <t>Nombre de comptoirs &gt;= 0</t>
      </text>
    </comment>
    <comment ref="K66" authorId="1">
      <text>
        <t>Nombre de comptoirs &gt;= 0</t>
      </text>
    </comment>
    <comment ref="L66" authorId="1">
      <text>
        <t>Nombre de comptoirs &gt;= 0</t>
      </text>
    </comment>
    <comment ref="M66" authorId="1">
      <text>
        <t>Nombre de comptoirs &gt;= 0</t>
      </text>
    </comment>
    <comment ref="K67" authorId="1">
      <text>
        <t>Nombre de comptoirs &gt;= 0</t>
      </text>
    </comment>
    <comment ref="L67" authorId="1">
      <text>
        <t>Nombre de comptoirs &gt;= 0</t>
      </text>
    </comment>
    <comment ref="M67" authorId="1">
      <text>
        <t>Nombre de comptoirs &gt;= 0</t>
      </text>
    </comment>
    <comment ref="K68" authorId="1">
      <text>
        <t>Nombre de comptoirs &gt;= 0</t>
      </text>
    </comment>
    <comment ref="L68" authorId="1">
      <text>
        <t>Nombre de comptoirs &gt;= 0</t>
      </text>
    </comment>
    <comment ref="M68" authorId="1">
      <text>
        <t>Nombre de comptoirs &gt;= 0</t>
      </text>
    </comment>
    <comment ref="K69" authorId="1">
      <text>
        <t>Nombre de comptoirs &gt;= 0</t>
      </text>
    </comment>
    <comment ref="L69" authorId="1">
      <text>
        <t>Nombre de comptoirs &gt;= 0</t>
      </text>
    </comment>
    <comment ref="M69" authorId="1">
      <text>
        <t>Nombre de comptoirs &gt;= 0</t>
      </text>
    </comment>
    <comment ref="K70" authorId="1">
      <text>
        <t>Nombre de comptoirs &gt;= 0</t>
      </text>
    </comment>
    <comment ref="L70" authorId="1">
      <text>
        <t>Nombre de comptoirs &gt;= 0</t>
      </text>
    </comment>
    <comment ref="M70" authorId="1">
      <text>
        <t>Nombre de comptoirs &gt;= 0</t>
      </text>
    </comment>
    <comment ref="K71" authorId="1">
      <text>
        <t>Nombre de comptoirs &gt;= 0</t>
      </text>
    </comment>
    <comment ref="L71" authorId="1">
      <text>
        <t>Nombre de comptoirs &gt;= 0</t>
      </text>
    </comment>
    <comment ref="M71" authorId="1">
      <text>
        <t>Nombre de comptoirs &gt;= 0</t>
      </text>
    </comment>
    <comment ref="K72" authorId="1">
      <text>
        <t>Nombre de comptoirs &gt;= 0</t>
      </text>
    </comment>
    <comment ref="L72" authorId="1">
      <text>
        <t>Nombre de comptoirs &gt;= 0</t>
      </text>
    </comment>
    <comment ref="M72" authorId="1">
      <text>
        <t>Nombre de comptoirs &gt;= 0</t>
      </text>
    </comment>
    <comment ref="K73" authorId="1">
      <text>
        <t>Nombre de comptoirs &gt;= 0</t>
      </text>
    </comment>
    <comment ref="L73" authorId="1">
      <text>
        <t>Nombre de comptoirs &gt;= 0</t>
      </text>
    </comment>
    <comment ref="M73" authorId="1">
      <text>
        <t>Nombre de comptoirs &gt;= 0</t>
      </text>
    </comment>
    <comment ref="K74" authorId="1">
      <text>
        <t>Nombre de comptoirs &gt;= 0</t>
      </text>
    </comment>
    <comment ref="L74" authorId="1">
      <text>
        <t>Nombre de comptoirs &gt;= 0</t>
      </text>
    </comment>
    <comment ref="M74" authorId="1">
      <text>
        <t>Nombre de comptoirs &gt;= 0</t>
      </text>
    </comment>
    <comment ref="K75" authorId="1">
      <text>
        <t>Nombre de comptoirs &gt;= 0</t>
      </text>
    </comment>
    <comment ref="L75" authorId="1">
      <text>
        <t>Nombre de comptoirs &gt;= 0</t>
      </text>
    </comment>
    <comment ref="M75" authorId="1">
      <text>
        <t>Nombre de comptoirs &gt;= 0</t>
      </text>
    </comment>
    <comment ref="K76" authorId="1">
      <text>
        <t>Nombre de comptoirs &gt;= 0</t>
      </text>
    </comment>
    <comment ref="L76" authorId="1">
      <text>
        <t>Nombre de comptoirs &gt;= 0</t>
      </text>
    </comment>
    <comment ref="M76" authorId="1">
      <text>
        <t>Nombre de comptoirs &gt;= 0</t>
      </text>
    </comment>
    <comment ref="K77" authorId="1">
      <text>
        <t>Nombre de comptoirs &gt;= 0</t>
      </text>
    </comment>
    <comment ref="L77" authorId="1">
      <text>
        <t>Nombre de comptoirs &gt;= 0</t>
      </text>
    </comment>
    <comment ref="M77" authorId="1">
      <text>
        <t>Nombre de comptoirs &gt;= 0</t>
      </text>
    </comment>
    <comment ref="K78" authorId="1">
      <text>
        <t>Nombre de comptoirs &gt;= 0</t>
      </text>
    </comment>
    <comment ref="L78" authorId="1">
      <text>
        <t>Nombre de comptoirs &gt;= 0</t>
      </text>
    </comment>
    <comment ref="M78" authorId="1">
      <text>
        <t>Nombre de comptoirs &gt;= 0</t>
      </text>
    </comment>
    <comment ref="K79" authorId="1">
      <text>
        <t>Nombre de comptoirs &gt;= 0</t>
      </text>
    </comment>
    <comment ref="L79" authorId="1">
      <text>
        <t>Nombre de comptoirs &gt;= 0</t>
      </text>
    </comment>
    <comment ref="M79" authorId="1">
      <text>
        <t>Nombre de comptoirs &gt;= 0</t>
      </text>
    </comment>
    <comment ref="K80" authorId="1">
      <text>
        <t>Total Suisse</t>
      </text>
    </comment>
    <comment ref="K81" authorId="1">
      <text>
        <t>Nombre de comptoirs &gt;= 0</t>
      </text>
    </comment>
    <comment ref="L80" authorId="1">
      <text>
        <t>Total Suisse</t>
      </text>
    </comment>
    <comment ref="L81" authorId="1">
      <text>
        <t>Nombre de comptoirs &gt;= 0</t>
      </text>
    </comment>
    <comment ref="L82" authorId="1">
      <text>
        <t>1 &lt;= Nombre de comptoirs, Sièges, Total Suisse &lt; 2</t>
      </text>
    </comment>
    <comment ref="M80" authorId="1">
      <text>
        <t>Total Suisse</t>
      </text>
    </comment>
    <comment ref="M81" authorId="1">
      <text>
        <t>Nombre de comptoirs &gt;= 0</t>
      </text>
    </comment>
    <comment ref="K83" authorId="1">
      <text>
        <t>Nombre de comptoirs &gt;= 0</t>
      </text>
    </comment>
    <comment ref="M83" authorId="1">
      <text>
        <t>Nombre de comptoirs &gt;= 0</t>
      </text>
    </comment>
    <comment ref="N83" authorId="1">
      <text>
        <t>Nombre de comptoirs &gt;= 0</t>
      </text>
    </comment>
    <comment ref="K84" authorId="1">
      <text>
        <t>Total Suisse et étranger</t>
      </text>
    </comment>
    <comment ref="K85" authorId="1">
      <text>
        <t>Nombre de comptoirs &gt;= 0</t>
      </text>
    </comment>
    <comment ref="L84" authorId="1">
      <text>
        <t>Total Suisse et étranger</t>
      </text>
    </comment>
    <comment ref="L85" authorId="1">
      <text>
        <t>Nombre de comptoirs &gt;= 0</t>
      </text>
    </comment>
    <comment ref="M84" authorId="1">
      <text>
        <t>Total Suisse et étranger</t>
      </text>
    </comment>
    <comment ref="M85" authorId="1">
      <text>
        <t>Nombre de comptoirs &gt;= 0</t>
      </text>
    </comment>
    <comment ref="Q53" authorId="1">
      <text>
        <t>Total Nombre de comptoirs à l’étranger, Total Effectifs à l’étranger et charges de personnel, Salaires à l’étranger tous = 0 ou &gt; 0</t>
      </text>
    </comment>
  </commentList>
</comments>
</file>

<file path=xl/comments3.xml><?xml version="1.0" encoding="utf-8"?>
<comments xmlns="http://schemas.openxmlformats.org/spreadsheetml/2006/main">
  <authors>
    <author/>
    <author>SNB</author>
  </authors>
  <commentList>
    <comment ref="AB21" authorId="1">
      <text>
        <t>Total Monnaie</t>
      </text>
    </comment>
    <comment ref="AB22" authorId="1">
      <text>
        <t>Total Monnaie</t>
      </text>
    </comment>
    <comment ref="AB23" authorId="1">
      <text>
        <t>Total Monnaie</t>
      </text>
    </comment>
    <comment ref="AB24" authorId="1">
      <text>
        <t>Total Monnaie</t>
      </text>
    </comment>
    <comment ref="AB25" authorId="1">
      <text>
        <t>Total Monnaie</t>
      </text>
    </comment>
    <comment ref="AB26" authorId="1">
      <text>
        <t>Total Monnaie</t>
      </text>
    </comment>
    <comment ref="AB27" authorId="1">
      <text>
        <t>Total Monnaie</t>
      </text>
    </comment>
    <comment ref="AB28" authorId="1">
      <text>
        <t>Total Monnaie</t>
      </text>
    </comment>
    <comment ref="AB29" authorId="1">
      <text>
        <t>Total Monnaie</t>
      </text>
    </comment>
    <comment ref="AB30" authorId="1">
      <text>
        <t>Total Monnaie</t>
      </text>
    </comment>
    <comment ref="AB31" authorId="1">
      <text>
        <t>Total Monnaie</t>
      </text>
    </comment>
    <comment ref="AB32" authorId="1">
      <text>
        <t>Total Monnaie</t>
      </text>
    </comment>
    <comment ref="AB33" authorId="1">
      <text>
        <t>Total Monnaie</t>
      </text>
    </comment>
    <comment ref="AB34" authorId="1">
      <text>
        <t>Total Monnaie</t>
      </text>
    </comment>
    <comment ref="AB35" authorId="1">
      <text>
        <t>Total Monnaie</t>
      </text>
    </comment>
    <comment ref="AB36" authorId="1">
      <text>
        <t>Total Monnaie</t>
      </text>
    </comment>
    <comment ref="AB37" authorId="1">
      <text>
        <t>Total Monnaie</t>
      </text>
    </comment>
    <comment ref="AB38" authorId="1">
      <text>
        <t>Total Monnaie</t>
      </text>
    </comment>
    <comment ref="AB39" authorId="1">
      <text>
        <t>Total Monnaie</t>
      </text>
    </comment>
    <comment ref="AB40" authorId="1">
      <text>
        <t>Total Monnaie</t>
      </text>
    </comment>
    <comment ref="AB41" authorId="1">
      <text>
        <t>Total Monnaie</t>
      </text>
    </comment>
    <comment ref="AB42" authorId="1">
      <text>
        <t>Total Monnaie</t>
      </text>
    </comment>
    <comment ref="AB43" authorId="1">
      <text>
        <t>Total Monnaie</t>
      </text>
    </comment>
    <comment ref="AB44" authorId="1">
      <text>
        <t>Total Monnaie</t>
      </text>
    </comment>
    <comment ref="AB45" authorId="1">
      <text>
        <t>Total Monnaie</t>
      </text>
    </comment>
    <comment ref="AB46" authorId="1">
      <text>
        <t>Total Monnaie</t>
      </text>
    </comment>
    <comment ref="AB47" authorId="1">
      <text>
        <t>Total Monnaie</t>
      </text>
    </comment>
    <comment ref="AB48" authorId="1">
      <text>
        <t>Total Monnaie</t>
      </text>
    </comment>
    <comment ref="AB49" authorId="1">
      <text>
        <t>Total Monnaie</t>
      </text>
    </comment>
    <comment ref="AB50" authorId="1">
      <text>
        <t>Total Monnaie</t>
      </text>
    </comment>
    <comment ref="AB51" authorId="1">
      <text>
        <t>Total Monnaie</t>
      </text>
    </comment>
    <comment ref="AB52" authorId="1">
      <text>
        <t>Total Monnaie</t>
      </text>
    </comment>
    <comment ref="AB53" authorId="1">
      <text>
        <t>Total Monnaie</t>
      </text>
    </comment>
    <comment ref="AB54" authorId="1">
      <text>
        <t>Total Monnaie</t>
      </text>
    </comment>
    <comment ref="AB55" authorId="1">
      <text>
        <t>Total Monnaie</t>
      </text>
    </comment>
    <comment ref="AB56" authorId="1">
      <text>
        <t>Total Monnaie</t>
      </text>
    </comment>
    <comment ref="AB57" authorId="1">
      <text>
        <t>Total Monnaie</t>
      </text>
    </comment>
    <comment ref="AB58" authorId="1">
      <text>
        <t>Total Monnaie</t>
      </text>
    </comment>
    <comment ref="AB59" authorId="1">
      <text>
        <t>Total Monnaie</t>
      </text>
    </comment>
    <comment ref="AB60" authorId="1">
      <text>
        <t>Total Monnaie</t>
      </text>
    </comment>
    <comment ref="AB61" authorId="1">
      <text>
        <t>Total Monnaie</t>
      </text>
    </comment>
    <comment ref="AB62" authorId="1">
      <text>
        <t>Total Monnaie</t>
      </text>
    </comment>
    <comment ref="AB63" authorId="1">
      <text>
        <t>Total Monnaie</t>
      </text>
    </comment>
    <comment ref="AB64" authorId="1">
      <text>
        <t>Total Monnaie</t>
      </text>
    </comment>
    <comment ref="AB65" authorId="1">
      <text>
        <t>Total Monnaie</t>
      </text>
    </comment>
    <comment ref="AB66" authorId="1">
      <text>
        <t>Total Monnaie</t>
      </text>
    </comment>
    <comment ref="AB67" authorId="1">
      <text>
        <t>Total Monnaie</t>
      </text>
    </comment>
    <comment ref="AB68" authorId="1">
      <text>
        <t>Total Monnaie</t>
      </text>
    </comment>
    <comment ref="AB69" authorId="1">
      <text>
        <t>Total Monnaie</t>
      </text>
    </comment>
    <comment ref="AB70" authorId="1">
      <text>
        <t>Total Monnaie</t>
      </text>
    </comment>
    <comment ref="AB71" authorId="1">
      <text>
        <t>Total Monnaie</t>
      </text>
    </comment>
    <comment ref="AB72" authorId="1">
      <text>
        <t>Total Monnaie</t>
      </text>
    </comment>
    <comment ref="AB73" authorId="1">
      <text>
        <t>Total Monnaie</t>
      </text>
    </comment>
    <comment ref="AB74" authorId="1">
      <text>
        <t>Total Monnaie</t>
      </text>
    </comment>
    <comment ref="AB75" authorId="1">
      <text>
        <t>Total Monnaie</t>
      </text>
    </comment>
    <comment ref="AB76" authorId="1">
      <text>
        <t>Total Monnaie</t>
      </text>
    </comment>
    <comment ref="AB77" authorId="1">
      <text>
        <t>Total Monnaie</t>
      </text>
    </comment>
    <comment ref="AB78" authorId="1">
      <text>
        <t>Total Monnaie</t>
      </text>
    </comment>
    <comment ref="AB79" authorId="1">
      <text>
        <t>Total Monnaie</t>
      </text>
    </comment>
    <comment ref="AB80" authorId="1">
      <text>
        <t>Total Monnaie</t>
      </text>
    </comment>
    <comment ref="AB81" authorId="1">
      <text>
        <t>Total Monnaie</t>
      </text>
    </comment>
    <comment ref="AB82" authorId="1">
      <text>
        <t>Total Monnaie</t>
      </text>
    </comment>
    <comment ref="AB83" authorId="1">
      <text>
        <t>Total Monnaie</t>
      </text>
    </comment>
    <comment ref="AB84" authorId="1">
      <text>
        <t>Total Monnaie</t>
      </text>
    </comment>
    <comment ref="AB85" authorId="1">
      <text>
        <t>Total Monnaie</t>
      </text>
    </comment>
    <comment ref="AB86" authorId="1">
      <text>
        <t>Total Monnaie</t>
      </text>
    </comment>
    <comment ref="AB87" authorId="1">
      <text>
        <t>Total Monnaie</t>
      </text>
    </comment>
    <comment ref="AB88" authorId="1">
      <text>
        <t>Total Monnaie</t>
      </text>
    </comment>
    <comment ref="AB89" authorId="1">
      <text>
        <t>Total Monnaie</t>
      </text>
    </comment>
    <comment ref="AB90" authorId="1">
      <text>
        <t>Total Monnaie</t>
      </text>
    </comment>
    <comment ref="AB91" authorId="1">
      <text>
        <t>Total Monnaie</t>
      </text>
    </comment>
    <comment ref="AB92" authorId="1">
      <text>
        <t>Total Monnaie</t>
      </text>
    </comment>
    <comment ref="AB93" authorId="1">
      <text>
        <t>Total Monnaie</t>
      </text>
    </comment>
    <comment ref="AB94" authorId="1">
      <text>
        <t>Total Monnaie</t>
      </text>
    </comment>
    <comment ref="AB95" authorId="1">
      <text>
        <t>Total Monnaie</t>
      </text>
    </comment>
    <comment ref="AB96" authorId="1">
      <text>
        <t>Total Monnaie</t>
      </text>
    </comment>
    <comment ref="AB97" authorId="1">
      <text>
        <t>Total Monnaie</t>
      </text>
    </comment>
    <comment ref="AB98" authorId="1">
      <text>
        <t>Total Monnaie</t>
      </text>
    </comment>
    <comment ref="AB99" authorId="1">
      <text>
        <t>Total Monnaie</t>
      </text>
    </comment>
    <comment ref="AB100" authorId="1">
      <text>
        <t>Total Monnaie</t>
      </text>
    </comment>
    <comment ref="AC21" authorId="1">
      <text>
        <t>Total Monnaie</t>
      </text>
    </comment>
    <comment ref="AC22" authorId="1">
      <text>
        <t>Total Monnaie</t>
      </text>
    </comment>
    <comment ref="AC23" authorId="1">
      <text>
        <t>Total Monnaie</t>
      </text>
    </comment>
    <comment ref="AC24" authorId="1">
      <text>
        <t>Total Monnaie</t>
      </text>
    </comment>
    <comment ref="AC25" authorId="1">
      <text>
        <t>Total Monnaie</t>
      </text>
    </comment>
    <comment ref="AC26" authorId="1">
      <text>
        <t>Total Monnaie</t>
      </text>
    </comment>
    <comment ref="AC27" authorId="1">
      <text>
        <t>Total Monnaie</t>
      </text>
    </comment>
    <comment ref="AC28" authorId="1">
      <text>
        <t>Total Monnaie</t>
      </text>
    </comment>
    <comment ref="AC29" authorId="1">
      <text>
        <t>Total Monnaie</t>
      </text>
    </comment>
    <comment ref="AC30" authorId="1">
      <text>
        <t>Total Monnaie</t>
      </text>
    </comment>
    <comment ref="AC31" authorId="1">
      <text>
        <t>Total Monnaie</t>
      </text>
    </comment>
    <comment ref="AC32" authorId="1">
      <text>
        <t>Total Monnaie</t>
      </text>
    </comment>
    <comment ref="AC33" authorId="1">
      <text>
        <t>Total Monnaie</t>
      </text>
    </comment>
    <comment ref="AC34" authorId="1">
      <text>
        <t>Total Monnaie</t>
      </text>
    </comment>
    <comment ref="AC35" authorId="1">
      <text>
        <t>Total Monnaie</t>
      </text>
    </comment>
    <comment ref="AC36" authorId="1">
      <text>
        <t>Total Monnaie</t>
      </text>
    </comment>
    <comment ref="AC37" authorId="1">
      <text>
        <t>Total Monnaie</t>
      </text>
    </comment>
    <comment ref="AC38" authorId="1">
      <text>
        <t>Total Monnaie</t>
      </text>
    </comment>
    <comment ref="AC39" authorId="1">
      <text>
        <t>Total Monnaie</t>
      </text>
    </comment>
    <comment ref="AC40" authorId="1">
      <text>
        <t>Total Monnaie</t>
      </text>
    </comment>
    <comment ref="AC41" authorId="1">
      <text>
        <t>Total Monnaie</t>
      </text>
    </comment>
    <comment ref="AC42" authorId="1">
      <text>
        <t>Total Monnaie</t>
      </text>
    </comment>
    <comment ref="AC43" authorId="1">
      <text>
        <t>Total Monnaie</t>
      </text>
    </comment>
    <comment ref="AC44" authorId="1">
      <text>
        <t>Total Monnaie</t>
      </text>
    </comment>
    <comment ref="AC45" authorId="1">
      <text>
        <t>Total Monnaie</t>
      </text>
    </comment>
    <comment ref="AC46" authorId="1">
      <text>
        <t>Total Monnaie</t>
      </text>
    </comment>
    <comment ref="AC47" authorId="1">
      <text>
        <t>Total Monnaie</t>
      </text>
    </comment>
    <comment ref="AC48" authorId="1">
      <text>
        <t>Total Monnaie</t>
      </text>
    </comment>
    <comment ref="AC49" authorId="1">
      <text>
        <t>Total Monnaie</t>
      </text>
    </comment>
    <comment ref="AC50" authorId="1">
      <text>
        <t>Total Monnaie</t>
      </text>
    </comment>
    <comment ref="AC51" authorId="1">
      <text>
        <t>Total Monnaie</t>
      </text>
    </comment>
    <comment ref="AC52" authorId="1">
      <text>
        <t>Total Monnaie</t>
      </text>
    </comment>
    <comment ref="AC53" authorId="1">
      <text>
        <t>Total Monnaie</t>
      </text>
    </comment>
    <comment ref="AC54" authorId="1">
      <text>
        <t>Total Monnaie</t>
      </text>
    </comment>
    <comment ref="AC55" authorId="1">
      <text>
        <t>Total Monnaie</t>
      </text>
    </comment>
    <comment ref="AC56" authorId="1">
      <text>
        <t>Total Monnaie</t>
      </text>
    </comment>
    <comment ref="AC57" authorId="1">
      <text>
        <t>Total Monnaie</t>
      </text>
    </comment>
    <comment ref="AC58" authorId="1">
      <text>
        <t>Total Monnaie</t>
      </text>
    </comment>
    <comment ref="AC59" authorId="1">
      <text>
        <t>Total Monnaie</t>
      </text>
    </comment>
    <comment ref="AC60" authorId="1">
      <text>
        <t>Total Monnaie</t>
      </text>
    </comment>
    <comment ref="AC61" authorId="1">
      <text>
        <t>Total Monnaie</t>
      </text>
    </comment>
    <comment ref="AC62" authorId="1">
      <text>
        <t>Total Monnaie</t>
      </text>
    </comment>
    <comment ref="AC63" authorId="1">
      <text>
        <t>Total Monnaie</t>
      </text>
    </comment>
    <comment ref="AC64" authorId="1">
      <text>
        <t>Total Monnaie</t>
      </text>
    </comment>
    <comment ref="AC65" authorId="1">
      <text>
        <t>Total Monnaie</t>
      </text>
    </comment>
    <comment ref="AC66" authorId="1">
      <text>
        <t>Total Monnaie</t>
      </text>
    </comment>
    <comment ref="AC67" authorId="1">
      <text>
        <t>Total Monnaie</t>
      </text>
    </comment>
    <comment ref="AC68" authorId="1">
      <text>
        <t>Total Monnaie</t>
      </text>
    </comment>
    <comment ref="AC69" authorId="1">
      <text>
        <t>Total Monnaie</t>
      </text>
    </comment>
    <comment ref="AC70" authorId="1">
      <text>
        <t>Total Monnaie</t>
      </text>
    </comment>
    <comment ref="AC71" authorId="1">
      <text>
        <t>Total Monnaie</t>
      </text>
    </comment>
    <comment ref="AC72" authorId="1">
      <text>
        <t>Total Monnaie</t>
      </text>
    </comment>
    <comment ref="AC73" authorId="1">
      <text>
        <t>Total Monnaie</t>
      </text>
    </comment>
    <comment ref="AC74" authorId="1">
      <text>
        <t>Total Monnaie</t>
      </text>
    </comment>
    <comment ref="AC75" authorId="1">
      <text>
        <t>Total Monnaie</t>
      </text>
    </comment>
    <comment ref="AC76" authorId="1">
      <text>
        <t>Total Monnaie</t>
      </text>
    </comment>
    <comment ref="AC77" authorId="1">
      <text>
        <t>Total Monnaie</t>
      </text>
    </comment>
    <comment ref="AC78" authorId="1">
      <text>
        <t>Total Monnaie</t>
      </text>
    </comment>
    <comment ref="AC79" authorId="1">
      <text>
        <t>Total Monnaie</t>
      </text>
    </comment>
    <comment ref="AC80" authorId="1">
      <text>
        <t>Total Monnaie</t>
      </text>
    </comment>
    <comment ref="AC81" authorId="1">
      <text>
        <t>Total Monnaie</t>
      </text>
    </comment>
    <comment ref="AC82" authorId="1">
      <text>
        <t>Total Monnaie</t>
      </text>
    </comment>
    <comment ref="AC85" authorId="1">
      <text>
        <t>Total Monnaie</t>
      </text>
    </comment>
    <comment ref="AC86" authorId="1">
      <text>
        <t>Total Monnaie</t>
      </text>
    </comment>
    <comment ref="AC87" authorId="1">
      <text>
        <t>Total Monnaie</t>
      </text>
    </comment>
    <comment ref="AC88" authorId="1">
      <text>
        <t>Total Monnaie</t>
      </text>
    </comment>
    <comment ref="AC89" authorId="1">
      <text>
        <t>Total Monnaie</t>
      </text>
    </comment>
    <comment ref="AC90" authorId="1">
      <text>
        <t>Total Monnaie</t>
      </text>
    </comment>
    <comment ref="AC91" authorId="1">
      <text>
        <t>Total Monnaie</t>
      </text>
    </comment>
    <comment ref="AC92" authorId="1">
      <text>
        <t>Total Monnaie</t>
      </text>
    </comment>
    <comment ref="AC94" authorId="1">
      <text>
        <t>Total Monnaie</t>
      </text>
    </comment>
    <comment ref="AC95" authorId="1">
      <text>
        <t>Total Monnaie</t>
      </text>
    </comment>
    <comment ref="AC96" authorId="1">
      <text>
        <t>Total Monnaie</t>
      </text>
    </comment>
    <comment ref="AC97" authorId="1">
      <text>
        <t>Total Monnaie</t>
      </text>
    </comment>
    <comment ref="AC98" authorId="1">
      <text>
        <t>Total Monnaie</t>
      </text>
    </comment>
    <comment ref="AC99" authorId="1">
      <text>
        <t>Total Monnaie</t>
      </text>
    </comment>
    <comment ref="AC100" authorId="1">
      <text>
        <t>Total Monnaie</t>
      </text>
    </comment>
    <comment ref="AD21" authorId="1">
      <text>
        <t>Total Suisse et étranger</t>
      </text>
    </comment>
    <comment ref="AD22" authorId="1">
      <text>
        <t>Total Suisse et étranger</t>
      </text>
    </comment>
    <comment ref="AD23" authorId="1">
      <text>
        <t>Total Suisse et étranger</t>
      </text>
    </comment>
    <comment ref="AD24" authorId="1">
      <text>
        <t>Total Suisse et étranger</t>
      </text>
    </comment>
    <comment ref="AD25" authorId="1">
      <text>
        <t>Total Suisse et étranger</t>
      </text>
    </comment>
    <comment ref="AD26" authorId="1">
      <text>
        <t>Total Suisse et étranger</t>
      </text>
    </comment>
    <comment ref="AD27" authorId="1">
      <text>
        <t>Total Suisse et étranger</t>
      </text>
    </comment>
    <comment ref="AD28" authorId="1">
      <text>
        <t>Total Suisse et étranger</t>
      </text>
    </comment>
    <comment ref="AD29" authorId="1">
      <text>
        <t>Total Suisse et étranger</t>
      </text>
    </comment>
    <comment ref="AD30" authorId="1">
      <text>
        <t>Total Suisse et étranger</t>
      </text>
    </comment>
    <comment ref="AD31" authorId="1">
      <text>
        <t>Total Suisse et étranger</t>
      </text>
    </comment>
    <comment ref="AD32" authorId="1">
      <text>
        <t>Total Suisse et étranger</t>
      </text>
    </comment>
    <comment ref="AD33" authorId="1">
      <text>
        <t>Total Suisse et étranger</t>
      </text>
    </comment>
    <comment ref="AD34" authorId="1">
      <text>
        <t>Total Suisse et étranger</t>
      </text>
    </comment>
    <comment ref="AD35" authorId="1">
      <text>
        <t>Total Suisse et étranger</t>
      </text>
    </comment>
    <comment ref="AD36" authorId="1">
      <text>
        <t>Total Suisse et étranger</t>
      </text>
    </comment>
    <comment ref="AD37" authorId="1">
      <text>
        <t>Total Suisse et étranger</t>
      </text>
    </comment>
    <comment ref="AD38" authorId="1">
      <text>
        <t>Total Suisse et étranger</t>
      </text>
    </comment>
    <comment ref="AD39" authorId="1">
      <text>
        <t>Total Suisse et étranger</t>
      </text>
    </comment>
    <comment ref="AD40" authorId="1">
      <text>
        <t>Total Suisse et étranger</t>
      </text>
    </comment>
    <comment ref="AD41" authorId="1">
      <text>
        <t>Total Suisse et étranger</t>
      </text>
    </comment>
    <comment ref="AD42" authorId="1">
      <text>
        <t>Total Suisse et étranger</t>
      </text>
    </comment>
    <comment ref="AD43" authorId="1">
      <text>
        <t>Total Suisse et étranger</t>
      </text>
    </comment>
    <comment ref="AD44" authorId="1">
      <text>
        <t>Total Suisse et étranger</t>
      </text>
    </comment>
    <comment ref="AD45" authorId="1">
      <text>
        <t>Total Suisse et étranger</t>
      </text>
    </comment>
    <comment ref="AD46" authorId="1">
      <text>
        <t>Total Suisse et étranger</t>
      </text>
    </comment>
    <comment ref="AD47" authorId="1">
      <text>
        <t>Total Suisse et étranger</t>
      </text>
    </comment>
    <comment ref="AD48" authorId="1">
      <text>
        <t>Total Suisse et étranger</t>
      </text>
    </comment>
    <comment ref="AD49" authorId="1">
      <text>
        <t>Total Suisse et étranger</t>
      </text>
    </comment>
    <comment ref="AD50" authorId="1">
      <text>
        <t>Total Suisse et étranger</t>
      </text>
    </comment>
    <comment ref="AD51" authorId="1">
      <text>
        <t>Total Suisse et étranger</t>
      </text>
    </comment>
    <comment ref="AD52" authorId="1">
      <text>
        <t>Total Suisse et étranger</t>
      </text>
    </comment>
    <comment ref="AD53" authorId="1">
      <text>
        <t>Total Suisse et étranger</t>
      </text>
    </comment>
    <comment ref="AD54" authorId="1">
      <text>
        <t>Total Suisse et étranger</t>
      </text>
    </comment>
    <comment ref="AD55" authorId="1">
      <text>
        <t>Total Suisse et étranger</t>
      </text>
    </comment>
    <comment ref="AD56" authorId="1">
      <text>
        <t>Total Suisse et étranger</t>
      </text>
    </comment>
    <comment ref="AD57" authorId="1">
      <text>
        <t>Total Suisse et étranger</t>
      </text>
    </comment>
    <comment ref="AD58" authorId="1">
      <text>
        <t>Total Suisse et étranger</t>
      </text>
    </comment>
    <comment ref="AD59" authorId="1">
      <text>
        <t>Total Suisse et étranger</t>
      </text>
    </comment>
    <comment ref="AD60" authorId="1">
      <text>
        <t>Total Suisse et étranger</t>
      </text>
    </comment>
    <comment ref="AD61" authorId="1">
      <text>
        <t>Total Suisse et étranger</t>
      </text>
    </comment>
    <comment ref="AD62" authorId="1">
      <text>
        <t>Total Suisse et étranger</t>
      </text>
    </comment>
    <comment ref="AD63" authorId="1">
      <text>
        <t>Total Suisse et étranger</t>
      </text>
    </comment>
    <comment ref="AD64" authorId="1">
      <text>
        <t>Total Suisse et étranger</t>
      </text>
    </comment>
    <comment ref="AD65" authorId="1">
      <text>
        <t>Total Suisse et étranger</t>
      </text>
    </comment>
    <comment ref="AD66" authorId="1">
      <text>
        <t>Total Suisse et étranger</t>
      </text>
    </comment>
    <comment ref="AD67" authorId="1">
      <text>
        <t>Total Suisse et étranger</t>
      </text>
    </comment>
    <comment ref="AD68" authorId="1">
      <text>
        <t>Total Suisse et étranger</t>
      </text>
    </comment>
    <comment ref="AD69" authorId="1">
      <text>
        <t>Total Suisse et étranger</t>
      </text>
    </comment>
    <comment ref="AD70" authorId="1">
      <text>
        <t>Total Suisse et étranger</t>
      </text>
    </comment>
    <comment ref="AD71" authorId="1">
      <text>
        <t>Total Suisse et étranger</t>
      </text>
    </comment>
    <comment ref="AD72" authorId="1">
      <text>
        <t>Total Suisse et étranger</t>
      </text>
    </comment>
    <comment ref="AD73" authorId="1">
      <text>
        <t>Total Suisse et étranger</t>
      </text>
    </comment>
    <comment ref="AD74" authorId="1">
      <text>
        <t>Total Suisse et étranger</t>
      </text>
    </comment>
    <comment ref="AD75" authorId="1">
      <text>
        <t>Total Suisse et étranger</t>
      </text>
    </comment>
    <comment ref="AD76" authorId="1">
      <text>
        <t>Total Suisse et étranger</t>
      </text>
    </comment>
    <comment ref="AD77" authorId="1">
      <text>
        <t>Total Suisse et étranger</t>
      </text>
    </comment>
    <comment ref="AD78" authorId="1">
      <text>
        <t>Total Suisse et étranger</t>
      </text>
    </comment>
    <comment ref="AD79" authorId="1">
      <text>
        <t>Total Suisse et étranger</t>
      </text>
    </comment>
    <comment ref="AD80" authorId="1">
      <text>
        <t>Total Suisse et étranger</t>
      </text>
    </comment>
    <comment ref="AD81" authorId="1">
      <text>
        <t>Total Suisse et étranger</t>
      </text>
    </comment>
    <comment ref="AD82" authorId="1">
      <text>
        <t>Total Suisse et étranger</t>
      </text>
    </comment>
    <comment ref="AD83" authorId="1">
      <text>
        <t>Total Suisse et étranger</t>
      </text>
    </comment>
    <comment ref="AD84" authorId="1">
      <text>
        <t>Total Suisse et étranger</t>
      </text>
    </comment>
    <comment ref="AD85" authorId="1">
      <text>
        <t>Total Suisse et étranger</t>
      </text>
    </comment>
    <comment ref="AD86" authorId="1">
      <text>
        <t>Total Suisse et étranger</t>
      </text>
    </comment>
    <comment ref="AD87" authorId="1">
      <text>
        <t>Total Suisse et étranger</t>
      </text>
    </comment>
    <comment ref="AD88" authorId="1">
      <text>
        <t>Total Suisse et étranger</t>
      </text>
    </comment>
    <comment ref="AD89" authorId="1">
      <text>
        <t>Total Suisse et étranger</t>
      </text>
    </comment>
    <comment ref="AD90" authorId="1">
      <text>
        <t>Total Suisse et étranger</t>
      </text>
    </comment>
    <comment ref="AD91" authorId="1">
      <text>
        <t>Total Suisse et étranger</t>
      </text>
    </comment>
    <comment ref="AD92" authorId="1">
      <text>
        <t>Total Suisse et étranger</t>
      </text>
    </comment>
    <comment ref="AD93" authorId="1">
      <text>
        <t>Total Suisse et étranger</t>
      </text>
    </comment>
    <comment ref="AD94" authorId="1">
      <text>
        <t>Total Suisse et étranger</t>
      </text>
    </comment>
    <comment ref="AD95" authorId="1">
      <text>
        <t>Total Suisse et étranger</t>
      </text>
    </comment>
    <comment ref="AD96" authorId="1">
      <text>
        <t>Total Suisse et étranger</t>
      </text>
    </comment>
    <comment ref="AD97" authorId="1">
      <text>
        <t>Total Suisse et étranger</t>
      </text>
    </comment>
    <comment ref="AD98" authorId="1">
      <text>
        <t>Total Suisse et étranger</t>
      </text>
    </comment>
    <comment ref="AD99" authorId="1">
      <text>
        <t>Total Suisse et étranger</t>
      </text>
    </comment>
    <comment ref="AD100" authorId="1">
      <text>
        <t>Total Suisse et étranger</t>
      </text>
    </comment>
    <comment ref="K103" authorId="1">
      <text>
        <t>Total Echéance</t>
      </text>
    </comment>
    <comment ref="K104" authorId="1">
      <text>
        <t>Vérification 'dont' Engagements envers les banques avec sous-position Papiers monétaires</t>
      </text>
    </comment>
    <comment ref="L103" authorId="1">
      <text>
        <t>Total Echéance</t>
      </text>
    </comment>
    <comment ref="M103" authorId="1">
      <text>
        <t>Total Echéance</t>
      </text>
    </comment>
    <comment ref="M104" authorId="1">
      <text>
        <t>Vérification 'dont' Engagements envers les banques avec sous-position Papiers monétaires</t>
      </text>
    </comment>
    <comment ref="N103" authorId="1">
      <text>
        <t>Total Echéance</t>
      </text>
    </comment>
    <comment ref="N104" authorId="1">
      <text>
        <t>Vérification 'dont' Engagements envers les banques avec sous-position Papiers monétaires</t>
      </text>
    </comment>
    <comment ref="O103" authorId="1">
      <text>
        <t>Total Echéance</t>
      </text>
    </comment>
    <comment ref="O104" authorId="1">
      <text>
        <t>Vérification 'dont' Engagements envers les banques avec sous-position Papiers monétaires</t>
      </text>
    </comment>
    <comment ref="P103" authorId="1">
      <text>
        <t>Total Echéance</t>
      </text>
    </comment>
    <comment ref="P104" authorId="1">
      <text>
        <t>Vérification 'dont' Engagements envers les banques avec sous-position Papiers monétaires</t>
      </text>
    </comment>
    <comment ref="Q103" authorId="1">
      <text>
        <t>Total Echéance</t>
      </text>
    </comment>
    <comment ref="Q104" authorId="1">
      <text>
        <t>Vérification 'dont' Engagements envers les banques avec sous-position Papiers monétaires</t>
      </text>
    </comment>
    <comment ref="R103" authorId="1">
      <text>
        <t>Total Echéance</t>
      </text>
    </comment>
    <comment ref="R104" authorId="1">
      <text>
        <t>Vérification 'dont' Engagements envers les banques avec sous-position Papiers monétaires</t>
      </text>
    </comment>
    <comment ref="S103" authorId="1">
      <text>
        <t>Total Echéance</t>
      </text>
    </comment>
    <comment ref="T103" authorId="1">
      <text>
        <t>Total Echéance</t>
      </text>
    </comment>
    <comment ref="T104" authorId="1">
      <text>
        <t>Vérification 'dont' Engagements envers les banques avec sous-position Papiers monétaires</t>
      </text>
    </comment>
    <comment ref="U103" authorId="1">
      <text>
        <t>Total Echéance</t>
      </text>
    </comment>
    <comment ref="U104" authorId="1">
      <text>
        <t>Vérification 'dont' Engagements envers les banques avec sous-position Papiers monétaires</t>
      </text>
    </comment>
    <comment ref="V103" authorId="1">
      <text>
        <t>Total Echéance</t>
      </text>
    </comment>
    <comment ref="V104" authorId="1">
      <text>
        <t>Vérification 'dont' Engagements envers les banques avec sous-position Papiers monétaires</t>
      </text>
    </comment>
    <comment ref="W103" authorId="1">
      <text>
        <t>Total Echéance</t>
      </text>
    </comment>
    <comment ref="W104" authorId="1">
      <text>
        <t>Vérification 'dont' Engagements envers les banques avec sous-position Papiers monétaires</t>
      </text>
    </comment>
    <comment ref="X103" authorId="1">
      <text>
        <t>Total Echéance</t>
      </text>
    </comment>
    <comment ref="X104" authorId="1">
      <text>
        <t>Vérification 'dont' Engagements envers les banques avec sous-position Papiers monétaires</t>
      </text>
    </comment>
    <comment ref="Y103" authorId="1">
      <text>
        <t>Total Echéance</t>
      </text>
    </comment>
    <comment ref="Y104" authorId="1">
      <text>
        <t>Vérification 'dont' Engagements envers les banques avec sous-position Papiers monétaires</t>
      </text>
    </comment>
    <comment ref="K105" authorId="1">
      <text>
        <t>Total Avec échéance</t>
      </text>
    </comment>
    <comment ref="L105" authorId="1">
      <text>
        <t>Total Avec échéance</t>
      </text>
    </comment>
    <comment ref="M105" authorId="1">
      <text>
        <t>Total Avec échéance</t>
      </text>
    </comment>
    <comment ref="N105" authorId="1">
      <text>
        <t>Total Avec échéance</t>
      </text>
    </comment>
    <comment ref="O105" authorId="1">
      <text>
        <t>Total Avec échéance</t>
      </text>
    </comment>
    <comment ref="P105" authorId="1">
      <text>
        <t>Total Avec échéance</t>
      </text>
    </comment>
    <comment ref="Q105" authorId="1">
      <text>
        <t>Total Avec échéance</t>
      </text>
    </comment>
    <comment ref="R105" authorId="1">
      <text>
        <t>Total Avec échéance</t>
      </text>
    </comment>
    <comment ref="S105" authorId="1">
      <text>
        <t>Total Avec échéance</t>
      </text>
    </comment>
    <comment ref="T105" authorId="1">
      <text>
        <t>Total Avec échéance</t>
      </text>
    </comment>
    <comment ref="U105" authorId="1">
      <text>
        <t>Total Avec échéance</t>
      </text>
    </comment>
    <comment ref="V105" authorId="1">
      <text>
        <t>Total Avec échéance</t>
      </text>
    </comment>
    <comment ref="W105" authorId="1">
      <text>
        <t>Total Avec échéance</t>
      </text>
    </comment>
    <comment ref="X105" authorId="1">
      <text>
        <t>Total Avec échéance</t>
      </text>
    </comment>
    <comment ref="Y105" authorId="1">
      <text>
        <t>Total Avec échéance</t>
      </text>
    </comment>
    <comment ref="K106" authorId="1">
      <text>
        <t>Total Contrepartie banques et clients</t>
      </text>
    </comment>
    <comment ref="L106" authorId="1">
      <text>
        <t>Total Contrepartie banques et clients</t>
      </text>
    </comment>
    <comment ref="M106" authorId="1">
      <text>
        <t>Total Contrepartie banques et clients</t>
      </text>
    </comment>
    <comment ref="N106" authorId="1">
      <text>
        <t>Total Contrepartie banques et clients</t>
      </text>
    </comment>
    <comment ref="O106" authorId="1">
      <text>
        <t>Total Contrepartie banques et clients</t>
      </text>
    </comment>
    <comment ref="P106" authorId="1">
      <text>
        <t>Total Contrepartie banques et clients</t>
      </text>
    </comment>
    <comment ref="Q106" authorId="1">
      <text>
        <t>Total Contrepartie banques et clients</t>
      </text>
    </comment>
    <comment ref="R106" authorId="1">
      <text>
        <t>Total Contrepartie banques et clients</t>
      </text>
    </comment>
    <comment ref="S106" authorId="1">
      <text>
        <t>Total Contrepartie banques et clients</t>
      </text>
    </comment>
    <comment ref="T106" authorId="1">
      <text>
        <t>Total Contrepartie banques et clients</t>
      </text>
    </comment>
    <comment ref="U106" authorId="1">
      <text>
        <t>Total Contrepartie banques et clients</t>
      </text>
    </comment>
    <comment ref="V106" authorId="1">
      <text>
        <t>Total Contrepartie banques et clients</t>
      </text>
    </comment>
    <comment ref="W106" authorId="1">
      <text>
        <t>Total Contrepartie banques et clients</t>
      </text>
    </comment>
    <comment ref="X106" authorId="1">
      <text>
        <t>Total Contrepartie banques et clients</t>
      </text>
    </comment>
    <comment ref="Y106" authorId="1">
      <text>
        <t>Total Contrepartie banques et clients</t>
      </text>
    </comment>
    <comment ref="K107" authorId="1">
      <text>
        <t>Contrepartie banques &gt;= 0</t>
      </text>
    </comment>
    <comment ref="K108" authorId="1">
      <text>
        <t>Total Echéance</t>
      </text>
    </comment>
    <comment ref="L107" authorId="1">
      <text>
        <t>Contrepartie banques &gt;= 0</t>
      </text>
    </comment>
    <comment ref="L108" authorId="1">
      <text>
        <t>Total Echéance</t>
      </text>
    </comment>
    <comment ref="M107" authorId="1">
      <text>
        <t>Contrepartie banques &gt;= 0</t>
      </text>
    </comment>
    <comment ref="M108" authorId="1">
      <text>
        <t>Total Echéance</t>
      </text>
    </comment>
    <comment ref="N107" authorId="1">
      <text>
        <t>Contrepartie banques &gt;= 0</t>
      </text>
    </comment>
    <comment ref="N108" authorId="1">
      <text>
        <t>Total Echéance</t>
      </text>
    </comment>
    <comment ref="O107" authorId="1">
      <text>
        <t>Contrepartie banques &gt;= 0</t>
      </text>
    </comment>
    <comment ref="O108" authorId="1">
      <text>
        <t>Total Echéance</t>
      </text>
    </comment>
    <comment ref="P107" authorId="1">
      <text>
        <t>Contrepartie banques &gt;= 0</t>
      </text>
    </comment>
    <comment ref="P108" authorId="1">
      <text>
        <t>Total Echéance</t>
      </text>
    </comment>
    <comment ref="Q107" authorId="1">
      <text>
        <t>Contrepartie banques &gt;= 0</t>
      </text>
    </comment>
    <comment ref="Q108" authorId="1">
      <text>
        <t>Total Echéance</t>
      </text>
    </comment>
    <comment ref="R107" authorId="1">
      <text>
        <t>Contrepartie banques &gt;= 0</t>
      </text>
    </comment>
    <comment ref="R108" authorId="1">
      <text>
        <t>Total Echéance</t>
      </text>
    </comment>
    <comment ref="S107" authorId="1">
      <text>
        <t>Contrepartie banques &gt;= 0</t>
      </text>
    </comment>
    <comment ref="S108" authorId="1">
      <text>
        <t>Total Echéance</t>
      </text>
    </comment>
    <comment ref="T107" authorId="1">
      <text>
        <t>Contrepartie banques &gt;= 0</t>
      </text>
    </comment>
    <comment ref="T108" authorId="1">
      <text>
        <t>Total Echéance</t>
      </text>
    </comment>
    <comment ref="U107" authorId="1">
      <text>
        <t>Contrepartie banques &gt;= 0</t>
      </text>
    </comment>
    <comment ref="U108" authorId="1">
      <text>
        <t>Total Echéance</t>
      </text>
    </comment>
    <comment ref="V107" authorId="1">
      <text>
        <t>Contrepartie banques &gt;= 0</t>
      </text>
    </comment>
    <comment ref="V108" authorId="1">
      <text>
        <t>Total Echéance</t>
      </text>
    </comment>
    <comment ref="W107" authorId="1">
      <text>
        <t>Contrepartie banques &gt;= 0</t>
      </text>
    </comment>
    <comment ref="W108" authorId="1">
      <text>
        <t>Total Echéance</t>
      </text>
    </comment>
    <comment ref="X107" authorId="1">
      <text>
        <t>Contrepartie banques &gt;= 0</t>
      </text>
    </comment>
    <comment ref="X108" authorId="1">
      <text>
        <t>Total Echéance</t>
      </text>
    </comment>
    <comment ref="Y107" authorId="1">
      <text>
        <t>Contrepartie banques &gt;= 0</t>
      </text>
    </comment>
    <comment ref="Y108" authorId="1">
      <text>
        <t>Total Echéance</t>
      </text>
    </comment>
    <comment ref="K109" authorId="1">
      <text>
        <t>Contrepartie banques &gt;= 0</t>
      </text>
    </comment>
    <comment ref="L109" authorId="1">
      <text>
        <t>Contrepartie banques &gt;= 0</t>
      </text>
    </comment>
    <comment ref="M109" authorId="1">
      <text>
        <t>Contrepartie banques &gt;= 0</t>
      </text>
    </comment>
    <comment ref="N109" authorId="1">
      <text>
        <t>Contrepartie banques &gt;= 0</t>
      </text>
    </comment>
    <comment ref="O109" authorId="1">
      <text>
        <t>Contrepartie banques &gt;= 0</t>
      </text>
    </comment>
    <comment ref="P109" authorId="1">
      <text>
        <t>Contrepartie banques &gt;= 0</t>
      </text>
    </comment>
    <comment ref="Q109" authorId="1">
      <text>
        <t>Contrepartie banques &gt;= 0</t>
      </text>
    </comment>
    <comment ref="R109" authorId="1">
      <text>
        <t>Contrepartie banques &gt;= 0</t>
      </text>
    </comment>
    <comment ref="S109" authorId="1">
      <text>
        <t>Contrepartie banques &gt;= 0</t>
      </text>
    </comment>
    <comment ref="T109" authorId="1">
      <text>
        <t>Contrepartie banques &gt;= 0</t>
      </text>
    </comment>
    <comment ref="U109" authorId="1">
      <text>
        <t>Contrepartie banques &gt;= 0</t>
      </text>
    </comment>
    <comment ref="V109" authorId="1">
      <text>
        <t>Contrepartie banques &gt;= 0</t>
      </text>
    </comment>
    <comment ref="W109" authorId="1">
      <text>
        <t>Contrepartie banques &gt;= 0</t>
      </text>
    </comment>
    <comment ref="X109" authorId="1">
      <text>
        <t>Contrepartie banques &gt;= 0</t>
      </text>
    </comment>
    <comment ref="Y109" authorId="1">
      <text>
        <t>Contrepartie banques &gt;= 0</t>
      </text>
    </comment>
    <comment ref="K110" authorId="1">
      <text>
        <t>Contrepartie banques &gt;= 0</t>
      </text>
    </comment>
    <comment ref="L110" authorId="1">
      <text>
        <t>Contrepartie banques &gt;= 0</t>
      </text>
    </comment>
    <comment ref="M110" authorId="1">
      <text>
        <t>Contrepartie banques &gt;= 0</t>
      </text>
    </comment>
    <comment ref="N110" authorId="1">
      <text>
        <t>Contrepartie banques &gt;= 0</t>
      </text>
    </comment>
    <comment ref="O110" authorId="1">
      <text>
        <t>Contrepartie banques &gt;= 0</t>
      </text>
    </comment>
    <comment ref="P110" authorId="1">
      <text>
        <t>Contrepartie banques &gt;= 0</t>
      </text>
    </comment>
    <comment ref="Q110" authorId="1">
      <text>
        <t>Contrepartie banques &gt;= 0</t>
      </text>
    </comment>
    <comment ref="R110" authorId="1">
      <text>
        <t>Contrepartie banques &gt;= 0</t>
      </text>
    </comment>
    <comment ref="S110" authorId="1">
      <text>
        <t>Contrepartie banques &gt;= 0</t>
      </text>
    </comment>
    <comment ref="T110" authorId="1">
      <text>
        <t>Contrepartie banques &gt;= 0</t>
      </text>
    </comment>
    <comment ref="U110" authorId="1">
      <text>
        <t>Contrepartie banques &gt;= 0</t>
      </text>
    </comment>
    <comment ref="V110" authorId="1">
      <text>
        <t>Contrepartie banques &gt;= 0</t>
      </text>
    </comment>
    <comment ref="W110" authorId="1">
      <text>
        <t>Contrepartie banques &gt;= 0</t>
      </text>
    </comment>
    <comment ref="X110" authorId="1">
      <text>
        <t>Contrepartie banques &gt;= 0</t>
      </text>
    </comment>
    <comment ref="Y110" authorId="1">
      <text>
        <t>Contrepartie banques &gt;= 0</t>
      </text>
    </comment>
    <comment ref="K111" authorId="1">
      <text>
        <t>Contrepartie banques &gt;= 0</t>
      </text>
    </comment>
    <comment ref="K112" authorId="1">
      <text>
        <t>Total Avec échéance</t>
      </text>
    </comment>
    <comment ref="L111" authorId="1">
      <text>
        <t>Contrepartie banques &gt;= 0</t>
      </text>
    </comment>
    <comment ref="L112" authorId="1">
      <text>
        <t>Total Avec échéance</t>
      </text>
    </comment>
    <comment ref="M111" authorId="1">
      <text>
        <t>Contrepartie banques &gt;= 0</t>
      </text>
    </comment>
    <comment ref="M112" authorId="1">
      <text>
        <t>Total Avec échéance</t>
      </text>
    </comment>
    <comment ref="N111" authorId="1">
      <text>
        <t>Contrepartie banques &gt;= 0</t>
      </text>
    </comment>
    <comment ref="N112" authorId="1">
      <text>
        <t>Total Avec échéance</t>
      </text>
    </comment>
    <comment ref="O111" authorId="1">
      <text>
        <t>Contrepartie banques &gt;= 0</t>
      </text>
    </comment>
    <comment ref="O112" authorId="1">
      <text>
        <t>Total Avec échéance</t>
      </text>
    </comment>
    <comment ref="P111" authorId="1">
      <text>
        <t>Contrepartie banques &gt;= 0</t>
      </text>
    </comment>
    <comment ref="P112" authorId="1">
      <text>
        <t>Total Avec échéance</t>
      </text>
    </comment>
    <comment ref="Q111" authorId="1">
      <text>
        <t>Contrepartie banques &gt;= 0</t>
      </text>
    </comment>
    <comment ref="Q112" authorId="1">
      <text>
        <t>Total Avec échéance</t>
      </text>
    </comment>
    <comment ref="R111" authorId="1">
      <text>
        <t>Contrepartie banques &gt;= 0</t>
      </text>
    </comment>
    <comment ref="R112" authorId="1">
      <text>
        <t>Total Avec échéance</t>
      </text>
    </comment>
    <comment ref="S111" authorId="1">
      <text>
        <t>Contrepartie banques &gt;= 0</t>
      </text>
    </comment>
    <comment ref="S112" authorId="1">
      <text>
        <t>Total Avec échéance</t>
      </text>
    </comment>
    <comment ref="T111" authorId="1">
      <text>
        <t>Contrepartie banques &gt;= 0</t>
      </text>
    </comment>
    <comment ref="T112" authorId="1">
      <text>
        <t>Total Avec échéance</t>
      </text>
    </comment>
    <comment ref="U111" authorId="1">
      <text>
        <t>Contrepartie banques &gt;= 0</t>
      </text>
    </comment>
    <comment ref="U112" authorId="1">
      <text>
        <t>Total Avec échéance</t>
      </text>
    </comment>
    <comment ref="V111" authorId="1">
      <text>
        <t>Contrepartie banques &gt;= 0</t>
      </text>
    </comment>
    <comment ref="V112" authorId="1">
      <text>
        <t>Total Avec échéance</t>
      </text>
    </comment>
    <comment ref="W111" authorId="1">
      <text>
        <t>Contrepartie banques &gt;= 0</t>
      </text>
    </comment>
    <comment ref="W112" authorId="1">
      <text>
        <t>Total Avec échéance</t>
      </text>
    </comment>
    <comment ref="X111" authorId="1">
      <text>
        <t>Contrepartie banques &gt;= 0</t>
      </text>
    </comment>
    <comment ref="X112" authorId="1">
      <text>
        <t>Total Avec échéance</t>
      </text>
    </comment>
    <comment ref="Y111" authorId="1">
      <text>
        <t>Contrepartie banques &gt;= 0</t>
      </text>
    </comment>
    <comment ref="Y112" authorId="1">
      <text>
        <t>Total Avec échéance</t>
      </text>
    </comment>
    <comment ref="K113" authorId="1">
      <text>
        <t>Contrepartie banques &gt;= 0</t>
      </text>
    </comment>
    <comment ref="L113" authorId="1">
      <text>
        <t>Contrepartie banques &gt;= 0</t>
      </text>
    </comment>
    <comment ref="M113" authorId="1">
      <text>
        <t>Contrepartie banques &gt;= 0</t>
      </text>
    </comment>
    <comment ref="N113" authorId="1">
      <text>
        <t>Contrepartie banques &gt;= 0</t>
      </text>
    </comment>
    <comment ref="O113" authorId="1">
      <text>
        <t>Contrepartie banques &gt;= 0</t>
      </text>
    </comment>
    <comment ref="P113" authorId="1">
      <text>
        <t>Contrepartie banques &gt;= 0</t>
      </text>
    </comment>
    <comment ref="Q113" authorId="1">
      <text>
        <t>Contrepartie banques &gt;= 0</t>
      </text>
    </comment>
    <comment ref="R113" authorId="1">
      <text>
        <t>Contrepartie banques &gt;= 0</t>
      </text>
    </comment>
    <comment ref="S113" authorId="1">
      <text>
        <t>Contrepartie banques &gt;= 0</t>
      </text>
    </comment>
    <comment ref="T113" authorId="1">
      <text>
        <t>Contrepartie banques &gt;= 0</t>
      </text>
    </comment>
    <comment ref="U113" authorId="1">
      <text>
        <t>Contrepartie banques &gt;= 0</t>
      </text>
    </comment>
    <comment ref="V113" authorId="1">
      <text>
        <t>Contrepartie banques &gt;= 0</t>
      </text>
    </comment>
    <comment ref="W113" authorId="1">
      <text>
        <t>Contrepartie banques &gt;= 0</t>
      </text>
    </comment>
    <comment ref="X113" authorId="1">
      <text>
        <t>Contrepartie banques &gt;= 0</t>
      </text>
    </comment>
    <comment ref="Y113" authorId="1">
      <text>
        <t>Contrepartie banques &gt;= 0</t>
      </text>
    </comment>
    <comment ref="K114" authorId="1">
      <text>
        <t>Contrepartie banques &gt;= 0</t>
      </text>
    </comment>
    <comment ref="L114" authorId="1">
      <text>
        <t>Contrepartie banques &gt;= 0</t>
      </text>
    </comment>
    <comment ref="M114" authorId="1">
      <text>
        <t>Contrepartie banques &gt;= 0</t>
      </text>
    </comment>
    <comment ref="N114" authorId="1">
      <text>
        <t>Contrepartie banques &gt;= 0</t>
      </text>
    </comment>
    <comment ref="O114" authorId="1">
      <text>
        <t>Contrepartie banques &gt;= 0</t>
      </text>
    </comment>
    <comment ref="P114" authorId="1">
      <text>
        <t>Contrepartie banques &gt;= 0</t>
      </text>
    </comment>
    <comment ref="Q114" authorId="1">
      <text>
        <t>Contrepartie banques &gt;= 0</t>
      </text>
    </comment>
    <comment ref="R114" authorId="1">
      <text>
        <t>Contrepartie banques &gt;= 0</t>
      </text>
    </comment>
    <comment ref="S114" authorId="1">
      <text>
        <t>Contrepartie banques &gt;= 0</t>
      </text>
    </comment>
    <comment ref="T114" authorId="1">
      <text>
        <t>Contrepartie banques &gt;= 0</t>
      </text>
    </comment>
    <comment ref="U114" authorId="1">
      <text>
        <t>Contrepartie banques &gt;= 0</t>
      </text>
    </comment>
    <comment ref="V114" authorId="1">
      <text>
        <t>Contrepartie banques &gt;= 0</t>
      </text>
    </comment>
    <comment ref="W114" authorId="1">
      <text>
        <t>Contrepartie banques &gt;= 0</t>
      </text>
    </comment>
    <comment ref="X114" authorId="1">
      <text>
        <t>Contrepartie banques &gt;= 0</t>
      </text>
    </comment>
    <comment ref="Y114" authorId="1">
      <text>
        <t>Contrepartie banques &gt;= 0</t>
      </text>
    </comment>
    <comment ref="K115" authorId="1">
      <text>
        <t>Contrepartie banques &gt;= 0</t>
      </text>
    </comment>
    <comment ref="L115" authorId="1">
      <text>
        <t>Contrepartie banques &gt;= 0</t>
      </text>
    </comment>
    <comment ref="M115" authorId="1">
      <text>
        <t>Contrepartie banques &gt;= 0</t>
      </text>
    </comment>
    <comment ref="N115" authorId="1">
      <text>
        <t>Contrepartie banques &gt;= 0</t>
      </text>
    </comment>
    <comment ref="O115" authorId="1">
      <text>
        <t>Contrepartie banques &gt;= 0</t>
      </text>
    </comment>
    <comment ref="P115" authorId="1">
      <text>
        <t>Contrepartie banques &gt;= 0</t>
      </text>
    </comment>
    <comment ref="Q115" authorId="1">
      <text>
        <t>Contrepartie banques &gt;= 0</t>
      </text>
    </comment>
    <comment ref="R115" authorId="1">
      <text>
        <t>Contrepartie banques &gt;= 0</t>
      </text>
    </comment>
    <comment ref="S115" authorId="1">
      <text>
        <t>Contrepartie banques &gt;= 0</t>
      </text>
    </comment>
    <comment ref="T115" authorId="1">
      <text>
        <t>Contrepartie banques &gt;= 0</t>
      </text>
    </comment>
    <comment ref="U115" authorId="1">
      <text>
        <t>Contrepartie banques &gt;= 0</t>
      </text>
    </comment>
    <comment ref="V115" authorId="1">
      <text>
        <t>Contrepartie banques &gt;= 0</t>
      </text>
    </comment>
    <comment ref="W115" authorId="1">
      <text>
        <t>Contrepartie banques &gt;= 0</t>
      </text>
    </comment>
    <comment ref="X115" authorId="1">
      <text>
        <t>Contrepartie banques &gt;= 0</t>
      </text>
    </comment>
    <comment ref="Y115" authorId="1">
      <text>
        <t>Contrepartie banques &gt;= 0</t>
      </text>
    </comment>
    <comment ref="K116" authorId="1">
      <text>
        <t>Contrepartie banques &gt;= 0</t>
      </text>
    </comment>
    <comment ref="L116" authorId="1">
      <text>
        <t>Contrepartie banques &gt;= 0</t>
      </text>
    </comment>
    <comment ref="M116" authorId="1">
      <text>
        <t>Contrepartie banques &gt;= 0</t>
      </text>
    </comment>
    <comment ref="N116" authorId="1">
      <text>
        <t>Contrepartie banques &gt;= 0</t>
      </text>
    </comment>
    <comment ref="O116" authorId="1">
      <text>
        <t>Contrepartie banques &gt;= 0</t>
      </text>
    </comment>
    <comment ref="P116" authorId="1">
      <text>
        <t>Contrepartie banques &gt;= 0</t>
      </text>
    </comment>
    <comment ref="Q116" authorId="1">
      <text>
        <t>Contrepartie banques &gt;= 0</t>
      </text>
    </comment>
    <comment ref="R116" authorId="1">
      <text>
        <t>Contrepartie banques &gt;= 0</t>
      </text>
    </comment>
    <comment ref="S116" authorId="1">
      <text>
        <t>Contrepartie banques &gt;= 0</t>
      </text>
    </comment>
    <comment ref="T116" authorId="1">
      <text>
        <t>Contrepartie banques &gt;= 0</t>
      </text>
    </comment>
    <comment ref="U116" authorId="1">
      <text>
        <t>Contrepartie banques &gt;= 0</t>
      </text>
    </comment>
    <comment ref="V116" authorId="1">
      <text>
        <t>Contrepartie banques &gt;= 0</t>
      </text>
    </comment>
    <comment ref="W116" authorId="1">
      <text>
        <t>Contrepartie banques &gt;= 0</t>
      </text>
    </comment>
    <comment ref="X116" authorId="1">
      <text>
        <t>Contrepartie banques &gt;= 0</t>
      </text>
    </comment>
    <comment ref="Y116" authorId="1">
      <text>
        <t>Contrepartie banques &gt;= 0</t>
      </text>
    </comment>
    <comment ref="K117" authorId="1">
      <text>
        <t>Contrepartie banques &gt;= 0</t>
      </text>
    </comment>
    <comment ref="L117" authorId="1">
      <text>
        <t>Contrepartie banques &gt;= 0</t>
      </text>
    </comment>
    <comment ref="M117" authorId="1">
      <text>
        <t>Contrepartie banques &gt;= 0</t>
      </text>
    </comment>
    <comment ref="N117" authorId="1">
      <text>
        <t>Contrepartie banques &gt;= 0</t>
      </text>
    </comment>
    <comment ref="O117" authorId="1">
      <text>
        <t>Contrepartie banques &gt;= 0</t>
      </text>
    </comment>
    <comment ref="P117" authorId="1">
      <text>
        <t>Contrepartie banques &gt;= 0</t>
      </text>
    </comment>
    <comment ref="Q117" authorId="1">
      <text>
        <t>Contrepartie banques &gt;= 0</t>
      </text>
    </comment>
    <comment ref="R117" authorId="1">
      <text>
        <t>Contrepartie banques &gt;= 0</t>
      </text>
    </comment>
    <comment ref="S117" authorId="1">
      <text>
        <t>Contrepartie banques &gt;= 0</t>
      </text>
    </comment>
    <comment ref="T117" authorId="1">
      <text>
        <t>Contrepartie banques &gt;= 0</t>
      </text>
    </comment>
    <comment ref="U117" authorId="1">
      <text>
        <t>Contrepartie banques &gt;= 0</t>
      </text>
    </comment>
    <comment ref="V117" authorId="1">
      <text>
        <t>Contrepartie banques &gt;= 0</t>
      </text>
    </comment>
    <comment ref="W117" authorId="1">
      <text>
        <t>Contrepartie banques &gt;= 0</t>
      </text>
    </comment>
    <comment ref="X117" authorId="1">
      <text>
        <t>Contrepartie banques &gt;= 0</t>
      </text>
    </comment>
    <comment ref="Y117" authorId="1">
      <text>
        <t>Contrepartie banques &gt;= 0</t>
      </text>
    </comment>
    <comment ref="K118" authorId="1">
      <text>
        <t>Contrepartie clients &gt;= 0</t>
      </text>
    </comment>
    <comment ref="K119" authorId="1">
      <text>
        <t>Total Echéance</t>
      </text>
    </comment>
    <comment ref="L118" authorId="1">
      <text>
        <t>Contrepartie clients &gt;= 0</t>
      </text>
    </comment>
    <comment ref="L119" authorId="1">
      <text>
        <t>Total Echéance</t>
      </text>
    </comment>
    <comment ref="M118" authorId="1">
      <text>
        <t>Contrepartie clients &gt;= 0</t>
      </text>
    </comment>
    <comment ref="M119" authorId="1">
      <text>
        <t>Total Echéance</t>
      </text>
    </comment>
    <comment ref="N118" authorId="1">
      <text>
        <t>Contrepartie clients &gt;= 0</t>
      </text>
    </comment>
    <comment ref="N119" authorId="1">
      <text>
        <t>Total Echéance</t>
      </text>
    </comment>
    <comment ref="O118" authorId="1">
      <text>
        <t>Contrepartie clients &gt;= 0</t>
      </text>
    </comment>
    <comment ref="O119" authorId="1">
      <text>
        <t>Total Echéance</t>
      </text>
    </comment>
    <comment ref="P118" authorId="1">
      <text>
        <t>Contrepartie clients &gt;= 0</t>
      </text>
    </comment>
    <comment ref="P119" authorId="1">
      <text>
        <t>Total Echéance</t>
      </text>
    </comment>
    <comment ref="Q118" authorId="1">
      <text>
        <t>Contrepartie clients &gt;= 0</t>
      </text>
    </comment>
    <comment ref="Q119" authorId="1">
      <text>
        <t>Total Echéance</t>
      </text>
    </comment>
    <comment ref="R118" authorId="1">
      <text>
        <t>Contrepartie clients &gt;= 0</t>
      </text>
    </comment>
    <comment ref="R119" authorId="1">
      <text>
        <t>Total Echéance</t>
      </text>
    </comment>
    <comment ref="S118" authorId="1">
      <text>
        <t>Contrepartie clients &gt;= 0</t>
      </text>
    </comment>
    <comment ref="S119" authorId="1">
      <text>
        <t>Total Echéance</t>
      </text>
    </comment>
    <comment ref="T118" authorId="1">
      <text>
        <t>Contrepartie clients &gt;= 0</t>
      </text>
    </comment>
    <comment ref="T119" authorId="1">
      <text>
        <t>Total Echéance</t>
      </text>
    </comment>
    <comment ref="U118" authorId="1">
      <text>
        <t>Contrepartie clients &gt;= 0</t>
      </text>
    </comment>
    <comment ref="U119" authorId="1">
      <text>
        <t>Total Echéance</t>
      </text>
    </comment>
    <comment ref="V118" authorId="1">
      <text>
        <t>Contrepartie clients &gt;= 0</t>
      </text>
    </comment>
    <comment ref="V119" authorId="1">
      <text>
        <t>Total Echéance</t>
      </text>
    </comment>
    <comment ref="W118" authorId="1">
      <text>
        <t>Contrepartie clients &gt;= 0</t>
      </text>
    </comment>
    <comment ref="W119" authorId="1">
      <text>
        <t>Total Echéance</t>
      </text>
    </comment>
    <comment ref="X118" authorId="1">
      <text>
        <t>Contrepartie clients &gt;= 0</t>
      </text>
    </comment>
    <comment ref="X119" authorId="1">
      <text>
        <t>Total Echéance</t>
      </text>
    </comment>
    <comment ref="Y118" authorId="1">
      <text>
        <t>Contrepartie clients &gt;= 0</t>
      </text>
    </comment>
    <comment ref="Y119" authorId="1">
      <text>
        <t>Total Echéance</t>
      </text>
    </comment>
    <comment ref="K120" authorId="1">
      <text>
        <t>Contrepartie clients &gt;= 0</t>
      </text>
    </comment>
    <comment ref="L120" authorId="1">
      <text>
        <t>Contrepartie clients &gt;= 0</t>
      </text>
    </comment>
    <comment ref="M120" authorId="1">
      <text>
        <t>Contrepartie clients &gt;= 0</t>
      </text>
    </comment>
    <comment ref="N120" authorId="1">
      <text>
        <t>Contrepartie clients &gt;= 0</t>
      </text>
    </comment>
    <comment ref="O120" authorId="1">
      <text>
        <t>Contrepartie clients &gt;= 0</t>
      </text>
    </comment>
    <comment ref="P120" authorId="1">
      <text>
        <t>Contrepartie clients &gt;= 0</t>
      </text>
    </comment>
    <comment ref="Q120" authorId="1">
      <text>
        <t>Contrepartie clients &gt;= 0</t>
      </text>
    </comment>
    <comment ref="R120" authorId="1">
      <text>
        <t>Contrepartie clients &gt;= 0</t>
      </text>
    </comment>
    <comment ref="S120" authorId="1">
      <text>
        <t>Contrepartie clients &gt;= 0</t>
      </text>
    </comment>
    <comment ref="T120" authorId="1">
      <text>
        <t>Contrepartie clients &gt;= 0</t>
      </text>
    </comment>
    <comment ref="U120" authorId="1">
      <text>
        <t>Contrepartie clients &gt;= 0</t>
      </text>
    </comment>
    <comment ref="V120" authorId="1">
      <text>
        <t>Contrepartie clients &gt;= 0</t>
      </text>
    </comment>
    <comment ref="W120" authorId="1">
      <text>
        <t>Contrepartie clients &gt;= 0</t>
      </text>
    </comment>
    <comment ref="X120" authorId="1">
      <text>
        <t>Contrepartie clients &gt;= 0</t>
      </text>
    </comment>
    <comment ref="Y120" authorId="1">
      <text>
        <t>Contrepartie clients &gt;= 0</t>
      </text>
    </comment>
    <comment ref="K121" authorId="1">
      <text>
        <t>Contrepartie clients &gt;= 0</t>
      </text>
    </comment>
    <comment ref="L121" authorId="1">
      <text>
        <t>Contrepartie clients &gt;= 0</t>
      </text>
    </comment>
    <comment ref="M121" authorId="1">
      <text>
        <t>Contrepartie clients &gt;= 0</t>
      </text>
    </comment>
    <comment ref="N121" authorId="1">
      <text>
        <t>Contrepartie clients &gt;= 0</t>
      </text>
    </comment>
    <comment ref="O121" authorId="1">
      <text>
        <t>Contrepartie clients &gt;= 0</t>
      </text>
    </comment>
    <comment ref="P121" authorId="1">
      <text>
        <t>Contrepartie clients &gt;= 0</t>
      </text>
    </comment>
    <comment ref="Q121" authorId="1">
      <text>
        <t>Contrepartie clients &gt;= 0</t>
      </text>
    </comment>
    <comment ref="R121" authorId="1">
      <text>
        <t>Contrepartie clients &gt;= 0</t>
      </text>
    </comment>
    <comment ref="S121" authorId="1">
      <text>
        <t>Contrepartie clients &gt;= 0</t>
      </text>
    </comment>
    <comment ref="T121" authorId="1">
      <text>
        <t>Contrepartie clients &gt;= 0</t>
      </text>
    </comment>
    <comment ref="U121" authorId="1">
      <text>
        <t>Contrepartie clients &gt;= 0</t>
      </text>
    </comment>
    <comment ref="V121" authorId="1">
      <text>
        <t>Contrepartie clients &gt;= 0</t>
      </text>
    </comment>
    <comment ref="W121" authorId="1">
      <text>
        <t>Contrepartie clients &gt;= 0</t>
      </text>
    </comment>
    <comment ref="X121" authorId="1">
      <text>
        <t>Contrepartie clients &gt;= 0</t>
      </text>
    </comment>
    <comment ref="Y121" authorId="1">
      <text>
        <t>Contrepartie clients &gt;= 0</t>
      </text>
    </comment>
    <comment ref="K122" authorId="1">
      <text>
        <t>Contrepartie clients &gt;= 0</t>
      </text>
    </comment>
    <comment ref="K123" authorId="1">
      <text>
        <t>Total Avec échéance</t>
      </text>
    </comment>
    <comment ref="L122" authorId="1">
      <text>
        <t>Contrepartie clients &gt;= 0</t>
      </text>
    </comment>
    <comment ref="L123" authorId="1">
      <text>
        <t>Total Avec échéance</t>
      </text>
    </comment>
    <comment ref="M122" authorId="1">
      <text>
        <t>Contrepartie clients &gt;= 0</t>
      </text>
    </comment>
    <comment ref="M123" authorId="1">
      <text>
        <t>Total Avec échéance</t>
      </text>
    </comment>
    <comment ref="N122" authorId="1">
      <text>
        <t>Contrepartie clients &gt;= 0</t>
      </text>
    </comment>
    <comment ref="N123" authorId="1">
      <text>
        <t>Total Avec échéance</t>
      </text>
    </comment>
    <comment ref="O122" authorId="1">
      <text>
        <t>Contrepartie clients &gt;= 0</t>
      </text>
    </comment>
    <comment ref="O123" authorId="1">
      <text>
        <t>Total Avec échéance</t>
      </text>
    </comment>
    <comment ref="P122" authorId="1">
      <text>
        <t>Contrepartie clients &gt;= 0</t>
      </text>
    </comment>
    <comment ref="P123" authorId="1">
      <text>
        <t>Total Avec échéance</t>
      </text>
    </comment>
    <comment ref="Q122" authorId="1">
      <text>
        <t>Contrepartie clients &gt;= 0</t>
      </text>
    </comment>
    <comment ref="Q123" authorId="1">
      <text>
        <t>Total Avec échéance</t>
      </text>
    </comment>
    <comment ref="R122" authorId="1">
      <text>
        <t>Contrepartie clients &gt;= 0</t>
      </text>
    </comment>
    <comment ref="R123" authorId="1">
      <text>
        <t>Total Avec échéance</t>
      </text>
    </comment>
    <comment ref="S122" authorId="1">
      <text>
        <t>Contrepartie clients &gt;= 0</t>
      </text>
    </comment>
    <comment ref="S123" authorId="1">
      <text>
        <t>Total Avec échéance</t>
      </text>
    </comment>
    <comment ref="T122" authorId="1">
      <text>
        <t>Contrepartie clients &gt;= 0</t>
      </text>
    </comment>
    <comment ref="T123" authorId="1">
      <text>
        <t>Total Avec échéance</t>
      </text>
    </comment>
    <comment ref="U122" authorId="1">
      <text>
        <t>Contrepartie clients &gt;= 0</t>
      </text>
    </comment>
    <comment ref="U123" authorId="1">
      <text>
        <t>Total Avec échéance</t>
      </text>
    </comment>
    <comment ref="V122" authorId="1">
      <text>
        <t>Contrepartie clients &gt;= 0</t>
      </text>
    </comment>
    <comment ref="V123" authorId="1">
      <text>
        <t>Total Avec échéance</t>
      </text>
    </comment>
    <comment ref="W122" authorId="1">
      <text>
        <t>Contrepartie clients &gt;= 0</t>
      </text>
    </comment>
    <comment ref="W123" authorId="1">
      <text>
        <t>Total Avec échéance</t>
      </text>
    </comment>
    <comment ref="X122" authorId="1">
      <text>
        <t>Contrepartie clients &gt;= 0</t>
      </text>
    </comment>
    <comment ref="X123" authorId="1">
      <text>
        <t>Total Avec échéance</t>
      </text>
    </comment>
    <comment ref="Y122" authorId="1">
      <text>
        <t>Contrepartie clients &gt;= 0</t>
      </text>
    </comment>
    <comment ref="Y123" authorId="1">
      <text>
        <t>Total Avec échéance</t>
      </text>
    </comment>
    <comment ref="K124" authorId="1">
      <text>
        <t>Contrepartie clients &gt;= 0</t>
      </text>
    </comment>
    <comment ref="L124" authorId="1">
      <text>
        <t>Contrepartie clients &gt;= 0</t>
      </text>
    </comment>
    <comment ref="M124" authorId="1">
      <text>
        <t>Contrepartie clients &gt;= 0</t>
      </text>
    </comment>
    <comment ref="N124" authorId="1">
      <text>
        <t>Contrepartie clients &gt;= 0</t>
      </text>
    </comment>
    <comment ref="O124" authorId="1">
      <text>
        <t>Contrepartie clients &gt;= 0</t>
      </text>
    </comment>
    <comment ref="P124" authorId="1">
      <text>
        <t>Contrepartie clients &gt;= 0</t>
      </text>
    </comment>
    <comment ref="Q124" authorId="1">
      <text>
        <t>Contrepartie clients &gt;= 0</t>
      </text>
    </comment>
    <comment ref="R124" authorId="1">
      <text>
        <t>Contrepartie clients &gt;= 0</t>
      </text>
    </comment>
    <comment ref="S124" authorId="1">
      <text>
        <t>Contrepartie clients &gt;= 0</t>
      </text>
    </comment>
    <comment ref="T124" authorId="1">
      <text>
        <t>Contrepartie clients &gt;= 0</t>
      </text>
    </comment>
    <comment ref="U124" authorId="1">
      <text>
        <t>Contrepartie clients &gt;= 0</t>
      </text>
    </comment>
    <comment ref="V124" authorId="1">
      <text>
        <t>Contrepartie clients &gt;= 0</t>
      </text>
    </comment>
    <comment ref="W124" authorId="1">
      <text>
        <t>Contrepartie clients &gt;= 0</t>
      </text>
    </comment>
    <comment ref="X124" authorId="1">
      <text>
        <t>Contrepartie clients &gt;= 0</t>
      </text>
    </comment>
    <comment ref="Y124" authorId="1">
      <text>
        <t>Contrepartie clients &gt;= 0</t>
      </text>
    </comment>
    <comment ref="K125" authorId="1">
      <text>
        <t>Contrepartie clients &gt;= 0</t>
      </text>
    </comment>
    <comment ref="L125" authorId="1">
      <text>
        <t>Contrepartie clients &gt;= 0</t>
      </text>
    </comment>
    <comment ref="M125" authorId="1">
      <text>
        <t>Contrepartie clients &gt;= 0</t>
      </text>
    </comment>
    <comment ref="N125" authorId="1">
      <text>
        <t>Contrepartie clients &gt;= 0</t>
      </text>
    </comment>
    <comment ref="O125" authorId="1">
      <text>
        <t>Contrepartie clients &gt;= 0</t>
      </text>
    </comment>
    <comment ref="P125" authorId="1">
      <text>
        <t>Contrepartie clients &gt;= 0</t>
      </text>
    </comment>
    <comment ref="Q125" authorId="1">
      <text>
        <t>Contrepartie clients &gt;= 0</t>
      </text>
    </comment>
    <comment ref="R125" authorId="1">
      <text>
        <t>Contrepartie clients &gt;= 0</t>
      </text>
    </comment>
    <comment ref="S125" authorId="1">
      <text>
        <t>Contrepartie clients &gt;= 0</t>
      </text>
    </comment>
    <comment ref="T125" authorId="1">
      <text>
        <t>Contrepartie clients &gt;= 0</t>
      </text>
    </comment>
    <comment ref="U125" authorId="1">
      <text>
        <t>Contrepartie clients &gt;= 0</t>
      </text>
    </comment>
    <comment ref="V125" authorId="1">
      <text>
        <t>Contrepartie clients &gt;= 0</t>
      </text>
    </comment>
    <comment ref="W125" authorId="1">
      <text>
        <t>Contrepartie clients &gt;= 0</t>
      </text>
    </comment>
    <comment ref="X125" authorId="1">
      <text>
        <t>Contrepartie clients &gt;= 0</t>
      </text>
    </comment>
    <comment ref="Y125" authorId="1">
      <text>
        <t>Contrepartie clients &gt;= 0</t>
      </text>
    </comment>
    <comment ref="K126" authorId="1">
      <text>
        <t>Contrepartie clients &gt;= 0</t>
      </text>
    </comment>
    <comment ref="L126" authorId="1">
      <text>
        <t>Contrepartie clients &gt;= 0</t>
      </text>
    </comment>
    <comment ref="M126" authorId="1">
      <text>
        <t>Contrepartie clients &gt;= 0</t>
      </text>
    </comment>
    <comment ref="N126" authorId="1">
      <text>
        <t>Contrepartie clients &gt;= 0</t>
      </text>
    </comment>
    <comment ref="O126" authorId="1">
      <text>
        <t>Contrepartie clients &gt;= 0</t>
      </text>
    </comment>
    <comment ref="P126" authorId="1">
      <text>
        <t>Contrepartie clients &gt;= 0</t>
      </text>
    </comment>
    <comment ref="Q126" authorId="1">
      <text>
        <t>Contrepartie clients &gt;= 0</t>
      </text>
    </comment>
    <comment ref="R126" authorId="1">
      <text>
        <t>Contrepartie clients &gt;= 0</t>
      </text>
    </comment>
    <comment ref="S126" authorId="1">
      <text>
        <t>Contrepartie clients &gt;= 0</t>
      </text>
    </comment>
    <comment ref="T126" authorId="1">
      <text>
        <t>Contrepartie clients &gt;= 0</t>
      </text>
    </comment>
    <comment ref="U126" authorId="1">
      <text>
        <t>Contrepartie clients &gt;= 0</t>
      </text>
    </comment>
    <comment ref="V126" authorId="1">
      <text>
        <t>Contrepartie clients &gt;= 0</t>
      </text>
    </comment>
    <comment ref="W126" authorId="1">
      <text>
        <t>Contrepartie clients &gt;= 0</t>
      </text>
    </comment>
    <comment ref="X126" authorId="1">
      <text>
        <t>Contrepartie clients &gt;= 0</t>
      </text>
    </comment>
    <comment ref="Y126" authorId="1">
      <text>
        <t>Contrepartie clients &gt;= 0</t>
      </text>
    </comment>
    <comment ref="K127" authorId="1">
      <text>
        <t>Contrepartie clients &gt;= 0</t>
      </text>
    </comment>
    <comment ref="L127" authorId="1">
      <text>
        <t>Contrepartie clients &gt;= 0</t>
      </text>
    </comment>
    <comment ref="M127" authorId="1">
      <text>
        <t>Contrepartie clients &gt;= 0</t>
      </text>
    </comment>
    <comment ref="N127" authorId="1">
      <text>
        <t>Contrepartie clients &gt;= 0</t>
      </text>
    </comment>
    <comment ref="O127" authorId="1">
      <text>
        <t>Contrepartie clients &gt;= 0</t>
      </text>
    </comment>
    <comment ref="P127" authorId="1">
      <text>
        <t>Contrepartie clients &gt;= 0</t>
      </text>
    </comment>
    <comment ref="Q127" authorId="1">
      <text>
        <t>Contrepartie clients &gt;= 0</t>
      </text>
    </comment>
    <comment ref="R127" authorId="1">
      <text>
        <t>Contrepartie clients &gt;= 0</t>
      </text>
    </comment>
    <comment ref="S127" authorId="1">
      <text>
        <t>Contrepartie clients &gt;= 0</t>
      </text>
    </comment>
    <comment ref="T127" authorId="1">
      <text>
        <t>Contrepartie clients &gt;= 0</t>
      </text>
    </comment>
    <comment ref="U127" authorId="1">
      <text>
        <t>Contrepartie clients &gt;= 0</t>
      </text>
    </comment>
    <comment ref="V127" authorId="1">
      <text>
        <t>Contrepartie clients &gt;= 0</t>
      </text>
    </comment>
    <comment ref="W127" authorId="1">
      <text>
        <t>Contrepartie clients &gt;= 0</t>
      </text>
    </comment>
    <comment ref="X127" authorId="1">
      <text>
        <t>Contrepartie clients &gt;= 0</t>
      </text>
    </comment>
    <comment ref="Y127" authorId="1">
      <text>
        <t>Contrepartie clients &gt;= 0</t>
      </text>
    </comment>
    <comment ref="K128" authorId="1">
      <text>
        <t>Contrepartie clients &gt;= 0</t>
      </text>
    </comment>
    <comment ref="L128" authorId="1">
      <text>
        <t>Contrepartie clients &gt;= 0</t>
      </text>
    </comment>
    <comment ref="M128" authorId="1">
      <text>
        <t>Contrepartie clients &gt;= 0</t>
      </text>
    </comment>
    <comment ref="N128" authorId="1">
      <text>
        <t>Contrepartie clients &gt;= 0</t>
      </text>
    </comment>
    <comment ref="O128" authorId="1">
      <text>
        <t>Contrepartie clients &gt;= 0</t>
      </text>
    </comment>
    <comment ref="P128" authorId="1">
      <text>
        <t>Contrepartie clients &gt;= 0</t>
      </text>
    </comment>
    <comment ref="Q128" authorId="1">
      <text>
        <t>Contrepartie clients &gt;= 0</t>
      </text>
    </comment>
    <comment ref="R128" authorId="1">
      <text>
        <t>Contrepartie clients &gt;= 0</t>
      </text>
    </comment>
    <comment ref="S128" authorId="1">
      <text>
        <t>Contrepartie clients &gt;= 0</t>
      </text>
    </comment>
    <comment ref="T128" authorId="1">
      <text>
        <t>Contrepartie clients &gt;= 0</t>
      </text>
    </comment>
    <comment ref="U128" authorId="1">
      <text>
        <t>Contrepartie clients &gt;= 0</t>
      </text>
    </comment>
    <comment ref="V128" authorId="1">
      <text>
        <t>Contrepartie clients &gt;= 0</t>
      </text>
    </comment>
    <comment ref="W128" authorId="1">
      <text>
        <t>Contrepartie clients &gt;= 0</t>
      </text>
    </comment>
    <comment ref="X128" authorId="1">
      <text>
        <t>Contrepartie clients &gt;= 0</t>
      </text>
    </comment>
    <comment ref="Y128" authorId="1">
      <text>
        <t>Contrepartie clients &gt;= 0</t>
      </text>
    </comment>
    <comment ref="K129" authorId="1">
      <text>
        <t>Total Engagements résultant des dépôts de la clientèle</t>
      </text>
    </comment>
    <comment ref="L129" authorId="1">
      <text>
        <t>Total Engagements résultant des dépôts de la clientèle</t>
      </text>
    </comment>
    <comment ref="M129" authorId="1">
      <text>
        <t>Total Engagements résultant des dépôts de la clientèle</t>
      </text>
    </comment>
    <comment ref="N129" authorId="1">
      <text>
        <t>Total Engagements résultant des dépôts de la clientèle</t>
      </text>
    </comment>
    <comment ref="O129" authorId="1">
      <text>
        <t>Total Engagements résultant des dépôts de la clientèle</t>
      </text>
    </comment>
    <comment ref="P129" authorId="1">
      <text>
        <t>Total Engagements résultant des dépôts de la clientèle</t>
      </text>
    </comment>
    <comment ref="Q129" authorId="1">
      <text>
        <t>Total Engagements résultant des dépôts de la clientèle</t>
      </text>
    </comment>
    <comment ref="R129" authorId="1">
      <text>
        <t>Total Engagements résultant des dépôts de la clientèle</t>
      </text>
    </comment>
    <comment ref="S129" authorId="1">
      <text>
        <t>Total Engagements résultant des dépôts de la clientèle</t>
      </text>
    </comment>
    <comment ref="T129" authorId="1">
      <text>
        <t>Total Engagements résultant des dépôts de la clientèle</t>
      </text>
    </comment>
    <comment ref="U129" authorId="1">
      <text>
        <t>Total Engagements résultant des dépôts de la clientèle</t>
      </text>
    </comment>
    <comment ref="V129" authorId="1">
      <text>
        <t>Total Engagements résultant des dépôts de la clientèle</t>
      </text>
    </comment>
    <comment ref="W129" authorId="1">
      <text>
        <t>Total Engagements résultant des dépôts de la clientèle</t>
      </text>
    </comment>
    <comment ref="X129" authorId="1">
      <text>
        <t>Total Engagements résultant des dépôts de la clientèle</t>
      </text>
    </comment>
    <comment ref="Y129" authorId="1">
      <text>
        <t>Total Engagements résultant des dépôts de la clientèle</t>
      </text>
    </comment>
    <comment ref="K130" authorId="1">
      <text>
        <t>Total Echéance</t>
      </text>
    </comment>
    <comment ref="K131" authorId="1">
      <text>
        <t>Vérification 'dont' Dépôts de la clientèle sans les fonds déposés dans le cadre de la prévoyance liée, Total Echéance, Total Transférabilité avec sous-positions Avoirs au jour le jour (on call), dénonçables, non transférables, Papiers monétaires et Engagements résultant de garanties en espèces reçues pour d’autres opérations</t>
      </text>
    </comment>
    <comment ref="K132" authorId="1">
      <text>
        <t>Vérification 'dont' Dépôts de la clientèle sans les fonds déposés dans le cadre de la prévoyance liée avec sous-position Papiers monétaires</t>
      </text>
    </comment>
    <comment ref="L130" authorId="1">
      <text>
        <t>Total Echéance</t>
      </text>
    </comment>
    <comment ref="L131" authorId="1">
      <text>
        <t>Vérification 'dont' Dépôts de la clientèle sans les fonds déposés dans le cadre de la prévoyance liée, Total Echéance, Total Transférabilité avec sous-positions Avoirs au jour le jour (on call), dénonçables, non transférables, Papiers monétaires et Engagements résultant de garanties en espèces reçues pour d’autres opérations</t>
      </text>
    </comment>
    <comment ref="M130" authorId="1">
      <text>
        <t>Total Echéance</t>
      </text>
    </comment>
    <comment ref="M131" authorId="1">
      <text>
        <t>Vérification 'dont' Dépôts de la clientèle sans les fonds déposés dans le cadre de la prévoyance liée, Total Echéance, Total Transférabilité avec sous-positions Avoirs au jour le jour (on call), dénonçables, non transférables, Papiers monétaires et Engagements résultant de garanties en espèces reçues pour d’autres opérations</t>
      </text>
    </comment>
    <comment ref="M132" authorId="1">
      <text>
        <t>Vérification 'dont' Dépôts de la clientèle sans les fonds déposés dans le cadre de la prévoyance liée avec sous-position Papiers monétaires</t>
      </text>
    </comment>
    <comment ref="N130" authorId="1">
      <text>
        <t>Total Echéance</t>
      </text>
    </comment>
    <comment ref="N131" authorId="1">
      <text>
        <t>Vérification 'dont' Dépôts de la clientèle sans les fonds déposés dans le cadre de la prévoyance liée, Total Echéance, Total Transférabilité avec sous-positions Avoirs au jour le jour (on call), dénonçables, non transférables, Papiers monétaires et Engagements résultant de garanties en espèces reçues pour d’autres opérations</t>
      </text>
    </comment>
    <comment ref="N132" authorId="1">
      <text>
        <t>Vérification 'dont' Dépôts de la clientèle sans les fonds déposés dans le cadre de la prévoyance liée avec sous-position Papiers monétaires</t>
      </text>
    </comment>
    <comment ref="O130" authorId="1">
      <text>
        <t>Total Echéance</t>
      </text>
    </comment>
    <comment ref="O131" authorId="1">
      <text>
        <t>Vérification 'dont' Dépôts de la clientèle sans les fonds déposés dans le cadre de la prévoyance liée, Total Echéance, Total Transférabilité avec sous-positions Avoirs au jour le jour (on call), dénonçables, non transférables, Papiers monétaires et Engagements résultant de garanties en espèces reçues pour d’autres opérations</t>
      </text>
    </comment>
    <comment ref="O132" authorId="1">
      <text>
        <t>Vérification 'dont' Dépôts de la clientèle sans les fonds déposés dans le cadre de la prévoyance liée avec sous-position Papiers monétaires</t>
      </text>
    </comment>
    <comment ref="P130" authorId="1">
      <text>
        <t>Total Echéance</t>
      </text>
    </comment>
    <comment ref="P131" authorId="1">
      <text>
        <t>Vérification 'dont' Dépôts de la clientèle sans les fonds déposés dans le cadre de la prévoyance liée, Total Echéance, Total Transférabilité avec sous-positions Avoirs au jour le jour (on call), dénonçables, non transférables, Papiers monétaires et Engagements résultant de garanties en espèces reçues pour d’autres opérations</t>
      </text>
    </comment>
    <comment ref="P132" authorId="1">
      <text>
        <t>Vérification 'dont' Dépôts de la clientèle sans les fonds déposés dans le cadre de la prévoyance liée avec sous-position Papiers monétaires</t>
      </text>
    </comment>
    <comment ref="Q130" authorId="1">
      <text>
        <t>Total Echéance</t>
      </text>
    </comment>
    <comment ref="Q131" authorId="1">
      <text>
        <t>Vérification 'dont' Dépôts de la clientèle sans les fonds déposés dans le cadre de la prévoyance liée, Total Echéance, Total Transférabilité avec sous-positions Avoirs au jour le jour (on call), dénonçables, non transférables, Papiers monétaires et Engagements résultant de garanties en espèces reçues pour d’autres opérations</t>
      </text>
    </comment>
    <comment ref="Q132" authorId="1">
      <text>
        <t>Vérification 'dont' Dépôts de la clientèle sans les fonds déposés dans le cadre de la prévoyance liée avec sous-position Papiers monétaires</t>
      </text>
    </comment>
    <comment ref="R130" authorId="1">
      <text>
        <t>Total Echéance</t>
      </text>
    </comment>
    <comment ref="R131" authorId="1">
      <text>
        <t>Vérification 'dont' Dépôts de la clientèle sans les fonds déposés dans le cadre de la prévoyance liée, Total Echéance, Total Transférabilité avec sous-positions Avoirs au jour le jour (on call), dénonçables, non transférables, Papiers monétaires et Engagements résultant de garanties en espèces reçues pour d’autres opérations</t>
      </text>
    </comment>
    <comment ref="R132" authorId="1">
      <text>
        <t>Vérification 'dont' Dépôts de la clientèle sans les fonds déposés dans le cadre de la prévoyance liée avec sous-position Papiers monétaires</t>
      </text>
    </comment>
    <comment ref="S130" authorId="1">
      <text>
        <t>Total Echéance</t>
      </text>
    </comment>
    <comment ref="S131" authorId="1">
      <text>
        <t>Vérification 'dont' Dépôts de la clientèle sans les fonds déposés dans le cadre de la prévoyance liée, Total Echéance, Total Transférabilité avec sous-positions Avoirs au jour le jour (on call), dénonçables, non transférables, Papiers monétaires et Engagements résultant de garanties en espèces reçues pour d’autres opérations</t>
      </text>
    </comment>
    <comment ref="T130" authorId="1">
      <text>
        <t>Total Echéance</t>
      </text>
    </comment>
    <comment ref="T131" authorId="1">
      <text>
        <t>Vérification 'dont' Dépôts de la clientèle sans les fonds déposés dans le cadre de la prévoyance liée, Total Echéance, Total Transférabilité avec sous-positions Avoirs au jour le jour (on call), dénonçables, non transférables, Papiers monétaires et Engagements résultant de garanties en espèces reçues pour d’autres opérations</t>
      </text>
    </comment>
    <comment ref="T132" authorId="1">
      <text>
        <t>Vérification 'dont' Dépôts de la clientèle sans les fonds déposés dans le cadre de la prévoyance liée avec sous-position Papiers monétaires</t>
      </text>
    </comment>
    <comment ref="U130" authorId="1">
      <text>
        <t>Total Echéance</t>
      </text>
    </comment>
    <comment ref="U131" authorId="1">
      <text>
        <t>Vérification 'dont' Dépôts de la clientèle sans les fonds déposés dans le cadre de la prévoyance liée, Total Echéance, Total Transférabilité avec sous-positions Avoirs au jour le jour (on call), dénonçables, non transférables, Papiers monétaires et Engagements résultant de garanties en espèces reçues pour d’autres opérations</t>
      </text>
    </comment>
    <comment ref="U132" authorId="1">
      <text>
        <t>Vérification 'dont' Dépôts de la clientèle sans les fonds déposés dans le cadre de la prévoyance liée avec sous-position Papiers monétaires</t>
      </text>
    </comment>
    <comment ref="V130" authorId="1">
      <text>
        <t>Total Echéance</t>
      </text>
    </comment>
    <comment ref="V131" authorId="1">
      <text>
        <t>Vérification 'dont' Dépôts de la clientèle sans les fonds déposés dans le cadre de la prévoyance liée, Total Echéance, Total Transférabilité avec sous-positions Avoirs au jour le jour (on call), dénonçables, non transférables, Papiers monétaires et Engagements résultant de garanties en espèces reçues pour d’autres opérations</t>
      </text>
    </comment>
    <comment ref="V132" authorId="1">
      <text>
        <t>Vérification 'dont' Dépôts de la clientèle sans les fonds déposés dans le cadre de la prévoyance liée avec sous-position Papiers monétaires</t>
      </text>
    </comment>
    <comment ref="W130" authorId="1">
      <text>
        <t>Total Echéance</t>
      </text>
    </comment>
    <comment ref="W131" authorId="1">
      <text>
        <t>Vérification 'dont' Dépôts de la clientèle sans les fonds déposés dans le cadre de la prévoyance liée, Total Echéance, Total Transférabilité avec sous-positions Avoirs au jour le jour (on call), dénonçables, non transférables, Papiers monétaires et Engagements résultant de garanties en espèces reçues pour d’autres opérations</t>
      </text>
    </comment>
    <comment ref="W132" authorId="1">
      <text>
        <t>Vérification 'dont' Dépôts de la clientèle sans les fonds déposés dans le cadre de la prévoyance liée avec sous-position Papiers monétaires</t>
      </text>
    </comment>
    <comment ref="X130" authorId="1">
      <text>
        <t>Total Echéance</t>
      </text>
    </comment>
    <comment ref="X131" authorId="1">
      <text>
        <t>Vérification 'dont' Dépôts de la clientèle sans les fonds déposés dans le cadre de la prévoyance liée, Total Echéance, Total Transférabilité avec sous-positions Avoirs au jour le jour (on call), dénonçables, non transférables, Papiers monétaires et Engagements résultant de garanties en espèces reçues pour d’autres opérations</t>
      </text>
    </comment>
    <comment ref="X132" authorId="1">
      <text>
        <t>Vérification 'dont' Dépôts de la clientèle sans les fonds déposés dans le cadre de la prévoyance liée avec sous-position Papiers monétaires</t>
      </text>
    </comment>
    <comment ref="Y130" authorId="1">
      <text>
        <t>Total Echéance</t>
      </text>
    </comment>
    <comment ref="Y131" authorId="1">
      <text>
        <t>Vérification 'dont' Dépôts de la clientèle sans les fonds déposés dans le cadre de la prévoyance liée, Total Echéance, Total Transférabilité avec sous-positions Avoirs au jour le jour (on call), dénonçables, non transférables, Papiers monétaires et Engagements résultant de garanties en espèces reçues pour d’autres opérations</t>
      </text>
    </comment>
    <comment ref="Y132" authorId="1">
      <text>
        <t>Vérification 'dont' Dépôts de la clientèle sans les fonds déposés dans le cadre de la prévoyance liée avec sous-position Papiers monétaires</t>
      </text>
    </comment>
    <comment ref="K133" authorId="1">
      <text>
        <t>Total Transférabilité</t>
      </text>
    </comment>
    <comment ref="L133" authorId="1">
      <text>
        <t>Total Transférabilité</t>
      </text>
    </comment>
    <comment ref="M133" authorId="1">
      <text>
        <t>Total Transférabilité</t>
      </text>
    </comment>
    <comment ref="N133" authorId="1">
      <text>
        <t>Total Transférabilité</t>
      </text>
    </comment>
    <comment ref="O133" authorId="1">
      <text>
        <t>Total Transférabilité</t>
      </text>
    </comment>
    <comment ref="P133" authorId="1">
      <text>
        <t>Total Transférabilité</t>
      </text>
    </comment>
    <comment ref="Q133" authorId="1">
      <text>
        <t>Total Transférabilité</t>
      </text>
    </comment>
    <comment ref="R133" authorId="1">
      <text>
        <t>Total Transférabilité</t>
      </text>
    </comment>
    <comment ref="S133" authorId="1">
      <text>
        <t>Total Transférabilité</t>
      </text>
    </comment>
    <comment ref="T133" authorId="1">
      <text>
        <t>Total Transférabilité</t>
      </text>
    </comment>
    <comment ref="U133" authorId="1">
      <text>
        <t>Total Transférabilité</t>
      </text>
    </comment>
    <comment ref="V133" authorId="1">
      <text>
        <t>Total Transférabilité</t>
      </text>
    </comment>
    <comment ref="W133" authorId="1">
      <text>
        <t>Total Transférabilité</t>
      </text>
    </comment>
    <comment ref="X133" authorId="1">
      <text>
        <t>Total Transférabilité</t>
      </text>
    </comment>
    <comment ref="Y133" authorId="1">
      <text>
        <t>Total Transférabilité</t>
      </text>
    </comment>
    <comment ref="K134" authorId="1">
      <text>
        <t>Vérification 'dont' Dépôts de la clientèle sans les fonds déposés dans le cadre de la prévoyance liée, dénonçables, non transférables avec sous-position Avoirs au jour le jour (on call), dénonçables, non transférables</t>
      </text>
    </comment>
    <comment ref="L134" authorId="1">
      <text>
        <t>Vérification 'dont' Dépôts de la clientèle sans les fonds déposés dans le cadre de la prévoyance liée, dénonçables, non transférables avec sous-position Avoirs au jour le jour (on call), dénonçables, non transférables</t>
      </text>
    </comment>
    <comment ref="M134" authorId="1">
      <text>
        <t>Vérification 'dont' Dépôts de la clientèle sans les fonds déposés dans le cadre de la prévoyance liée, dénonçables, non transférables avec sous-position Avoirs au jour le jour (on call), dénonçables, non transférables</t>
      </text>
    </comment>
    <comment ref="N134" authorId="1">
      <text>
        <t>Vérification 'dont' Dépôts de la clientèle sans les fonds déposés dans le cadre de la prévoyance liée, dénonçables, non transférables avec sous-position Avoirs au jour le jour (on call), dénonçables, non transférables</t>
      </text>
    </comment>
    <comment ref="O134" authorId="1">
      <text>
        <t>Vérification 'dont' Dépôts de la clientèle sans les fonds déposés dans le cadre de la prévoyance liée, dénonçables, non transférables avec sous-position Avoirs au jour le jour (on call), dénonçables, non transférables</t>
      </text>
    </comment>
    <comment ref="P134" authorId="1">
      <text>
        <t>Vérification 'dont' Dépôts de la clientèle sans les fonds déposés dans le cadre de la prévoyance liée, dénonçables, non transférables avec sous-position Avoirs au jour le jour (on call), dénonçables, non transférables</t>
      </text>
    </comment>
    <comment ref="Q134" authorId="1">
      <text>
        <t>Vérification 'dont' Dépôts de la clientèle sans les fonds déposés dans le cadre de la prévoyance liée, dénonçables, non transférables avec sous-position Avoirs au jour le jour (on call), dénonçables, non transférables</t>
      </text>
    </comment>
    <comment ref="R134" authorId="1">
      <text>
        <t>Vérification 'dont' Dépôts de la clientèle sans les fonds déposés dans le cadre de la prévoyance liée, dénonçables, non transférables avec sous-position Avoirs au jour le jour (on call), dénonçables, non transférables</t>
      </text>
    </comment>
    <comment ref="S134" authorId="1">
      <text>
        <t>Vérification 'dont' Dépôts de la clientèle sans les fonds déposés dans le cadre de la prévoyance liée, dénonçables, non transférables avec sous-position Avoirs au jour le jour (on call), dénonçables, non transférables</t>
      </text>
    </comment>
    <comment ref="T134" authorId="1">
      <text>
        <t>Vérification 'dont' Dépôts de la clientèle sans les fonds déposés dans le cadre de la prévoyance liée, dénonçables, non transférables avec sous-position Avoirs au jour le jour (on call), dénonçables, non transférables</t>
      </text>
    </comment>
    <comment ref="U134" authorId="1">
      <text>
        <t>Vérification 'dont' Dépôts de la clientèle sans les fonds déposés dans le cadre de la prévoyance liée, dénonçables, non transférables avec sous-position Avoirs au jour le jour (on call), dénonçables, non transférables</t>
      </text>
    </comment>
    <comment ref="V134" authorId="1">
      <text>
        <t>Vérification 'dont' Dépôts de la clientèle sans les fonds déposés dans le cadre de la prévoyance liée, dénonçables, non transférables avec sous-position Avoirs au jour le jour (on call), dénonçables, non transférables</t>
      </text>
    </comment>
    <comment ref="W134" authorId="1">
      <text>
        <t>Vérification 'dont' Dépôts de la clientèle sans les fonds déposés dans le cadre de la prévoyance liée, dénonçables, non transférables avec sous-position Avoirs au jour le jour (on call), dénonçables, non transférables</t>
      </text>
    </comment>
    <comment ref="X134" authorId="1">
      <text>
        <t>Vérification 'dont' Dépôts de la clientèle sans les fonds déposés dans le cadre de la prévoyance liée, dénonçables, non transférables avec sous-position Avoirs au jour le jour (on call), dénonçables, non transférables</t>
      </text>
    </comment>
    <comment ref="Y134" authorId="1">
      <text>
        <t>Vérification 'dont' Dépôts de la clientèle sans les fonds déposés dans le cadre de la prévoyance liée, dénonçables, non transférables avec sous-position Avoirs au jour le jour (on call), dénonçables, non transférables</t>
      </text>
    </comment>
    <comment ref="K135" authorId="1">
      <text>
        <t>Total Avec échéance</t>
      </text>
    </comment>
    <comment ref="L135" authorId="1">
      <text>
        <t>Total Avec échéance</t>
      </text>
    </comment>
    <comment ref="M135" authorId="1">
      <text>
        <t>Total Avec échéance</t>
      </text>
    </comment>
    <comment ref="N135" authorId="1">
      <text>
        <t>Total Avec échéance</t>
      </text>
    </comment>
    <comment ref="O135" authorId="1">
      <text>
        <t>Total Avec échéance</t>
      </text>
    </comment>
    <comment ref="P135" authorId="1">
      <text>
        <t>Total Avec échéance</t>
      </text>
    </comment>
    <comment ref="Q135" authorId="1">
      <text>
        <t>Total Avec échéance</t>
      </text>
    </comment>
    <comment ref="R135" authorId="1">
      <text>
        <t>Total Avec échéance</t>
      </text>
    </comment>
    <comment ref="S135" authorId="1">
      <text>
        <t>Total Avec échéance</t>
      </text>
    </comment>
    <comment ref="T135" authorId="1">
      <text>
        <t>Total Avec échéance</t>
      </text>
    </comment>
    <comment ref="U135" authorId="1">
      <text>
        <t>Total Avec échéance</t>
      </text>
    </comment>
    <comment ref="V135" authorId="1">
      <text>
        <t>Total Avec échéance</t>
      </text>
    </comment>
    <comment ref="W135" authorId="1">
      <text>
        <t>Total Avec échéance</t>
      </text>
    </comment>
    <comment ref="X135" authorId="1">
      <text>
        <t>Total Avec échéance</t>
      </text>
    </comment>
    <comment ref="Y135" authorId="1">
      <text>
        <t>Total Avec échéance</t>
      </text>
    </comment>
    <comment ref="K136" authorId="1">
      <text>
        <t>Total Fonds de la prévoyance liée</t>
      </text>
    </comment>
    <comment ref="L136" authorId="1">
      <text>
        <t>Total Fonds de la prévoyance liée</t>
      </text>
    </comment>
    <comment ref="M136" authorId="1">
      <text>
        <t>Total Fonds de la prévoyance liée</t>
      </text>
    </comment>
    <comment ref="N136" authorId="1">
      <text>
        <t>Total Fonds de la prévoyance liée</t>
      </text>
    </comment>
    <comment ref="O136" authorId="1">
      <text>
        <t>Total Fonds de la prévoyance liée</t>
      </text>
    </comment>
    <comment ref="P136" authorId="1">
      <text>
        <t>Total Fonds de la prévoyance liée</t>
      </text>
    </comment>
    <comment ref="Q136" authorId="1">
      <text>
        <t>Total Fonds de la prévoyance liée</t>
      </text>
    </comment>
    <comment ref="R136" authorId="1">
      <text>
        <t>Total Fonds de la prévoyance liée</t>
      </text>
    </comment>
    <comment ref="S136" authorId="1">
      <text>
        <t>Total Fonds de la prévoyance liée</t>
      </text>
    </comment>
    <comment ref="T136" authorId="1">
      <text>
        <t>Total Fonds de la prévoyance liée</t>
      </text>
    </comment>
    <comment ref="U136" authorId="1">
      <text>
        <t>Total Fonds de la prévoyance liée</t>
      </text>
    </comment>
    <comment ref="V136" authorId="1">
      <text>
        <t>Total Fonds de la prévoyance liée</t>
      </text>
    </comment>
    <comment ref="W136" authorId="1">
      <text>
        <t>Total Fonds de la prévoyance liée</t>
      </text>
    </comment>
    <comment ref="X136" authorId="1">
      <text>
        <t>Total Fonds de la prévoyance liée</t>
      </text>
    </comment>
    <comment ref="Y136" authorId="1">
      <text>
        <t>Total Fonds de la prévoyance liée</t>
      </text>
    </comment>
    <comment ref="K137" authorId="1">
      <text>
        <t>Total Contrepartie banques et clients</t>
      </text>
    </comment>
    <comment ref="L137" authorId="1">
      <text>
        <t>Total Contrepartie banques et clients</t>
      </text>
    </comment>
    <comment ref="M137" authorId="1">
      <text>
        <t>Total Contrepartie banques et clients</t>
      </text>
    </comment>
    <comment ref="N137" authorId="1">
      <text>
        <t>Total Contrepartie banques et clients</t>
      </text>
    </comment>
    <comment ref="O137" authorId="1">
      <text>
        <t>Total Contrepartie banques et clients</t>
      </text>
    </comment>
    <comment ref="P137" authorId="1">
      <text>
        <t>Total Contrepartie banques et clients</t>
      </text>
    </comment>
    <comment ref="Q137" authorId="1">
      <text>
        <t>Total Contrepartie banques et clients</t>
      </text>
    </comment>
    <comment ref="R137" authorId="1">
      <text>
        <t>Total Contrepartie banques et clients</t>
      </text>
    </comment>
    <comment ref="S137" authorId="1">
      <text>
        <t>Total Contrepartie banques et clients</t>
      </text>
    </comment>
    <comment ref="T137" authorId="1">
      <text>
        <t>Total Contrepartie banques et clients</t>
      </text>
    </comment>
    <comment ref="U137" authorId="1">
      <text>
        <t>Total Contrepartie banques et clients</t>
      </text>
    </comment>
    <comment ref="V137" authorId="1">
      <text>
        <t>Total Contrepartie banques et clients</t>
      </text>
    </comment>
    <comment ref="W137" authorId="1">
      <text>
        <t>Total Contrepartie banques et clients</t>
      </text>
    </comment>
    <comment ref="X137" authorId="1">
      <text>
        <t>Total Contrepartie banques et clients</t>
      </text>
    </comment>
    <comment ref="Y137" authorId="1">
      <text>
        <t>Total Contrepartie banques et clients</t>
      </text>
    </comment>
    <comment ref="K138" authorId="1">
      <text>
        <t>Contrepartie banques &gt;= 0</t>
      </text>
    </comment>
    <comment ref="L138" authorId="1">
      <text>
        <t>Contrepartie banques &gt;= 0</t>
      </text>
    </comment>
    <comment ref="M138" authorId="1">
      <text>
        <t>Contrepartie banques &gt;= 0</t>
      </text>
    </comment>
    <comment ref="N138" authorId="1">
      <text>
        <t>Contrepartie banques &gt;= 0</t>
      </text>
    </comment>
    <comment ref="O138" authorId="1">
      <text>
        <t>Contrepartie banques &gt;= 0</t>
      </text>
    </comment>
    <comment ref="P138" authorId="1">
      <text>
        <t>Contrepartie banques &gt;= 0</t>
      </text>
    </comment>
    <comment ref="Q138" authorId="1">
      <text>
        <t>Contrepartie banques &gt;= 0</t>
      </text>
    </comment>
    <comment ref="R138" authorId="1">
      <text>
        <t>Contrepartie banques &gt;= 0</t>
      </text>
    </comment>
    <comment ref="S138" authorId="1">
      <text>
        <t>Contrepartie banques &gt;= 0</t>
      </text>
    </comment>
    <comment ref="T138" authorId="1">
      <text>
        <t>Contrepartie banques &gt;= 0</t>
      </text>
    </comment>
    <comment ref="U138" authorId="1">
      <text>
        <t>Contrepartie banques &gt;= 0</t>
      </text>
    </comment>
    <comment ref="V138" authorId="1">
      <text>
        <t>Contrepartie banques &gt;= 0</t>
      </text>
    </comment>
    <comment ref="W138" authorId="1">
      <text>
        <t>Contrepartie banques &gt;= 0</t>
      </text>
    </comment>
    <comment ref="X138" authorId="1">
      <text>
        <t>Contrepartie banques &gt;= 0</t>
      </text>
    </comment>
    <comment ref="Y138" authorId="1">
      <text>
        <t>Contrepartie banques &gt;= 0</t>
      </text>
    </comment>
    <comment ref="K139" authorId="1">
      <text>
        <t>Contrepartie clients &gt;= 0</t>
      </text>
    </comment>
    <comment ref="L139" authorId="1">
      <text>
        <t>Contrepartie clients &gt;= 0</t>
      </text>
    </comment>
    <comment ref="M139" authorId="1">
      <text>
        <t>Contrepartie clients &gt;= 0</t>
      </text>
    </comment>
    <comment ref="N139" authorId="1">
      <text>
        <t>Contrepartie clients &gt;= 0</t>
      </text>
    </comment>
    <comment ref="O139" authorId="1">
      <text>
        <t>Contrepartie clients &gt;= 0</t>
      </text>
    </comment>
    <comment ref="P139" authorId="1">
      <text>
        <t>Contrepartie clients &gt;= 0</t>
      </text>
    </comment>
    <comment ref="Q139" authorId="1">
      <text>
        <t>Contrepartie clients &gt;= 0</t>
      </text>
    </comment>
    <comment ref="R139" authorId="1">
      <text>
        <t>Contrepartie clients &gt;= 0</t>
      </text>
    </comment>
    <comment ref="S139" authorId="1">
      <text>
        <t>Contrepartie clients &gt;= 0</t>
      </text>
    </comment>
    <comment ref="T139" authorId="1">
      <text>
        <t>Contrepartie clients &gt;= 0</t>
      </text>
    </comment>
    <comment ref="U139" authorId="1">
      <text>
        <t>Contrepartie clients &gt;= 0</t>
      </text>
    </comment>
    <comment ref="V139" authorId="1">
      <text>
        <t>Contrepartie clients &gt;= 0</t>
      </text>
    </comment>
    <comment ref="W139" authorId="1">
      <text>
        <t>Contrepartie clients &gt;= 0</t>
      </text>
    </comment>
    <comment ref="X139" authorId="1">
      <text>
        <t>Contrepartie clients &gt;= 0</t>
      </text>
    </comment>
    <comment ref="Y139" authorId="1">
      <text>
        <t>Contrepartie clients &gt;= 0</t>
      </text>
    </comment>
    <comment ref="K140" authorId="1">
      <text>
        <t>Total Engagements résultant des autres instruments financiers évalués à la juste valeur</t>
      </text>
    </comment>
    <comment ref="L140" authorId="1">
      <text>
        <t>Total Engagements résultant des autres instruments financiers évalués à la juste valeur</t>
      </text>
    </comment>
    <comment ref="M140" authorId="1">
      <text>
        <t>Total Engagements résultant des autres instruments financiers évalués à la juste valeur</t>
      </text>
    </comment>
    <comment ref="N140" authorId="1">
      <text>
        <t>Total Engagements résultant des autres instruments financiers évalués à la juste valeur</t>
      </text>
    </comment>
    <comment ref="O140" authorId="1">
      <text>
        <t>Total Engagements résultant des autres instruments financiers évalués à la juste valeur</t>
      </text>
    </comment>
    <comment ref="P140" authorId="1">
      <text>
        <t>Total Engagements résultant des autres instruments financiers évalués à la juste valeur</t>
      </text>
    </comment>
    <comment ref="Q140" authorId="1">
      <text>
        <t>Total Engagements résultant des autres instruments financiers évalués à la juste valeur</t>
      </text>
    </comment>
    <comment ref="R140" authorId="1">
      <text>
        <t>Total Engagements résultant des autres instruments financiers évalués à la juste valeur</t>
      </text>
    </comment>
    <comment ref="S140" authorId="1">
      <text>
        <t>Total Engagements résultant des autres instruments financiers évalués à la juste valeur</t>
      </text>
    </comment>
    <comment ref="T140" authorId="1">
      <text>
        <t>Total Engagements résultant des autres instruments financiers évalués à la juste valeur</t>
      </text>
    </comment>
    <comment ref="U140" authorId="1">
      <text>
        <t>Total Engagements résultant des autres instruments financiers évalués à la juste valeur</t>
      </text>
    </comment>
    <comment ref="V140" authorId="1">
      <text>
        <t>Total Engagements résultant des autres instruments financiers évalués à la juste valeur</t>
      </text>
    </comment>
    <comment ref="W140" authorId="1">
      <text>
        <t>Total Engagements résultant des autres instruments financiers évalués à la juste valeur</t>
      </text>
    </comment>
    <comment ref="X140" authorId="1">
      <text>
        <t>Total Engagements résultant des autres instruments financiers évalués à la juste valeur</t>
      </text>
    </comment>
    <comment ref="Y140" authorId="1">
      <text>
        <t>Total Engagements résultant des autres instruments financiers évalués à la juste valeur</t>
      </text>
    </comment>
    <comment ref="K141" authorId="1">
      <text>
        <t>Total Echéance obligations de caisse</t>
      </text>
    </comment>
    <comment ref="M141" authorId="1">
      <text>
        <t>Total Echéance obligations de caisse</t>
      </text>
    </comment>
    <comment ref="N141" authorId="1">
      <text>
        <t>Total Echéance obligations de caisse</t>
      </text>
    </comment>
    <comment ref="O141" authorId="1">
      <text>
        <t>Total Echéance obligations de caisse</t>
      </text>
    </comment>
    <comment ref="P141" authorId="1">
      <text>
        <t>Total Echéance obligations de caisse</t>
      </text>
    </comment>
    <comment ref="Q141" authorId="1">
      <text>
        <t>Total Echéance obligations de caisse</t>
      </text>
    </comment>
    <comment ref="R141" authorId="1">
      <text>
        <t>Total Echéance obligations de caisse</t>
      </text>
    </comment>
    <comment ref="T141" authorId="1">
      <text>
        <t>Total Echéance obligations de caisse</t>
      </text>
    </comment>
    <comment ref="U141" authorId="1">
      <text>
        <t>Total Echéance obligations de caisse</t>
      </text>
    </comment>
    <comment ref="V141" authorId="1">
      <text>
        <t>Total Echéance obligations de caisse</t>
      </text>
    </comment>
    <comment ref="W141" authorId="1">
      <text>
        <t>Total Echéance obligations de caisse</t>
      </text>
    </comment>
    <comment ref="X141" authorId="1">
      <text>
        <t>Total Echéance obligations de caisse</t>
      </text>
    </comment>
    <comment ref="Y141" authorId="1">
      <text>
        <t>Total Echéance obligations de caisse</t>
      </text>
    </comment>
    <comment ref="K142" authorId="1">
      <text>
        <t>Total Emprunts et prêts des centrales d’émission de lettres de gage</t>
      </text>
    </comment>
    <comment ref="M142" authorId="1">
      <text>
        <t>Total Emprunts et prêts des centrales d’émission de lettres de gage</t>
      </text>
    </comment>
    <comment ref="N142" authorId="1">
      <text>
        <t>Total Emprunts et prêts des centrales d’émission de lettres de gage</t>
      </text>
    </comment>
    <comment ref="O142" authorId="1">
      <text>
        <t>Total Emprunts et prêts des centrales d’émission de lettres de gage</t>
      </text>
    </comment>
    <comment ref="P142" authorId="1">
      <text>
        <t>Total Emprunts et prêts des centrales d’émission de lettres de gage</t>
      </text>
    </comment>
    <comment ref="Q142" authorId="1">
      <text>
        <t>Total Emprunts et prêts des centrales d’émission de lettres de gage</t>
      </text>
    </comment>
    <comment ref="R142" authorId="1">
      <text>
        <t>Total Emprunts et prêts des centrales d’émission de lettres de gage</t>
      </text>
    </comment>
    <comment ref="T142" authorId="1">
      <text>
        <t>Total Emprunts et prêts des centrales d’émission de lettres de gage</t>
      </text>
    </comment>
    <comment ref="U142" authorId="1">
      <text>
        <t>Total Emprunts et prêts des centrales d’émission de lettres de gage</t>
      </text>
    </comment>
    <comment ref="V142" authorId="1">
      <text>
        <t>Total Emprunts et prêts des centrales d’émission de lettres de gage</t>
      </text>
    </comment>
    <comment ref="W142" authorId="1">
      <text>
        <t>Total Emprunts et prêts des centrales d’émission de lettres de gage</t>
      </text>
    </comment>
    <comment ref="X142" authorId="1">
      <text>
        <t>Total Emprunts et prêts des centrales d’émission de lettres de gage</t>
      </text>
    </comment>
    <comment ref="Y142" authorId="1">
      <text>
        <t>Total Emprunts et prêts des centrales d’émission de lettres de gage</t>
      </text>
    </comment>
    <comment ref="K143" authorId="1">
      <text>
        <t>Vérification 'dont' Emprunts obligataires, à option et convertibles avec sous-position De rang subordonné</t>
      </text>
    </comment>
    <comment ref="M143" authorId="1">
      <text>
        <t>Vérification 'dont' Emprunts obligataires, à option et convertibles avec sous-position De rang subordonné</t>
      </text>
    </comment>
    <comment ref="N143" authorId="1">
      <text>
        <t>Vérification 'dont' Emprunts obligataires, à option et convertibles avec sous-position De rang subordonné</t>
      </text>
    </comment>
    <comment ref="O143" authorId="1">
      <text>
        <t>Vérification 'dont' Emprunts obligataires, à option et convertibles avec sous-position De rang subordonné</t>
      </text>
    </comment>
    <comment ref="P143" authorId="1">
      <text>
        <t>Vérification 'dont' Emprunts obligataires, à option et convertibles avec sous-position De rang subordonné</t>
      </text>
    </comment>
    <comment ref="Q143" authorId="1">
      <text>
        <t>Vérification 'dont' Emprunts obligataires, à option et convertibles avec sous-position De rang subordonné</t>
      </text>
    </comment>
    <comment ref="R143" authorId="1">
      <text>
        <t>Vérification 'dont' Emprunts obligataires, à option et convertibles avec sous-position De rang subordonné</t>
      </text>
    </comment>
    <comment ref="T143" authorId="1">
      <text>
        <t>Vérification 'dont' Emprunts obligataires, à option et convertibles avec sous-position De rang subordonné</t>
      </text>
    </comment>
    <comment ref="U143" authorId="1">
      <text>
        <t>Vérification 'dont' Emprunts obligataires, à option et convertibles avec sous-position De rang subordonné</t>
      </text>
    </comment>
    <comment ref="V143" authorId="1">
      <text>
        <t>Vérification 'dont' Emprunts obligataires, à option et convertibles avec sous-position De rang subordonné</t>
      </text>
    </comment>
    <comment ref="W143" authorId="1">
      <text>
        <t>Vérification 'dont' Emprunts obligataires, à option et convertibles avec sous-position De rang subordonné</t>
      </text>
    </comment>
    <comment ref="X143" authorId="1">
      <text>
        <t>Vérification 'dont' Emprunts obligataires, à option et convertibles avec sous-position De rang subordonné</t>
      </text>
    </comment>
    <comment ref="Y143" authorId="1">
      <text>
        <t>Vérification 'dont' Emprunts obligataires, à option et convertibles avec sous-position De rang subordonné</t>
      </text>
    </comment>
    <comment ref="K144" authorId="1">
      <text>
        <t>Vérification 'dont' Autres passifs avec sous-positions Engagements non monétaires résultant de prêts et pensions de titres et Solde des opérations bancaires internes</t>
      </text>
    </comment>
    <comment ref="L144" authorId="1">
      <text>
        <t>Vérification 'dont' Autres passifs avec sous-positions Engagements non monétaires résultant de prêts et pensions de titres et Solde des opérations bancaires internes</t>
      </text>
    </comment>
    <comment ref="M144" authorId="1">
      <text>
        <t>Vérification 'dont' Autres passifs avec sous-positions Engagements non monétaires résultant de prêts et pensions de titres et Solde des opérations bancaires internes</t>
      </text>
    </comment>
    <comment ref="N144" authorId="1">
      <text>
        <t>Vérification 'dont' Autres passifs avec sous-positions Engagements non monétaires résultant de prêts et pensions de titres et Solde des opérations bancaires internes</t>
      </text>
    </comment>
    <comment ref="O144" authorId="1">
      <text>
        <t>Vérification 'dont' Autres passifs avec sous-positions Engagements non monétaires résultant de prêts et pensions de titres et Solde des opérations bancaires internes</t>
      </text>
    </comment>
    <comment ref="P144" authorId="1">
      <text>
        <t>Vérification 'dont' Autres passifs avec sous-positions Engagements non monétaires résultant de prêts et pensions de titres et Solde des opérations bancaires internes</t>
      </text>
    </comment>
    <comment ref="Q144" authorId="1">
      <text>
        <t>Vérification 'dont' Autres passifs avec sous-positions Engagements non monétaires résultant de prêts et pensions de titres et Solde des opérations bancaires internes</t>
      </text>
    </comment>
    <comment ref="R144" authorId="1">
      <text>
        <t>Vérification 'dont' Autres passifs avec sous-positions Engagements non monétaires résultant de prêts et pensions de titres et Solde des opérations bancaires internes</t>
      </text>
    </comment>
    <comment ref="S144" authorId="1">
      <text>
        <t>Vérification 'dont' Autres passifs avec sous-positions Engagements non monétaires résultant de prêts et pensions de titres et Solde des opérations bancaires internes</t>
      </text>
    </comment>
    <comment ref="T144" authorId="1">
      <text>
        <t>Vérification 'dont' Autres passifs avec sous-positions Engagements non monétaires résultant de prêts et pensions de titres et Solde des opérations bancaires internes</t>
      </text>
    </comment>
    <comment ref="U144" authorId="1">
      <text>
        <t>Vérification 'dont' Autres passifs avec sous-positions Engagements non monétaires résultant de prêts et pensions de titres et Solde des opérations bancaires internes</t>
      </text>
    </comment>
    <comment ref="V144" authorId="1">
      <text>
        <t>Vérification 'dont' Autres passifs avec sous-positions Engagements non monétaires résultant de prêts et pensions de titres et Solde des opérations bancaires internes</t>
      </text>
    </comment>
    <comment ref="W144" authorId="1">
      <text>
        <t>Vérification 'dont' Autres passifs avec sous-positions Engagements non monétaires résultant de prêts et pensions de titres et Solde des opérations bancaires internes</t>
      </text>
    </comment>
    <comment ref="X144" authorId="1">
      <text>
        <t>Vérification 'dont' Autres passifs avec sous-positions Engagements non monétaires résultant de prêts et pensions de titres et Solde des opérations bancaires internes</t>
      </text>
    </comment>
    <comment ref="Y144" authorId="1">
      <text>
        <t>Vérification 'dont' Autres passifs avec sous-positions Engagements non monétaires résultant de prêts et pensions de titres et Solde des opérations bancaires internes</t>
      </text>
    </comment>
    <comment ref="K145" authorId="1">
      <text>
        <t>Vérification 'dont' Réserve légale issue du capital avec sous-position Réserve issue d’apports de capitaux exonérés fiscalement</t>
      </text>
    </comment>
    <comment ref="M145" authorId="1">
      <text>
        <t>Vérification 'dont' Réserve légale issue du capital avec sous-position Réserve issue d’apports de capitaux exonérés fiscalement</t>
      </text>
    </comment>
    <comment ref="N145" authorId="1">
      <text>
        <t>Vérification 'dont' Réserve légale issue du capital avec sous-position Réserve issue d’apports de capitaux exonérés fiscalement</t>
      </text>
    </comment>
    <comment ref="O145" authorId="1">
      <text>
        <t>Vérification 'dont' Réserve légale issue du capital avec sous-position Réserve issue d’apports de capitaux exonérés fiscalement</t>
      </text>
    </comment>
    <comment ref="P145" authorId="1">
      <text>
        <t>Vérification 'dont' Réserve légale issue du capital avec sous-position Réserve issue d’apports de capitaux exonérés fiscalement</t>
      </text>
    </comment>
    <comment ref="Q145" authorId="1">
      <text>
        <t>Vérification 'dont' Réserve légale issue du capital avec sous-position Réserve issue d’apports de capitaux exonérés fiscalement</t>
      </text>
    </comment>
    <comment ref="Y145" authorId="1">
      <text>
        <t>Vérification 'dont' Réserve légale issue du capital avec sous-position Réserve issue d’apports de capitaux exonérés fiscalement</t>
      </text>
    </comment>
    <comment ref="K146" authorId="1">
      <text>
        <t>Propres parts du capital dans Passifs &gt;= 0</t>
      </text>
    </comment>
    <comment ref="M146" authorId="1">
      <text>
        <t>Propres parts du capital dans Passifs &gt;= 0</t>
      </text>
    </comment>
    <comment ref="N146" authorId="1">
      <text>
        <t>Propres parts du capital dans Passifs &gt;= 0</t>
      </text>
    </comment>
    <comment ref="O146" authorId="1">
      <text>
        <t>Propres parts du capital dans Passifs &gt;= 0</t>
      </text>
    </comment>
    <comment ref="P146" authorId="1">
      <text>
        <t>Propres parts du capital dans Passifs &gt;= 0</t>
      </text>
    </comment>
    <comment ref="Q146" authorId="1">
      <text>
        <t>Propres parts du capital dans Passifs &gt;= 0</t>
      </text>
    </comment>
    <comment ref="R146" authorId="1">
      <text>
        <t>Propres parts du capital dans Passifs &gt;= 0</t>
      </text>
    </comment>
    <comment ref="T146" authorId="1">
      <text>
        <t>Propres parts du capital dans Passifs &gt;= 0</t>
      </text>
    </comment>
    <comment ref="U146" authorId="1">
      <text>
        <t>Propres parts du capital dans Passifs &gt;= 0</t>
      </text>
    </comment>
    <comment ref="V146" authorId="1">
      <text>
        <t>Propres parts du capital dans Passifs &gt;= 0</t>
      </text>
    </comment>
    <comment ref="W146" authorId="1">
      <text>
        <t>Propres parts du capital dans Passifs &gt;= 0</t>
      </text>
    </comment>
    <comment ref="X146" authorId="1">
      <text>
        <t>Propres parts du capital dans Passifs &gt;= 0</t>
      </text>
    </comment>
    <comment ref="Y146" authorId="1">
      <text>
        <t>Propres parts du capital dans Passifs &gt;= 0</t>
      </text>
    </comment>
    <comment ref="K147" authorId="1">
      <text>
        <t>Calcul Total des passifs</t>
      </text>
    </comment>
    <comment ref="K148" authorId="1">
      <text>
        <t>Vérification 'dont' Total des passifs avec sous-position Total des engagements de rang subordonné</t>
      </text>
    </comment>
    <comment ref="K149" authorId="1">
      <text>
        <t>Total des passifs &lt;&gt; Total des engagements de rang subordonné</t>
      </text>
    </comment>
    <comment ref="L147" authorId="1">
      <text>
        <t>Calcul Total des passifs</t>
      </text>
    </comment>
    <comment ref="M147" authorId="1">
      <text>
        <t>Calcul Total des passifs</t>
      </text>
    </comment>
    <comment ref="M148" authorId="1">
      <text>
        <t>Vérification 'dont' Total des passifs avec sous-position Total des engagements de rang subordonné</t>
      </text>
    </comment>
    <comment ref="M149" authorId="1">
      <text>
        <t>Total des passifs &lt;&gt; Total des engagements de rang subordonné</t>
      </text>
    </comment>
    <comment ref="N147" authorId="1">
      <text>
        <t>Calcul Total des passifs</t>
      </text>
    </comment>
    <comment ref="N148" authorId="1">
      <text>
        <t>Vérification 'dont' Total des passifs avec sous-position Total des engagements de rang subordonné</t>
      </text>
    </comment>
    <comment ref="N149" authorId="1">
      <text>
        <t>Total des passifs &lt;&gt; Total des engagements de rang subordonné</t>
      </text>
    </comment>
    <comment ref="O147" authorId="1">
      <text>
        <t>Calcul Total des passifs</t>
      </text>
    </comment>
    <comment ref="O148" authorId="1">
      <text>
        <t>Vérification 'dont' Total des passifs avec sous-position Total des engagements de rang subordonné</t>
      </text>
    </comment>
    <comment ref="O149" authorId="1">
      <text>
        <t>Total des passifs &lt;&gt; Total des engagements de rang subordonné</t>
      </text>
    </comment>
    <comment ref="P147" authorId="1">
      <text>
        <t>Calcul Total des passifs</t>
      </text>
    </comment>
    <comment ref="P148" authorId="1">
      <text>
        <t>Vérification 'dont' Total des passifs avec sous-position Total des engagements de rang subordonné</t>
      </text>
    </comment>
    <comment ref="P149" authorId="1">
      <text>
        <t>Total des passifs &lt;&gt; Total des engagements de rang subordonné</t>
      </text>
    </comment>
    <comment ref="Q147" authorId="1">
      <text>
        <t>Calcul Total des passifs</t>
      </text>
    </comment>
    <comment ref="Q148" authorId="1">
      <text>
        <t>Vérification 'dont' Total des passifs avec sous-position Total des engagements de rang subordonné</t>
      </text>
    </comment>
    <comment ref="Q149" authorId="1">
      <text>
        <t>Total des passifs &lt;&gt; Total des engagements de rang subordonné</t>
      </text>
    </comment>
    <comment ref="R147" authorId="1">
      <text>
        <t>Calcul Total des passifs</t>
      </text>
    </comment>
    <comment ref="R148" authorId="1">
      <text>
        <t>Vérification 'dont' Total des passifs avec sous-position Total des engagements de rang subordonné</t>
      </text>
    </comment>
    <comment ref="R149" authorId="1">
      <text>
        <t>Total des passifs &lt;&gt; Total des engagements de rang subordonné</t>
      </text>
    </comment>
    <comment ref="S147" authorId="1">
      <text>
        <t>Calcul Total des passifs</t>
      </text>
    </comment>
    <comment ref="T147" authorId="1">
      <text>
        <t>Calcul Total des passifs</t>
      </text>
    </comment>
    <comment ref="T148" authorId="1">
      <text>
        <t>Vérification 'dont' Total des passifs avec sous-position Total des engagements de rang subordonné</t>
      </text>
    </comment>
    <comment ref="T149" authorId="1">
      <text>
        <t>Total des passifs &lt;&gt; Total des engagements de rang subordonné</t>
      </text>
    </comment>
    <comment ref="U147" authorId="1">
      <text>
        <t>Calcul Total des passifs</t>
      </text>
    </comment>
    <comment ref="U148" authorId="1">
      <text>
        <t>Vérification 'dont' Total des passifs avec sous-position Total des engagements de rang subordonné</t>
      </text>
    </comment>
    <comment ref="U149" authorId="1">
      <text>
        <t>Total des passifs &lt;&gt; Total des engagements de rang subordonné</t>
      </text>
    </comment>
    <comment ref="V147" authorId="1">
      <text>
        <t>Calcul Total des passifs</t>
      </text>
    </comment>
    <comment ref="V148" authorId="1">
      <text>
        <t>Vérification 'dont' Total des passifs avec sous-position Total des engagements de rang subordonné</t>
      </text>
    </comment>
    <comment ref="V149" authorId="1">
      <text>
        <t>Total des passifs &lt;&gt; Total des engagements de rang subordonné</t>
      </text>
    </comment>
    <comment ref="W147" authorId="1">
      <text>
        <t>Calcul Total des passifs</t>
      </text>
    </comment>
    <comment ref="W148" authorId="1">
      <text>
        <t>Vérification 'dont' Total des passifs avec sous-position Total des engagements de rang subordonné</t>
      </text>
    </comment>
    <comment ref="W149" authorId="1">
      <text>
        <t>Total des passifs &lt;&gt; Total des engagements de rang subordonné</t>
      </text>
    </comment>
    <comment ref="X147" authorId="1">
      <text>
        <t>Calcul Total des passifs</t>
      </text>
    </comment>
    <comment ref="X148" authorId="1">
      <text>
        <t>Vérification 'dont' Total des passifs avec sous-position Total des engagements de rang subordonné</t>
      </text>
    </comment>
    <comment ref="X149" authorId="1">
      <text>
        <t>Total des passifs &lt;&gt; Total des engagements de rang subordonné</t>
      </text>
    </comment>
    <comment ref="Y147" authorId="1">
      <text>
        <t>Calcul Total des passifs</t>
      </text>
    </comment>
    <comment ref="Y148" authorId="1">
      <text>
        <t>Total des passifs, Total Suisse et étranger, Total Monnaie &gt; 0</t>
      </text>
    </comment>
    <comment ref="Y149" authorId="1">
      <text>
        <t>Vérification 'dont' Total des passifs avec sous-position Total des engagements de rang subordonné</t>
      </text>
    </comment>
    <comment ref="Y150" authorId="1">
      <text>
        <t>Total des passifs &lt;&gt; Total des engagements de rang subordonné</t>
      </text>
    </comment>
    <comment ref="K151" authorId="1">
      <text>
        <t>Vérification 'dont' Total des engagements de rang subordonné avec sous-position Avec obligation de conversion et/ou abandon de créance</t>
      </text>
    </comment>
    <comment ref="M151" authorId="1">
      <text>
        <t>Vérification 'dont' Total des engagements de rang subordonné avec sous-position Avec obligation de conversion et/ou abandon de créance</t>
      </text>
    </comment>
    <comment ref="N151" authorId="1">
      <text>
        <t>Vérification 'dont' Total des engagements de rang subordonné avec sous-position Avec obligation de conversion et/ou abandon de créance</t>
      </text>
    </comment>
    <comment ref="O151" authorId="1">
      <text>
        <t>Vérification 'dont' Total des engagements de rang subordonné avec sous-position Avec obligation de conversion et/ou abandon de créance</t>
      </text>
    </comment>
    <comment ref="P151" authorId="1">
      <text>
        <t>Vérification 'dont' Total des engagements de rang subordonné avec sous-position Avec obligation de conversion et/ou abandon de créance</t>
      </text>
    </comment>
    <comment ref="Q151" authorId="1">
      <text>
        <t>Vérification 'dont' Total des engagements de rang subordonné avec sous-position Avec obligation de conversion et/ou abandon de créance</t>
      </text>
    </comment>
    <comment ref="R151" authorId="1">
      <text>
        <t>Vérification 'dont' Total des engagements de rang subordonné avec sous-position Avec obligation de conversion et/ou abandon de créance</t>
      </text>
    </comment>
    <comment ref="T151" authorId="1">
      <text>
        <t>Vérification 'dont' Total des engagements de rang subordonné avec sous-position Avec obligation de conversion et/ou abandon de créance</t>
      </text>
    </comment>
    <comment ref="U151" authorId="1">
      <text>
        <t>Vérification 'dont' Total des engagements de rang subordonné avec sous-position Avec obligation de conversion et/ou abandon de créance</t>
      </text>
    </comment>
    <comment ref="V151" authorId="1">
      <text>
        <t>Vérification 'dont' Total des engagements de rang subordonné avec sous-position Avec obligation de conversion et/ou abandon de créance</t>
      </text>
    </comment>
    <comment ref="W151" authorId="1">
      <text>
        <t>Vérification 'dont' Total des engagements de rang subordonné avec sous-position Avec obligation de conversion et/ou abandon de créance</t>
      </text>
    </comment>
    <comment ref="X151" authorId="1">
      <text>
        <t>Vérification 'dont' Total des engagements de rang subordonné avec sous-position Avec obligation de conversion et/ou abandon de créance</t>
      </text>
    </comment>
    <comment ref="Y151" authorId="1">
      <text>
        <t>Vérification 'dont' Total des engagements de rang subordonné avec sous-position Avec obligation de conversion et/ou abandon de créance</t>
      </text>
    </comment>
    <comment ref="AB103" authorId="1">
      <text>
        <t>Vérification 'dont' Engagements envers les banques avec sous-position Engagements résultant de garanties en espèces reçues pour d’autres opérations</t>
      </text>
    </comment>
    <comment ref="AB104" authorId="1">
      <text>
        <t>Total Engagements résultant d’opérations de financement de titres</t>
      </text>
    </comment>
    <comment ref="AB105" authorId="1">
      <text>
        <t>Total Engagements résultant d’opérations de financement de titres</t>
      </text>
    </comment>
    <comment ref="AB106" authorId="1">
      <text>
        <t>Total Engagements résultant d’opérations de financement de titres</t>
      </text>
    </comment>
    <comment ref="AB107" authorId="1">
      <text>
        <t>Vérification 'dont' Engagements résultant des dépôts de la clientèle avec sous-position Engagements résultant de garanties en espèces reçues pour d’autres opérations</t>
      </text>
    </comment>
    <comment ref="AB108" authorId="1">
      <text>
        <t>Vérification 'dont' Dépôts de la clientèle sans les fonds déposés dans le cadre de la prévoyance liée avec sous-position Engagements résultant de garanties en espèces reçues pour d’autres opérations</t>
      </text>
    </comment>
    <comment ref="AC103" authorId="1">
      <text>
        <t>Vérification 'dont' Engagements envers les banques avec sous-position Engagements résultant de garanties en espèces reçues pour d’autres opérations</t>
      </text>
    </comment>
    <comment ref="AC104" authorId="1">
      <text>
        <t>Total Engagements résultant d’opérations de financement de titres</t>
      </text>
    </comment>
    <comment ref="AC105" authorId="1">
      <text>
        <t>Total Engagements résultant d’opérations de financement de titres</t>
      </text>
    </comment>
    <comment ref="AC106" authorId="1">
      <text>
        <t>Total Engagements résultant d’opérations de financement de titres</t>
      </text>
    </comment>
    <comment ref="AC107" authorId="1">
      <text>
        <t>Vérification 'dont' Engagements résultant des dépôts de la clientèle avec sous-position Engagements résultant de garanties en espèces reçues pour d’autres opérations</t>
      </text>
    </comment>
    <comment ref="AC108" authorId="1">
      <text>
        <t>Vérification 'dont' Dépôts de la clientèle sans les fonds déposés dans le cadre de la prévoyance liée avec sous-position Engagements résultant de garanties en espèces reçues pour d’autres opérations</t>
      </text>
    </comment>
    <comment ref="AD103" authorId="1">
      <text>
        <t>Vérification 'dont' Engagements envers les banques avec sous-position Engagements résultant de garanties en espèces reçues pour d’autres opérations</t>
      </text>
    </comment>
    <comment ref="AD104" authorId="1">
      <text>
        <t>Total Engagements résultant d’opérations de financement de titres</t>
      </text>
    </comment>
    <comment ref="AD105" authorId="1">
      <text>
        <t>Total Engagements résultant d’opérations de financement de titres</t>
      </text>
    </comment>
    <comment ref="AD106" authorId="1">
      <text>
        <t>Total Engagements résultant d’opérations de financement de titres</t>
      </text>
    </comment>
    <comment ref="AD107" authorId="1">
      <text>
        <t>Vérification 'dont' Engagements résultant des dépôts de la clientèle avec sous-position Engagements résultant de garanties en espèces reçues pour d’autres opérations</t>
      </text>
    </comment>
    <comment ref="AD108" authorId="1">
      <text>
        <t>Vérification 'dont' Dépôts de la clientèle sans les fonds déposés dans le cadre de la prévoyance liée avec sous-position Engagements résultant de garanties en espèces reçues pour d’autres opérations</t>
      </text>
    </comment>
    <comment ref="AE103" authorId="1">
      <text>
        <t>Vérification 'dont' Engagements envers les banques avec sous-position Engagements résultant de garanties en espèces reçues pour d’autres opérations</t>
      </text>
    </comment>
    <comment ref="AE104" authorId="1">
      <text>
        <t>Total Engagements résultant d’opérations de financement de titres</t>
      </text>
    </comment>
    <comment ref="AE105" authorId="1">
      <text>
        <t>Total Engagements résultant d’opérations de financement de titres</t>
      </text>
    </comment>
    <comment ref="AE106" authorId="1">
      <text>
        <t>Total Engagements résultant d’opérations de financement de titres</t>
      </text>
    </comment>
    <comment ref="AE107" authorId="1">
      <text>
        <t>Vérification 'dont' Engagements résultant des dépôts de la clientèle avec sous-position Engagements résultant de garanties en espèces reçues pour d’autres opérations</t>
      </text>
    </comment>
    <comment ref="AE108" authorId="1">
      <text>
        <t>Vérification 'dont' Dépôts de la clientèle sans les fonds déposés dans le cadre de la prévoyance liée avec sous-position Engagements résultant de garanties en espèces reçues pour d’autres opérations</t>
      </text>
    </comment>
    <comment ref="AF103" authorId="1">
      <text>
        <t>Vérification 'dont' Engagements envers les banques avec sous-position Engagements résultant de garanties en espèces reçues pour d’autres opérations</t>
      </text>
    </comment>
    <comment ref="AF104" authorId="1">
      <text>
        <t>Total Engagements résultant d’opérations de financement de titres</t>
      </text>
    </comment>
    <comment ref="AF105" authorId="1">
      <text>
        <t>Total Engagements résultant d’opérations de financement de titres</t>
      </text>
    </comment>
    <comment ref="AF106" authorId="1">
      <text>
        <t>Total Engagements résultant d’opérations de financement de titres</t>
      </text>
    </comment>
    <comment ref="AF107" authorId="1">
      <text>
        <t>Vérification 'dont' Engagements résultant des dépôts de la clientèle avec sous-position Engagements résultant de garanties en espèces reçues pour d’autres opérations</t>
      </text>
    </comment>
    <comment ref="AF108" authorId="1">
      <text>
        <t>Vérification 'dont' Dépôts de la clientèle sans les fonds déposés dans le cadre de la prévoyance liée avec sous-position Engagements résultant de garanties en espèces reçues pour d’autres opérations</t>
      </text>
    </comment>
    <comment ref="AG103" authorId="1">
      <text>
        <t>Vérification 'dont' Engagements envers les banques avec sous-position Engagements résultant de garanties en espèces reçues pour d’autres opérations</t>
      </text>
    </comment>
    <comment ref="AG104" authorId="1">
      <text>
        <t>Total Engagements résultant d’opérations de financement de titres</t>
      </text>
    </comment>
    <comment ref="AG105" authorId="1">
      <text>
        <t>Total Engagements résultant d’opérations de financement de titres</t>
      </text>
    </comment>
    <comment ref="AG106" authorId="1">
      <text>
        <t>Total Engagements résultant d’opérations de financement de titres</t>
      </text>
    </comment>
    <comment ref="AG107" authorId="1">
      <text>
        <t>Vérification 'dont' Engagements résultant des dépôts de la clientèle avec sous-position Engagements résultant de garanties en espèces reçues pour d’autres opérations</t>
      </text>
    </comment>
    <comment ref="AG108" authorId="1">
      <text>
        <t>Vérification 'dont' Dépôts de la clientèle sans les fonds déposés dans le cadre de la prévoyance liée avec sous-position Engagements résultant de garanties en espèces reçues pour d’autres opérations</t>
      </text>
    </comment>
    <comment ref="AH103" authorId="1">
      <text>
        <t>Vérification 'dont' Engagements envers les banques avec sous-position Engagements résultant de garanties en espèces reçues pour d’autres opérations</t>
      </text>
    </comment>
    <comment ref="AH104" authorId="1">
      <text>
        <t>Total Engagements résultant d’opérations de financement de titres</t>
      </text>
    </comment>
    <comment ref="AH105" authorId="1">
      <text>
        <t>Total Engagements résultant d’opérations de financement de titres</t>
      </text>
    </comment>
    <comment ref="AH106" authorId="1">
      <text>
        <t>Total Engagements résultant d’opérations de financement de titres</t>
      </text>
    </comment>
    <comment ref="AH107" authorId="1">
      <text>
        <t>Vérification 'dont' Engagements résultant des dépôts de la clientèle avec sous-position Engagements résultant de garanties en espèces reçues pour d’autres opérations</t>
      </text>
    </comment>
    <comment ref="AH108" authorId="1">
      <text>
        <t>Vérification 'dont' Dépôts de la clientèle sans les fonds déposés dans le cadre de la prévoyance liée avec sous-position Engagements résultant de garanties en espèces reçues pour d’autres opérations</t>
      </text>
    </comment>
    <comment ref="AI103" authorId="1">
      <text>
        <t>Vérification 'dont' Engagements envers les banques avec sous-position Engagements résultant de garanties en espèces reçues pour d’autres opérations</t>
      </text>
    </comment>
    <comment ref="AI104" authorId="1">
      <text>
        <t>Total Engagements résultant d’opérations de financement de titres</t>
      </text>
    </comment>
    <comment ref="AI105" authorId="1">
      <text>
        <t>Total Engagements résultant d’opérations de financement de titres</t>
      </text>
    </comment>
    <comment ref="AI106" authorId="1">
      <text>
        <t>Total Engagements résultant d’opérations de financement de titres</t>
      </text>
    </comment>
    <comment ref="AI107" authorId="1">
      <text>
        <t>Vérification 'dont' Engagements résultant des dépôts de la clientèle avec sous-position Engagements résultant de garanties en espèces reçues pour d’autres opérations</t>
      </text>
    </comment>
    <comment ref="AI108" authorId="1">
      <text>
        <t>Vérification 'dont' Dépôts de la clientèle sans les fonds déposés dans le cadre de la prévoyance liée avec sous-position Engagements résultant de garanties en espèces reçues pour d’autres opérations</t>
      </text>
    </comment>
    <comment ref="AJ103" authorId="1">
      <text>
        <t>Vérification 'dont' Engagements envers les banques avec sous-position Engagements résultant de garanties en espèces reçues pour d’autres opérations</t>
      </text>
    </comment>
    <comment ref="AJ104" authorId="1">
      <text>
        <t>Total Engagements résultant d’opérations de financement de titres</t>
      </text>
    </comment>
    <comment ref="AJ105" authorId="1">
      <text>
        <t>Total Engagements résultant d’opérations de financement de titres</t>
      </text>
    </comment>
    <comment ref="AJ106" authorId="1">
      <text>
        <t>Total Engagements résultant d’opérations de financement de titres</t>
      </text>
    </comment>
    <comment ref="AJ107" authorId="1">
      <text>
        <t>Vérification 'dont' Engagements résultant des dépôts de la clientèle avec sous-position Engagements résultant de garanties en espèces reçues pour d’autres opérations</t>
      </text>
    </comment>
    <comment ref="AJ108" authorId="1">
      <text>
        <t>Vérification 'dont' Dépôts de la clientèle sans les fonds déposés dans le cadre de la prévoyance liée avec sous-position Engagements résultant de garanties en espèces reçues pour d’autres opérations</t>
      </text>
    </comment>
    <comment ref="AK103" authorId="1">
      <text>
        <t>Vérification 'dont' Engagements envers les banques avec sous-position Engagements résultant de garanties en espèces reçues pour d’autres opérations</t>
      </text>
    </comment>
    <comment ref="AK104" authorId="1">
      <text>
        <t>Total Engagements résultant d’opérations de financement de titres</t>
      </text>
    </comment>
    <comment ref="AK105" authorId="1">
      <text>
        <t>Total Engagements résultant d’opérations de financement de titres</t>
      </text>
    </comment>
    <comment ref="AK106" authorId="1">
      <text>
        <t>Total Engagements résultant d’opérations de financement de titres</t>
      </text>
    </comment>
    <comment ref="AK107" authorId="1">
      <text>
        <t>Vérification 'dont' Engagements résultant des dépôts de la clientèle avec sous-position Engagements résultant de garanties en espèces reçues pour d’autres opérations</t>
      </text>
    </comment>
    <comment ref="AK108" authorId="1">
      <text>
        <t>Vérification 'dont' Dépôts de la clientèle sans les fonds déposés dans le cadre de la prévoyance liée avec sous-position Engagements résultant de garanties en espèces reçues pour d’autres opérations</t>
      </text>
    </comment>
    <comment ref="AL103" authorId="1">
      <text>
        <t>Vérification 'dont' Engagements envers les banques avec sous-position Engagements résultant de garanties en espèces reçues pour d’autres opérations</t>
      </text>
    </comment>
    <comment ref="AL104" authorId="1">
      <text>
        <t>Total Engagements résultant d’opérations de financement de titres</t>
      </text>
    </comment>
    <comment ref="AL105" authorId="1">
      <text>
        <t>Total Engagements résultant d’opérations de financement de titres</t>
      </text>
    </comment>
    <comment ref="AL106" authorId="1">
      <text>
        <t>Total Engagements résultant d’opérations de financement de titres</t>
      </text>
    </comment>
    <comment ref="AL107" authorId="1">
      <text>
        <t>Vérification 'dont' Engagements résultant des dépôts de la clientèle avec sous-position Engagements résultant de garanties en espèces reçues pour d’autres opérations</t>
      </text>
    </comment>
    <comment ref="AL108" authorId="1">
      <text>
        <t>Vérification 'dont' Dépôts de la clientèle sans les fonds déposés dans le cadre de la prévoyance liée avec sous-position Engagements résultant de garanties en espèces reçues pour d’autres opérations</t>
      </text>
    </comment>
    <comment ref="AM103" authorId="1">
      <text>
        <t>Vérification 'dont' Engagements envers les banques avec sous-position Engagements résultant de garanties en espèces reçues pour d’autres opérations</t>
      </text>
    </comment>
    <comment ref="AM104" authorId="1">
      <text>
        <t>Total Engagements résultant d’opérations de financement de titres</t>
      </text>
    </comment>
    <comment ref="AM105" authorId="1">
      <text>
        <t>Total Engagements résultant d’opérations de financement de titres</t>
      </text>
    </comment>
    <comment ref="AM106" authorId="1">
      <text>
        <t>Total Engagements résultant d’opérations de financement de titres</t>
      </text>
    </comment>
    <comment ref="AM107" authorId="1">
      <text>
        <t>Vérification 'dont' Engagements résultant des dépôts de la clientèle avec sous-position Engagements résultant de garanties en espèces reçues pour d’autres opérations</t>
      </text>
    </comment>
    <comment ref="AM108" authorId="1">
      <text>
        <t>Vérification 'dont' Dépôts de la clientèle sans les fonds déposés dans le cadre de la prévoyance liée avec sous-position Engagements résultant de garanties en espèces reçues pour d’autres opérations</t>
      </text>
    </comment>
    <comment ref="AN103" authorId="1">
      <text>
        <t>Vérification 'dont' Engagements envers les banques avec sous-position Engagements résultant de garanties en espèces reçues pour d’autres opérations</t>
      </text>
    </comment>
    <comment ref="AN104" authorId="1">
      <text>
        <t>Total Engagements résultant d’opérations de financement de titres</t>
      </text>
    </comment>
    <comment ref="AN105" authorId="1">
      <text>
        <t>Total Engagements résultant d’opérations de financement de titres</t>
      </text>
    </comment>
    <comment ref="AN106" authorId="1">
      <text>
        <t>Total Engagements résultant d’opérations de financement de titres</t>
      </text>
    </comment>
    <comment ref="AN107" authorId="1">
      <text>
        <t>Vérification 'dont' Engagements résultant des dépôts de la clientèle avec sous-position Engagements résultant de garanties en espèces reçues pour d’autres opérations</t>
      </text>
    </comment>
    <comment ref="AN108" authorId="1">
      <text>
        <t>Vérification 'dont' Dépôts de la clientèle sans les fonds déposés dans le cadre de la prévoyance liée avec sous-position Engagements résultant de garanties en espèces reçues pour d’autres opérations</t>
      </text>
    </comment>
    <comment ref="AO103" authorId="1">
      <text>
        <t>Vérification 'dont' Engagements envers les banques avec sous-position Engagements résultant de garanties en espèces reçues pour d’autres opérations</t>
      </text>
    </comment>
    <comment ref="AO104" authorId="1">
      <text>
        <t>Total Engagements résultant d’opérations de financement de titres</t>
      </text>
    </comment>
    <comment ref="AO105" authorId="1">
      <text>
        <t>Total Engagements résultant d’opérations de financement de titres</t>
      </text>
    </comment>
    <comment ref="AO106" authorId="1">
      <text>
        <t>Total Engagements résultant d’opérations de financement de titres</t>
      </text>
    </comment>
    <comment ref="AO107" authorId="1">
      <text>
        <t>Vérification 'dont' Engagements résultant des dépôts de la clientèle avec sous-position Engagements résultant de garanties en espèces reçues pour d’autres opérations</t>
      </text>
    </comment>
    <comment ref="AO108" authorId="1">
      <text>
        <t>Vérification 'dont' Dépôts de la clientèle sans les fonds déposés dans le cadre de la prévoyance liée avec sous-position Engagements résultant de garanties en espèces reçues pour d’autres opérations</t>
      </text>
    </comment>
    <comment ref="AP103" authorId="1">
      <text>
        <t>Vérification 'dont' Engagements envers les banques avec sous-position Engagements résultant de garanties en espèces reçues pour d’autres opérations</t>
      </text>
    </comment>
    <comment ref="AP104" authorId="1">
      <text>
        <t>Total Engagements résultant d’opérations de financement de titres</t>
      </text>
    </comment>
    <comment ref="AP105" authorId="1">
      <text>
        <t>Total Engagements résultant d’opérations de financement de titres</t>
      </text>
    </comment>
    <comment ref="AP106" authorId="1">
      <text>
        <t>Total Engagements résultant d’opérations de financement de titres</t>
      </text>
    </comment>
    <comment ref="AP107" authorId="1">
      <text>
        <t>Vérification 'dont' Engagements résultant des dépôts de la clientèle avec sous-position Engagements résultant de garanties en espèces reçues pour d’autres opérations</t>
      </text>
    </comment>
    <comment ref="AP108" authorId="1">
      <text>
        <t>Vérification 'dont' Dépôts de la clientèle sans les fonds déposés dans le cadre de la prévoyance liée avec sous-position Engagements résultant de garanties en espèces reçues pour d’autres opérations</t>
      </text>
    </comment>
  </commentList>
</comments>
</file>

<file path=xl/comments4.xml><?xml version="1.0" encoding="utf-8"?>
<comments xmlns="http://schemas.openxmlformats.org/spreadsheetml/2006/main">
  <authors>
    <author/>
    <author>SNB</author>
  </authors>
  <commentList>
    <comment ref="AB23" authorId="1">
      <text>
        <t>Total Monnaie</t>
      </text>
    </comment>
    <comment ref="AB25" authorId="1">
      <text>
        <t>Total Monnaie</t>
      </text>
    </comment>
    <comment ref="AB26" authorId="1">
      <text>
        <t>Total Monnaie</t>
      </text>
    </comment>
    <comment ref="AB27" authorId="1">
      <text>
        <t>Total Monnaie</t>
      </text>
    </comment>
    <comment ref="AB28" authorId="1">
      <text>
        <t>Total Monnaie</t>
      </text>
    </comment>
    <comment ref="AB29" authorId="1">
      <text>
        <t>Total Monnaie</t>
      </text>
    </comment>
    <comment ref="AB30" authorId="1">
      <text>
        <t>Total Monnaie</t>
      </text>
    </comment>
    <comment ref="AB32" authorId="1">
      <text>
        <t>Total Monnaie</t>
      </text>
    </comment>
    <comment ref="AB39" authorId="1">
      <text>
        <t>Total Monnaie</t>
      </text>
    </comment>
    <comment ref="AB41" authorId="1">
      <text>
        <t>Total Monnaie</t>
      </text>
    </comment>
    <comment ref="AB42" authorId="1">
      <text>
        <t>Total Monnaie</t>
      </text>
    </comment>
    <comment ref="AB43" authorId="1">
      <text>
        <t>Total Monnaie</t>
      </text>
    </comment>
    <comment ref="AB44" authorId="1">
      <text>
        <t>Total Monnaie</t>
      </text>
    </comment>
    <comment ref="AB45" authorId="1">
      <text>
        <t>Total Monnaie</t>
      </text>
    </comment>
    <comment ref="AB46" authorId="1">
      <text>
        <t>Total Monnaie</t>
      </text>
    </comment>
    <comment ref="AB48" authorId="1">
      <text>
        <t>Total Monnaie</t>
      </text>
    </comment>
    <comment ref="AC23" authorId="1">
      <text>
        <t>Total Monnaie</t>
      </text>
    </comment>
    <comment ref="AC25" authorId="1">
      <text>
        <t>Total Monnaie</t>
      </text>
    </comment>
    <comment ref="AC26" authorId="1">
      <text>
        <t>Total Monnaie</t>
      </text>
    </comment>
    <comment ref="AC27" authorId="1">
      <text>
        <t>Total Monnaie</t>
      </text>
    </comment>
    <comment ref="AC28" authorId="1">
      <text>
        <t>Total Monnaie</t>
      </text>
    </comment>
    <comment ref="AC29" authorId="1">
      <text>
        <t>Total Monnaie</t>
      </text>
    </comment>
    <comment ref="AC30" authorId="1">
      <text>
        <t>Total Monnaie</t>
      </text>
    </comment>
    <comment ref="AC32" authorId="1">
      <text>
        <t>Total Monnaie</t>
      </text>
    </comment>
    <comment ref="AC39" authorId="1">
      <text>
        <t>Total Monnaie</t>
      </text>
    </comment>
    <comment ref="AC41" authorId="1">
      <text>
        <t>Total Monnaie</t>
      </text>
    </comment>
    <comment ref="AC42" authorId="1">
      <text>
        <t>Total Monnaie</t>
      </text>
    </comment>
    <comment ref="AC43" authorId="1">
      <text>
        <t>Total Monnaie</t>
      </text>
    </comment>
    <comment ref="AC44" authorId="1">
      <text>
        <t>Total Monnaie</t>
      </text>
    </comment>
    <comment ref="AC45" authorId="1">
      <text>
        <t>Total Monnaie</t>
      </text>
    </comment>
    <comment ref="AC46" authorId="1">
      <text>
        <t>Total Monnaie</t>
      </text>
    </comment>
    <comment ref="AC48" authorId="1">
      <text>
        <t>Total Monnaie</t>
      </text>
    </comment>
    <comment ref="AD23" authorId="1">
      <text>
        <t>Total Suisse et étranger</t>
      </text>
    </comment>
    <comment ref="AD25" authorId="1">
      <text>
        <t>Total Suisse et étranger</t>
      </text>
    </comment>
    <comment ref="AD26" authorId="1">
      <text>
        <t>Total Suisse et étranger</t>
      </text>
    </comment>
    <comment ref="AD27" authorId="1">
      <text>
        <t>Total Suisse et étranger</t>
      </text>
    </comment>
    <comment ref="AD28" authorId="1">
      <text>
        <t>Total Suisse et étranger</t>
      </text>
    </comment>
    <comment ref="AD29" authorId="1">
      <text>
        <t>Total Suisse et étranger</t>
      </text>
    </comment>
    <comment ref="AD30" authorId="1">
      <text>
        <t>Total Suisse et étranger</t>
      </text>
    </comment>
    <comment ref="AD32" authorId="1">
      <text>
        <t>Total Suisse et étranger</t>
      </text>
    </comment>
    <comment ref="AD39" authorId="1">
      <text>
        <t>Total Suisse et étranger</t>
      </text>
    </comment>
    <comment ref="AD41" authorId="1">
      <text>
        <t>Total Suisse et étranger</t>
      </text>
    </comment>
    <comment ref="AD42" authorId="1">
      <text>
        <t>Total Suisse et étranger</t>
      </text>
    </comment>
    <comment ref="AD43" authorId="1">
      <text>
        <t>Total Suisse et étranger</t>
      </text>
    </comment>
    <comment ref="AD44" authorId="1">
      <text>
        <t>Total Suisse et étranger</t>
      </text>
    </comment>
    <comment ref="AD45" authorId="1">
      <text>
        <t>Total Suisse et étranger</t>
      </text>
    </comment>
    <comment ref="AD46" authorId="1">
      <text>
        <t>Total Suisse et étranger</t>
      </text>
    </comment>
    <comment ref="AD48" authorId="1">
      <text>
        <t>Total Suisse et étranger</t>
      </text>
    </comment>
    <comment ref="K51" authorId="1">
      <text>
        <t>Créances résultant de prises en pension de titres (reverse-repurchase) dans Créances résultant d’opérations de financement de titres &gt;= 0</t>
      </text>
    </comment>
    <comment ref="K52" authorId="1">
      <text>
        <t>Total Contrepartie banques et clients</t>
      </text>
    </comment>
    <comment ref="L51" authorId="1">
      <text>
        <t>Créances résultant de prises en pension de titres (reverse-repurchase) dans Créances résultant d’opérations de financement de titres &gt;= 0</t>
      </text>
    </comment>
    <comment ref="L52" authorId="1">
      <text>
        <t>Total Contrepartie banques et clients</t>
      </text>
    </comment>
    <comment ref="M51" authorId="1">
      <text>
        <t>Créances résultant de prises en pension de titres (reverse-repurchase) dans Créances résultant d’opérations de financement de titres &gt;= 0</t>
      </text>
    </comment>
    <comment ref="M52" authorId="1">
      <text>
        <t>Total Contrepartie banques et clients</t>
      </text>
    </comment>
    <comment ref="N51" authorId="1">
      <text>
        <t>Créances résultant de prises en pension de titres (reverse-repurchase) dans Créances résultant d’opérations de financement de titres &gt;= 0</t>
      </text>
    </comment>
    <comment ref="N52" authorId="1">
      <text>
        <t>Total Contrepartie banques et clients</t>
      </text>
    </comment>
    <comment ref="O51" authorId="1">
      <text>
        <t>Créances résultant de prises en pension de titres (reverse-repurchase) dans Créances résultant d’opérations de financement de titres &gt;= 0</t>
      </text>
    </comment>
    <comment ref="O52" authorId="1">
      <text>
        <t>Total Contrepartie banques et clients</t>
      </text>
    </comment>
    <comment ref="P51" authorId="1">
      <text>
        <t>Créances résultant de prises en pension de titres (reverse-repurchase) dans Créances résultant d’opérations de financement de titres &gt;= 0</t>
      </text>
    </comment>
    <comment ref="P52" authorId="1">
      <text>
        <t>Total Contrepartie banques et clients</t>
      </text>
    </comment>
    <comment ref="Q51" authorId="1">
      <text>
        <t>Créances résultant de prises en pension de titres (reverse-repurchase) dans Créances résultant d’opérations de financement de titres &gt;= 0</t>
      </text>
    </comment>
    <comment ref="Q52" authorId="1">
      <text>
        <t>Total Contrepartie banques et clients</t>
      </text>
    </comment>
    <comment ref="R51" authorId="1">
      <text>
        <t>Créances résultant de prises en pension de titres (reverse-repurchase) dans Créances résultant d’opérations de financement de titres &gt;= 0</t>
      </text>
    </comment>
    <comment ref="R52" authorId="1">
      <text>
        <t>Total Contrepartie banques et clients</t>
      </text>
    </comment>
    <comment ref="S51" authorId="1">
      <text>
        <t>Créances résultant de prises en pension de titres (reverse-repurchase) dans Créances résultant d’opérations de financement de titres &gt;= 0</t>
      </text>
    </comment>
    <comment ref="S52" authorId="1">
      <text>
        <t>Total Contrepartie banques et clients</t>
      </text>
    </comment>
    <comment ref="T51" authorId="1">
      <text>
        <t>Créances résultant de prises en pension de titres (reverse-repurchase) dans Créances résultant d’opérations de financement de titres &gt;= 0</t>
      </text>
    </comment>
    <comment ref="T52" authorId="1">
      <text>
        <t>Total Contrepartie banques et clients</t>
      </text>
    </comment>
    <comment ref="U51" authorId="1">
      <text>
        <t>Créances résultant de prises en pension de titres (reverse-repurchase) dans Créances résultant d’opérations de financement de titres &gt;= 0</t>
      </text>
    </comment>
    <comment ref="U52" authorId="1">
      <text>
        <t>Total Contrepartie banques et clients</t>
      </text>
    </comment>
    <comment ref="V51" authorId="1">
      <text>
        <t>Créances résultant de prises en pension de titres (reverse-repurchase) dans Créances résultant d’opérations de financement de titres &gt;= 0</t>
      </text>
    </comment>
    <comment ref="V52" authorId="1">
      <text>
        <t>Total Contrepartie banques et clients</t>
      </text>
    </comment>
    <comment ref="W51" authorId="1">
      <text>
        <t>Créances résultant de prises en pension de titres (reverse-repurchase) dans Créances résultant d’opérations de financement de titres &gt;= 0</t>
      </text>
    </comment>
    <comment ref="W52" authorId="1">
      <text>
        <t>Total Contrepartie banques et clients</t>
      </text>
    </comment>
    <comment ref="X51" authorId="1">
      <text>
        <t>Créances résultant de prises en pension de titres (reverse-repurchase) dans Créances résultant d’opérations de financement de titres &gt;= 0</t>
      </text>
    </comment>
    <comment ref="X52" authorId="1">
      <text>
        <t>Total Contrepartie banques et clients</t>
      </text>
    </comment>
    <comment ref="Y51" authorId="1">
      <text>
        <t>Créances résultant de prises en pension de titres (reverse-repurchase) dans Créances résultant d’opérations de financement de titres &gt;= 0</t>
      </text>
    </comment>
    <comment ref="Y52" authorId="1">
      <text>
        <t>Total Contrepartie banques et clients</t>
      </text>
    </comment>
    <comment ref="K53" authorId="1">
      <text>
        <t>Créances résultant de prises en pension de titres (reverse-repurchase) dans Créances résultant d’opérations de financement de titres &gt;= 0</t>
      </text>
    </comment>
    <comment ref="K54" authorId="1">
      <text>
        <t>Contrepartie banques &gt;= 0</t>
      </text>
    </comment>
    <comment ref="L53" authorId="1">
      <text>
        <t>Créances résultant de prises en pension de titres (reverse-repurchase) dans Créances résultant d’opérations de financement de titres &gt;= 0</t>
      </text>
    </comment>
    <comment ref="L54" authorId="1">
      <text>
        <t>Contrepartie banques &gt;= 0</t>
      </text>
    </comment>
    <comment ref="M53" authorId="1">
      <text>
        <t>Créances résultant de prises en pension de titres (reverse-repurchase) dans Créances résultant d’opérations de financement de titres &gt;= 0</t>
      </text>
    </comment>
    <comment ref="M54" authorId="1">
      <text>
        <t>Contrepartie banques &gt;= 0</t>
      </text>
    </comment>
    <comment ref="N53" authorId="1">
      <text>
        <t>Créances résultant de prises en pension de titres (reverse-repurchase) dans Créances résultant d’opérations de financement de titres &gt;= 0</t>
      </text>
    </comment>
    <comment ref="N54" authorId="1">
      <text>
        <t>Contrepartie banques &gt;= 0</t>
      </text>
    </comment>
    <comment ref="O53" authorId="1">
      <text>
        <t>Créances résultant de prises en pension de titres (reverse-repurchase) dans Créances résultant d’opérations de financement de titres &gt;= 0</t>
      </text>
    </comment>
    <comment ref="O54" authorId="1">
      <text>
        <t>Contrepartie banques &gt;= 0</t>
      </text>
    </comment>
    <comment ref="P53" authorId="1">
      <text>
        <t>Créances résultant de prises en pension de titres (reverse-repurchase) dans Créances résultant d’opérations de financement de titres &gt;= 0</t>
      </text>
    </comment>
    <comment ref="P54" authorId="1">
      <text>
        <t>Contrepartie banques &gt;= 0</t>
      </text>
    </comment>
    <comment ref="Q53" authorId="1">
      <text>
        <t>Créances résultant de prises en pension de titres (reverse-repurchase) dans Créances résultant d’opérations de financement de titres &gt;= 0</t>
      </text>
    </comment>
    <comment ref="Q54" authorId="1">
      <text>
        <t>Contrepartie banques &gt;= 0</t>
      </text>
    </comment>
    <comment ref="R53" authorId="1">
      <text>
        <t>Créances résultant de prises en pension de titres (reverse-repurchase) dans Créances résultant d’opérations de financement de titres &gt;= 0</t>
      </text>
    </comment>
    <comment ref="R54" authorId="1">
      <text>
        <t>Contrepartie banques &gt;= 0</t>
      </text>
    </comment>
    <comment ref="S53" authorId="1">
      <text>
        <t>Créances résultant de prises en pension de titres (reverse-repurchase) dans Créances résultant d’opérations de financement de titres &gt;= 0</t>
      </text>
    </comment>
    <comment ref="S54" authorId="1">
      <text>
        <t>Contrepartie banques &gt;= 0</t>
      </text>
    </comment>
    <comment ref="T53" authorId="1">
      <text>
        <t>Créances résultant de prises en pension de titres (reverse-repurchase) dans Créances résultant d’opérations de financement de titres &gt;= 0</t>
      </text>
    </comment>
    <comment ref="T54" authorId="1">
      <text>
        <t>Contrepartie banques &gt;= 0</t>
      </text>
    </comment>
    <comment ref="U53" authorId="1">
      <text>
        <t>Créances résultant de prises en pension de titres (reverse-repurchase) dans Créances résultant d’opérations de financement de titres &gt;= 0</t>
      </text>
    </comment>
    <comment ref="U54" authorId="1">
      <text>
        <t>Contrepartie banques &gt;= 0</t>
      </text>
    </comment>
    <comment ref="V53" authorId="1">
      <text>
        <t>Créances résultant de prises en pension de titres (reverse-repurchase) dans Créances résultant d’opérations de financement de titres &gt;= 0</t>
      </text>
    </comment>
    <comment ref="V54" authorId="1">
      <text>
        <t>Contrepartie banques &gt;= 0</t>
      </text>
    </comment>
    <comment ref="W53" authorId="1">
      <text>
        <t>Créances résultant de prises en pension de titres (reverse-repurchase) dans Créances résultant d’opérations de financement de titres &gt;= 0</t>
      </text>
    </comment>
    <comment ref="W54" authorId="1">
      <text>
        <t>Contrepartie banques &gt;= 0</t>
      </text>
    </comment>
    <comment ref="X53" authorId="1">
      <text>
        <t>Créances résultant de prises en pension de titres (reverse-repurchase) dans Créances résultant d’opérations de financement de titres &gt;= 0</t>
      </text>
    </comment>
    <comment ref="X54" authorId="1">
      <text>
        <t>Contrepartie banques &gt;= 0</t>
      </text>
    </comment>
    <comment ref="Y53" authorId="1">
      <text>
        <t>Créances résultant de prises en pension de titres (reverse-repurchase) dans Créances résultant d’opérations de financement de titres &gt;= 0</t>
      </text>
    </comment>
    <comment ref="Y54" authorId="1">
      <text>
        <t>Contrepartie banques &gt;= 0</t>
      </text>
    </comment>
    <comment ref="K55" authorId="1">
      <text>
        <t>Créances résultant de prises en pension de titres (reverse-repurchase) dans Créances résultant d’opérations de financement de titres &gt;= 0</t>
      </text>
    </comment>
    <comment ref="K56" authorId="1">
      <text>
        <t>Contrepartie clients &gt;= 0</t>
      </text>
    </comment>
    <comment ref="L55" authorId="1">
      <text>
        <t>Créances résultant de prises en pension de titres (reverse-repurchase) dans Créances résultant d’opérations de financement de titres &gt;= 0</t>
      </text>
    </comment>
    <comment ref="L56" authorId="1">
      <text>
        <t>Contrepartie clients &gt;= 0</t>
      </text>
    </comment>
    <comment ref="M55" authorId="1">
      <text>
        <t>Créances résultant de prises en pension de titres (reverse-repurchase) dans Créances résultant d’opérations de financement de titres &gt;= 0</t>
      </text>
    </comment>
    <comment ref="M56" authorId="1">
      <text>
        <t>Contrepartie clients &gt;= 0</t>
      </text>
    </comment>
    <comment ref="N55" authorId="1">
      <text>
        <t>Créances résultant de prises en pension de titres (reverse-repurchase) dans Créances résultant d’opérations de financement de titres &gt;= 0</t>
      </text>
    </comment>
    <comment ref="N56" authorId="1">
      <text>
        <t>Contrepartie clients &gt;= 0</t>
      </text>
    </comment>
    <comment ref="O55" authorId="1">
      <text>
        <t>Créances résultant de prises en pension de titres (reverse-repurchase) dans Créances résultant d’opérations de financement de titres &gt;= 0</t>
      </text>
    </comment>
    <comment ref="O56" authorId="1">
      <text>
        <t>Contrepartie clients &gt;= 0</t>
      </text>
    </comment>
    <comment ref="P55" authorId="1">
      <text>
        <t>Créances résultant de prises en pension de titres (reverse-repurchase) dans Créances résultant d’opérations de financement de titres &gt;= 0</t>
      </text>
    </comment>
    <comment ref="P56" authorId="1">
      <text>
        <t>Contrepartie clients &gt;= 0</t>
      </text>
    </comment>
    <comment ref="Q55" authorId="1">
      <text>
        <t>Créances résultant de prises en pension de titres (reverse-repurchase) dans Créances résultant d’opérations de financement de titres &gt;= 0</t>
      </text>
    </comment>
    <comment ref="Q56" authorId="1">
      <text>
        <t>Contrepartie clients &gt;= 0</t>
      </text>
    </comment>
    <comment ref="R55" authorId="1">
      <text>
        <t>Créances résultant de prises en pension de titres (reverse-repurchase) dans Créances résultant d’opérations de financement de titres &gt;= 0</t>
      </text>
    </comment>
    <comment ref="R56" authorId="1">
      <text>
        <t>Contrepartie clients &gt;= 0</t>
      </text>
    </comment>
    <comment ref="S55" authorId="1">
      <text>
        <t>Créances résultant de prises en pension de titres (reverse-repurchase) dans Créances résultant d’opérations de financement de titres &gt;= 0</t>
      </text>
    </comment>
    <comment ref="S56" authorId="1">
      <text>
        <t>Contrepartie clients &gt;= 0</t>
      </text>
    </comment>
    <comment ref="T55" authorId="1">
      <text>
        <t>Créances résultant de prises en pension de titres (reverse-repurchase) dans Créances résultant d’opérations de financement de titres &gt;= 0</t>
      </text>
    </comment>
    <comment ref="T56" authorId="1">
      <text>
        <t>Contrepartie clients &gt;= 0</t>
      </text>
    </comment>
    <comment ref="U55" authorId="1">
      <text>
        <t>Créances résultant de prises en pension de titres (reverse-repurchase) dans Créances résultant d’opérations de financement de titres &gt;= 0</t>
      </text>
    </comment>
    <comment ref="U56" authorId="1">
      <text>
        <t>Contrepartie clients &gt;= 0</t>
      </text>
    </comment>
    <comment ref="V55" authorId="1">
      <text>
        <t>Créances résultant de prises en pension de titres (reverse-repurchase) dans Créances résultant d’opérations de financement de titres &gt;= 0</t>
      </text>
    </comment>
    <comment ref="V56" authorId="1">
      <text>
        <t>Contrepartie clients &gt;= 0</t>
      </text>
    </comment>
    <comment ref="W55" authorId="1">
      <text>
        <t>Créances résultant de prises en pension de titres (reverse-repurchase) dans Créances résultant d’opérations de financement de titres &gt;= 0</t>
      </text>
    </comment>
    <comment ref="W56" authorId="1">
      <text>
        <t>Contrepartie clients &gt;= 0</t>
      </text>
    </comment>
    <comment ref="X55" authorId="1">
      <text>
        <t>Créances résultant de prises en pension de titres (reverse-repurchase) dans Créances résultant d’opérations de financement de titres &gt;= 0</t>
      </text>
    </comment>
    <comment ref="X56" authorId="1">
      <text>
        <t>Contrepartie clients &gt;= 0</t>
      </text>
    </comment>
    <comment ref="Y55" authorId="1">
      <text>
        <t>Créances résultant de prises en pension de titres (reverse-repurchase) dans Créances résultant d’opérations de financement de titres &gt;= 0</t>
      </text>
    </comment>
    <comment ref="Y56" authorId="1">
      <text>
        <t>Contrepartie clients &gt;= 0</t>
      </text>
    </comment>
    <comment ref="K57" authorId="1">
      <text>
        <t>Créances résultant de garanties en espèces liées à des emprunts de titres (securities borrowing) dans Créances résultant d’opérations de financement de titres &gt;= 0</t>
      </text>
    </comment>
    <comment ref="K58" authorId="1">
      <text>
        <t>Total Contrepartie banques et clients</t>
      </text>
    </comment>
    <comment ref="L57" authorId="1">
      <text>
        <t>Créances résultant de garanties en espèces liées à des emprunts de titres (securities borrowing) dans Créances résultant d’opérations de financement de titres &gt;= 0</t>
      </text>
    </comment>
    <comment ref="L58" authorId="1">
      <text>
        <t>Total Contrepartie banques et clients</t>
      </text>
    </comment>
    <comment ref="M57" authorId="1">
      <text>
        <t>Créances résultant de garanties en espèces liées à des emprunts de titres (securities borrowing) dans Créances résultant d’opérations de financement de titres &gt;= 0</t>
      </text>
    </comment>
    <comment ref="M58" authorId="1">
      <text>
        <t>Total Contrepartie banques et clients</t>
      </text>
    </comment>
    <comment ref="N57" authorId="1">
      <text>
        <t>Créances résultant de garanties en espèces liées à des emprunts de titres (securities borrowing) dans Créances résultant d’opérations de financement de titres &gt;= 0</t>
      </text>
    </comment>
    <comment ref="N58" authorId="1">
      <text>
        <t>Total Contrepartie banques et clients</t>
      </text>
    </comment>
    <comment ref="O57" authorId="1">
      <text>
        <t>Créances résultant de garanties en espèces liées à des emprunts de titres (securities borrowing) dans Créances résultant d’opérations de financement de titres &gt;= 0</t>
      </text>
    </comment>
    <comment ref="O58" authorId="1">
      <text>
        <t>Total Contrepartie banques et clients</t>
      </text>
    </comment>
    <comment ref="P57" authorId="1">
      <text>
        <t>Créances résultant de garanties en espèces liées à des emprunts de titres (securities borrowing) dans Créances résultant d’opérations de financement de titres &gt;= 0</t>
      </text>
    </comment>
    <comment ref="P58" authorId="1">
      <text>
        <t>Total Contrepartie banques et clients</t>
      </text>
    </comment>
    <comment ref="Q57" authorId="1">
      <text>
        <t>Créances résultant de garanties en espèces liées à des emprunts de titres (securities borrowing) dans Créances résultant d’opérations de financement de titres &gt;= 0</t>
      </text>
    </comment>
    <comment ref="Q58" authorId="1">
      <text>
        <t>Total Contrepartie banques et clients</t>
      </text>
    </comment>
    <comment ref="R57" authorId="1">
      <text>
        <t>Créances résultant de garanties en espèces liées à des emprunts de titres (securities borrowing) dans Créances résultant d’opérations de financement de titres &gt;= 0</t>
      </text>
    </comment>
    <comment ref="R58" authorId="1">
      <text>
        <t>Total Contrepartie banques et clients</t>
      </text>
    </comment>
    <comment ref="S57" authorId="1">
      <text>
        <t>Créances résultant de garanties en espèces liées à des emprunts de titres (securities borrowing) dans Créances résultant d’opérations de financement de titres &gt;= 0</t>
      </text>
    </comment>
    <comment ref="S58" authorId="1">
      <text>
        <t>Total Contrepartie banques et clients</t>
      </text>
    </comment>
    <comment ref="T57" authorId="1">
      <text>
        <t>Créances résultant de garanties en espèces liées à des emprunts de titres (securities borrowing) dans Créances résultant d’opérations de financement de titres &gt;= 0</t>
      </text>
    </comment>
    <comment ref="T58" authorId="1">
      <text>
        <t>Total Contrepartie banques et clients</t>
      </text>
    </comment>
    <comment ref="U57" authorId="1">
      <text>
        <t>Créances résultant de garanties en espèces liées à des emprunts de titres (securities borrowing) dans Créances résultant d’opérations de financement de titres &gt;= 0</t>
      </text>
    </comment>
    <comment ref="U58" authorId="1">
      <text>
        <t>Total Contrepartie banques et clients</t>
      </text>
    </comment>
    <comment ref="V57" authorId="1">
      <text>
        <t>Créances résultant de garanties en espèces liées à des emprunts de titres (securities borrowing) dans Créances résultant d’opérations de financement de titres &gt;= 0</t>
      </text>
    </comment>
    <comment ref="V58" authorId="1">
      <text>
        <t>Total Contrepartie banques et clients</t>
      </text>
    </comment>
    <comment ref="W57" authorId="1">
      <text>
        <t>Créances résultant de garanties en espèces liées à des emprunts de titres (securities borrowing) dans Créances résultant d’opérations de financement de titres &gt;= 0</t>
      </text>
    </comment>
    <comment ref="W58" authorId="1">
      <text>
        <t>Total Contrepartie banques et clients</t>
      </text>
    </comment>
    <comment ref="X57" authorId="1">
      <text>
        <t>Créances résultant de garanties en espèces liées à des emprunts de titres (securities borrowing) dans Créances résultant d’opérations de financement de titres &gt;= 0</t>
      </text>
    </comment>
    <comment ref="X58" authorId="1">
      <text>
        <t>Total Contrepartie banques et clients</t>
      </text>
    </comment>
    <comment ref="Y57" authorId="1">
      <text>
        <t>Créances résultant de garanties en espèces liées à des emprunts de titres (securities borrowing) dans Créances résultant d’opérations de financement de titres &gt;= 0</t>
      </text>
    </comment>
    <comment ref="Y58" authorId="1">
      <text>
        <t>Total Contrepartie banques et clients</t>
      </text>
    </comment>
    <comment ref="K59" authorId="1">
      <text>
        <t>Créances résultant de garanties en espèces liées à des emprunts de titres (securities borrowing) dans Créances résultant d’opérations de financement de titres &gt;= 0</t>
      </text>
    </comment>
    <comment ref="K60" authorId="1">
      <text>
        <t>Contrepartie banques &gt;= 0</t>
      </text>
    </comment>
    <comment ref="L59" authorId="1">
      <text>
        <t>Créances résultant de garanties en espèces liées à des emprunts de titres (securities borrowing) dans Créances résultant d’opérations de financement de titres &gt;= 0</t>
      </text>
    </comment>
    <comment ref="L60" authorId="1">
      <text>
        <t>Contrepartie banques &gt;= 0</t>
      </text>
    </comment>
    <comment ref="M59" authorId="1">
      <text>
        <t>Créances résultant de garanties en espèces liées à des emprunts de titres (securities borrowing) dans Créances résultant d’opérations de financement de titres &gt;= 0</t>
      </text>
    </comment>
    <comment ref="M60" authorId="1">
      <text>
        <t>Contrepartie banques &gt;= 0</t>
      </text>
    </comment>
    <comment ref="N59" authorId="1">
      <text>
        <t>Créances résultant de garanties en espèces liées à des emprunts de titres (securities borrowing) dans Créances résultant d’opérations de financement de titres &gt;= 0</t>
      </text>
    </comment>
    <comment ref="N60" authorId="1">
      <text>
        <t>Contrepartie banques &gt;= 0</t>
      </text>
    </comment>
    <comment ref="O59" authorId="1">
      <text>
        <t>Créances résultant de garanties en espèces liées à des emprunts de titres (securities borrowing) dans Créances résultant d’opérations de financement de titres &gt;= 0</t>
      </text>
    </comment>
    <comment ref="O60" authorId="1">
      <text>
        <t>Contrepartie banques &gt;= 0</t>
      </text>
    </comment>
    <comment ref="P59" authorId="1">
      <text>
        <t>Créances résultant de garanties en espèces liées à des emprunts de titres (securities borrowing) dans Créances résultant d’opérations de financement de titres &gt;= 0</t>
      </text>
    </comment>
    <comment ref="P60" authorId="1">
      <text>
        <t>Contrepartie banques &gt;= 0</t>
      </text>
    </comment>
    <comment ref="Q59" authorId="1">
      <text>
        <t>Créances résultant de garanties en espèces liées à des emprunts de titres (securities borrowing) dans Créances résultant d’opérations de financement de titres &gt;= 0</t>
      </text>
    </comment>
    <comment ref="Q60" authorId="1">
      <text>
        <t>Contrepartie banques &gt;= 0</t>
      </text>
    </comment>
    <comment ref="R59" authorId="1">
      <text>
        <t>Créances résultant de garanties en espèces liées à des emprunts de titres (securities borrowing) dans Créances résultant d’opérations de financement de titres &gt;= 0</t>
      </text>
    </comment>
    <comment ref="R60" authorId="1">
      <text>
        <t>Contrepartie banques &gt;= 0</t>
      </text>
    </comment>
    <comment ref="S59" authorId="1">
      <text>
        <t>Créances résultant de garanties en espèces liées à des emprunts de titres (securities borrowing) dans Créances résultant d’opérations de financement de titres &gt;= 0</t>
      </text>
    </comment>
    <comment ref="S60" authorId="1">
      <text>
        <t>Contrepartie banques &gt;= 0</t>
      </text>
    </comment>
    <comment ref="T59" authorId="1">
      <text>
        <t>Créances résultant de garanties en espèces liées à des emprunts de titres (securities borrowing) dans Créances résultant d’opérations de financement de titres &gt;= 0</t>
      </text>
    </comment>
    <comment ref="T60" authorId="1">
      <text>
        <t>Contrepartie banques &gt;= 0</t>
      </text>
    </comment>
    <comment ref="U59" authorId="1">
      <text>
        <t>Créances résultant de garanties en espèces liées à des emprunts de titres (securities borrowing) dans Créances résultant d’opérations de financement de titres &gt;= 0</t>
      </text>
    </comment>
    <comment ref="U60" authorId="1">
      <text>
        <t>Contrepartie banques &gt;= 0</t>
      </text>
    </comment>
    <comment ref="V59" authorId="1">
      <text>
        <t>Créances résultant de garanties en espèces liées à des emprunts de titres (securities borrowing) dans Créances résultant d’opérations de financement de titres &gt;= 0</t>
      </text>
    </comment>
    <comment ref="V60" authorId="1">
      <text>
        <t>Contrepartie banques &gt;= 0</t>
      </text>
    </comment>
    <comment ref="W59" authorId="1">
      <text>
        <t>Créances résultant de garanties en espèces liées à des emprunts de titres (securities borrowing) dans Créances résultant d’opérations de financement de titres &gt;= 0</t>
      </text>
    </comment>
    <comment ref="W60" authorId="1">
      <text>
        <t>Contrepartie banques &gt;= 0</t>
      </text>
    </comment>
    <comment ref="X59" authorId="1">
      <text>
        <t>Créances résultant de garanties en espèces liées à des emprunts de titres (securities borrowing) dans Créances résultant d’opérations de financement de titres &gt;= 0</t>
      </text>
    </comment>
    <comment ref="X60" authorId="1">
      <text>
        <t>Contrepartie banques &gt;= 0</t>
      </text>
    </comment>
    <comment ref="Y59" authorId="1">
      <text>
        <t>Créances résultant de garanties en espèces liées à des emprunts de titres (securities borrowing) dans Créances résultant d’opérations de financement de titres &gt;= 0</t>
      </text>
    </comment>
    <comment ref="Y60" authorId="1">
      <text>
        <t>Contrepartie banques &gt;= 0</t>
      </text>
    </comment>
    <comment ref="K61" authorId="1">
      <text>
        <t>Créances résultant de garanties en espèces liées à des emprunts de titres (securities borrowing) dans Créances résultant d’opérations de financement de titres &gt;= 0</t>
      </text>
    </comment>
    <comment ref="K62" authorId="1">
      <text>
        <t>Contrepartie clients &gt;= 0</t>
      </text>
    </comment>
    <comment ref="L61" authorId="1">
      <text>
        <t>Créances résultant de garanties en espèces liées à des emprunts de titres (securities borrowing) dans Créances résultant d’opérations de financement de titres &gt;= 0</t>
      </text>
    </comment>
    <comment ref="L62" authorId="1">
      <text>
        <t>Contrepartie clients &gt;= 0</t>
      </text>
    </comment>
    <comment ref="M61" authorId="1">
      <text>
        <t>Créances résultant de garanties en espèces liées à des emprunts de titres (securities borrowing) dans Créances résultant d’opérations de financement de titres &gt;= 0</t>
      </text>
    </comment>
    <comment ref="M62" authorId="1">
      <text>
        <t>Contrepartie clients &gt;= 0</t>
      </text>
    </comment>
    <comment ref="N61" authorId="1">
      <text>
        <t>Créances résultant de garanties en espèces liées à des emprunts de titres (securities borrowing) dans Créances résultant d’opérations de financement de titres &gt;= 0</t>
      </text>
    </comment>
    <comment ref="N62" authorId="1">
      <text>
        <t>Contrepartie clients &gt;= 0</t>
      </text>
    </comment>
    <comment ref="O61" authorId="1">
      <text>
        <t>Créances résultant de garanties en espèces liées à des emprunts de titres (securities borrowing) dans Créances résultant d’opérations de financement de titres &gt;= 0</t>
      </text>
    </comment>
    <comment ref="O62" authorId="1">
      <text>
        <t>Contrepartie clients &gt;= 0</t>
      </text>
    </comment>
    <comment ref="P61" authorId="1">
      <text>
        <t>Créances résultant de garanties en espèces liées à des emprunts de titres (securities borrowing) dans Créances résultant d’opérations de financement de titres &gt;= 0</t>
      </text>
    </comment>
    <comment ref="P62" authorId="1">
      <text>
        <t>Contrepartie clients &gt;= 0</t>
      </text>
    </comment>
    <comment ref="Q61" authorId="1">
      <text>
        <t>Créances résultant de garanties en espèces liées à des emprunts de titres (securities borrowing) dans Créances résultant d’opérations de financement de titres &gt;= 0</t>
      </text>
    </comment>
    <comment ref="Q62" authorId="1">
      <text>
        <t>Contrepartie clients &gt;= 0</t>
      </text>
    </comment>
    <comment ref="R61" authorId="1">
      <text>
        <t>Créances résultant de garanties en espèces liées à des emprunts de titres (securities borrowing) dans Créances résultant d’opérations de financement de titres &gt;= 0</t>
      </text>
    </comment>
    <comment ref="R62" authorId="1">
      <text>
        <t>Contrepartie clients &gt;= 0</t>
      </text>
    </comment>
    <comment ref="S61" authorId="1">
      <text>
        <t>Créances résultant de garanties en espèces liées à des emprunts de titres (securities borrowing) dans Créances résultant d’opérations de financement de titres &gt;= 0</t>
      </text>
    </comment>
    <comment ref="S62" authorId="1">
      <text>
        <t>Contrepartie clients &gt;= 0</t>
      </text>
    </comment>
    <comment ref="T61" authorId="1">
      <text>
        <t>Créances résultant de garanties en espèces liées à des emprunts de titres (securities borrowing) dans Créances résultant d’opérations de financement de titres &gt;= 0</t>
      </text>
    </comment>
    <comment ref="T62" authorId="1">
      <text>
        <t>Contrepartie clients &gt;= 0</t>
      </text>
    </comment>
    <comment ref="U61" authorId="1">
      <text>
        <t>Créances résultant de garanties en espèces liées à des emprunts de titres (securities borrowing) dans Créances résultant d’opérations de financement de titres &gt;= 0</t>
      </text>
    </comment>
    <comment ref="U62" authorId="1">
      <text>
        <t>Contrepartie clients &gt;= 0</t>
      </text>
    </comment>
    <comment ref="V61" authorId="1">
      <text>
        <t>Créances résultant de garanties en espèces liées à des emprunts de titres (securities borrowing) dans Créances résultant d’opérations de financement de titres &gt;= 0</t>
      </text>
    </comment>
    <comment ref="V62" authorId="1">
      <text>
        <t>Contrepartie clients &gt;= 0</t>
      </text>
    </comment>
    <comment ref="W61" authorId="1">
      <text>
        <t>Créances résultant de garanties en espèces liées à des emprunts de titres (securities borrowing) dans Créances résultant d’opérations de financement de titres &gt;= 0</t>
      </text>
    </comment>
    <comment ref="W62" authorId="1">
      <text>
        <t>Contrepartie clients &gt;= 0</t>
      </text>
    </comment>
    <comment ref="X61" authorId="1">
      <text>
        <t>Créances résultant de garanties en espèces liées à des emprunts de titres (securities borrowing) dans Créances résultant d’opérations de financement de titres &gt;= 0</t>
      </text>
    </comment>
    <comment ref="X62" authorId="1">
      <text>
        <t>Contrepartie clients &gt;= 0</t>
      </text>
    </comment>
    <comment ref="Y61" authorId="1">
      <text>
        <t>Créances résultant de garanties en espèces liées à des emprunts de titres (securities borrowing) dans Créances résultant d’opérations de financement de titres &gt;= 0</t>
      </text>
    </comment>
    <comment ref="Y62" authorId="1">
      <text>
        <t>Contrepartie clients &gt;= 0</t>
      </text>
    </comment>
    <comment ref="K63" authorId="1">
      <text>
        <t>Engagements résultant de pensions de titres (repurchase) dans Engagements résultant d’opérations de financement de titres &gt;= 0</t>
      </text>
    </comment>
    <comment ref="K64" authorId="1">
      <text>
        <t>Total Contrepartie banques et clients</t>
      </text>
    </comment>
    <comment ref="L63" authorId="1">
      <text>
        <t>Engagements résultant de pensions de titres (repurchase) dans Engagements résultant d’opérations de financement de titres &gt;= 0</t>
      </text>
    </comment>
    <comment ref="L64" authorId="1">
      <text>
        <t>Total Contrepartie banques et clients</t>
      </text>
    </comment>
    <comment ref="M63" authorId="1">
      <text>
        <t>Engagements résultant de pensions de titres (repurchase) dans Engagements résultant d’opérations de financement de titres &gt;= 0</t>
      </text>
    </comment>
    <comment ref="M64" authorId="1">
      <text>
        <t>Total Contrepartie banques et clients</t>
      </text>
    </comment>
    <comment ref="N63" authorId="1">
      <text>
        <t>Engagements résultant de pensions de titres (repurchase) dans Engagements résultant d’opérations de financement de titres &gt;= 0</t>
      </text>
    </comment>
    <comment ref="N64" authorId="1">
      <text>
        <t>Total Contrepartie banques et clients</t>
      </text>
    </comment>
    <comment ref="O63" authorId="1">
      <text>
        <t>Engagements résultant de pensions de titres (repurchase) dans Engagements résultant d’opérations de financement de titres &gt;= 0</t>
      </text>
    </comment>
    <comment ref="O64" authorId="1">
      <text>
        <t>Total Contrepartie banques et clients</t>
      </text>
    </comment>
    <comment ref="P63" authorId="1">
      <text>
        <t>Engagements résultant de pensions de titres (repurchase) dans Engagements résultant d’opérations de financement de titres &gt;= 0</t>
      </text>
    </comment>
    <comment ref="P64" authorId="1">
      <text>
        <t>Total Contrepartie banques et clients</t>
      </text>
    </comment>
    <comment ref="Q63" authorId="1">
      <text>
        <t>Engagements résultant de pensions de titres (repurchase) dans Engagements résultant d’opérations de financement de titres &gt;= 0</t>
      </text>
    </comment>
    <comment ref="Q64" authorId="1">
      <text>
        <t>Total Contrepartie banques et clients</t>
      </text>
    </comment>
    <comment ref="R63" authorId="1">
      <text>
        <t>Engagements résultant de pensions de titres (repurchase) dans Engagements résultant d’opérations de financement de titres &gt;= 0</t>
      </text>
    </comment>
    <comment ref="R64" authorId="1">
      <text>
        <t>Total Contrepartie banques et clients</t>
      </text>
    </comment>
    <comment ref="S63" authorId="1">
      <text>
        <t>Engagements résultant de pensions de titres (repurchase) dans Engagements résultant d’opérations de financement de titres &gt;= 0</t>
      </text>
    </comment>
    <comment ref="S64" authorId="1">
      <text>
        <t>Total Contrepartie banques et clients</t>
      </text>
    </comment>
    <comment ref="T63" authorId="1">
      <text>
        <t>Engagements résultant de pensions de titres (repurchase) dans Engagements résultant d’opérations de financement de titres &gt;= 0</t>
      </text>
    </comment>
    <comment ref="T64" authorId="1">
      <text>
        <t>Total Contrepartie banques et clients</t>
      </text>
    </comment>
    <comment ref="U63" authorId="1">
      <text>
        <t>Engagements résultant de pensions de titres (repurchase) dans Engagements résultant d’opérations de financement de titres &gt;= 0</t>
      </text>
    </comment>
    <comment ref="U64" authorId="1">
      <text>
        <t>Total Contrepartie banques et clients</t>
      </text>
    </comment>
    <comment ref="V63" authorId="1">
      <text>
        <t>Engagements résultant de pensions de titres (repurchase) dans Engagements résultant d’opérations de financement de titres &gt;= 0</t>
      </text>
    </comment>
    <comment ref="V64" authorId="1">
      <text>
        <t>Total Contrepartie banques et clients</t>
      </text>
    </comment>
    <comment ref="W63" authorId="1">
      <text>
        <t>Engagements résultant de pensions de titres (repurchase) dans Engagements résultant d’opérations de financement de titres &gt;= 0</t>
      </text>
    </comment>
    <comment ref="W64" authorId="1">
      <text>
        <t>Total Contrepartie banques et clients</t>
      </text>
    </comment>
    <comment ref="X63" authorId="1">
      <text>
        <t>Engagements résultant de pensions de titres (repurchase) dans Engagements résultant d’opérations de financement de titres &gt;= 0</t>
      </text>
    </comment>
    <comment ref="X64" authorId="1">
      <text>
        <t>Total Contrepartie banques et clients</t>
      </text>
    </comment>
    <comment ref="Y63" authorId="1">
      <text>
        <t>Engagements résultant de pensions de titres (repurchase) dans Engagements résultant d’opérations de financement de titres &gt;= 0</t>
      </text>
    </comment>
    <comment ref="Y64" authorId="1">
      <text>
        <t>Total Contrepartie banques et clients</t>
      </text>
    </comment>
    <comment ref="K65" authorId="1">
      <text>
        <t>Contrepartie banques &gt;= 0</t>
      </text>
    </comment>
    <comment ref="K66" authorId="1">
      <text>
        <t>Engagements résultant de pensions de titres (repurchase) dans Engagements résultant d’opérations de financement de titres &gt;= 0</t>
      </text>
    </comment>
    <comment ref="L65" authorId="1">
      <text>
        <t>Contrepartie banques &gt;= 0</t>
      </text>
    </comment>
    <comment ref="L66" authorId="1">
      <text>
        <t>Engagements résultant de pensions de titres (repurchase) dans Engagements résultant d’opérations de financement de titres &gt;= 0</t>
      </text>
    </comment>
    <comment ref="M65" authorId="1">
      <text>
        <t>Contrepartie banques &gt;= 0</t>
      </text>
    </comment>
    <comment ref="M66" authorId="1">
      <text>
        <t>Engagements résultant de pensions de titres (repurchase) dans Engagements résultant d’opérations de financement de titres &gt;= 0</t>
      </text>
    </comment>
    <comment ref="N65" authorId="1">
      <text>
        <t>Contrepartie banques &gt;= 0</t>
      </text>
    </comment>
    <comment ref="N66" authorId="1">
      <text>
        <t>Engagements résultant de pensions de titres (repurchase) dans Engagements résultant d’opérations de financement de titres &gt;= 0</t>
      </text>
    </comment>
    <comment ref="O65" authorId="1">
      <text>
        <t>Contrepartie banques &gt;= 0</t>
      </text>
    </comment>
    <comment ref="O66" authorId="1">
      <text>
        <t>Engagements résultant de pensions de titres (repurchase) dans Engagements résultant d’opérations de financement de titres &gt;= 0</t>
      </text>
    </comment>
    <comment ref="P65" authorId="1">
      <text>
        <t>Contrepartie banques &gt;= 0</t>
      </text>
    </comment>
    <comment ref="P66" authorId="1">
      <text>
        <t>Engagements résultant de pensions de titres (repurchase) dans Engagements résultant d’opérations de financement de titres &gt;= 0</t>
      </text>
    </comment>
    <comment ref="Q65" authorId="1">
      <text>
        <t>Contrepartie banques &gt;= 0</t>
      </text>
    </comment>
    <comment ref="Q66" authorId="1">
      <text>
        <t>Engagements résultant de pensions de titres (repurchase) dans Engagements résultant d’opérations de financement de titres &gt;= 0</t>
      </text>
    </comment>
    <comment ref="R65" authorId="1">
      <text>
        <t>Contrepartie banques &gt;= 0</t>
      </text>
    </comment>
    <comment ref="R66" authorId="1">
      <text>
        <t>Engagements résultant de pensions de titres (repurchase) dans Engagements résultant d’opérations de financement de titres &gt;= 0</t>
      </text>
    </comment>
    <comment ref="S65" authorId="1">
      <text>
        <t>Contrepartie banques &gt;= 0</t>
      </text>
    </comment>
    <comment ref="S66" authorId="1">
      <text>
        <t>Engagements résultant de pensions de titres (repurchase) dans Engagements résultant d’opérations de financement de titres &gt;= 0</t>
      </text>
    </comment>
    <comment ref="T65" authorId="1">
      <text>
        <t>Contrepartie banques &gt;= 0</t>
      </text>
    </comment>
    <comment ref="T66" authorId="1">
      <text>
        <t>Engagements résultant de pensions de titres (repurchase) dans Engagements résultant d’opérations de financement de titres &gt;= 0</t>
      </text>
    </comment>
    <comment ref="U65" authorId="1">
      <text>
        <t>Contrepartie banques &gt;= 0</t>
      </text>
    </comment>
    <comment ref="U66" authorId="1">
      <text>
        <t>Engagements résultant de pensions de titres (repurchase) dans Engagements résultant d’opérations de financement de titres &gt;= 0</t>
      </text>
    </comment>
    <comment ref="V65" authorId="1">
      <text>
        <t>Contrepartie banques &gt;= 0</t>
      </text>
    </comment>
    <comment ref="V66" authorId="1">
      <text>
        <t>Engagements résultant de pensions de titres (repurchase) dans Engagements résultant d’opérations de financement de titres &gt;= 0</t>
      </text>
    </comment>
    <comment ref="W65" authorId="1">
      <text>
        <t>Contrepartie banques &gt;= 0</t>
      </text>
    </comment>
    <comment ref="W66" authorId="1">
      <text>
        <t>Engagements résultant de pensions de titres (repurchase) dans Engagements résultant d’opérations de financement de titres &gt;= 0</t>
      </text>
    </comment>
    <comment ref="X65" authorId="1">
      <text>
        <t>Contrepartie banques &gt;= 0</t>
      </text>
    </comment>
    <comment ref="X66" authorId="1">
      <text>
        <t>Engagements résultant de pensions de titres (repurchase) dans Engagements résultant d’opérations de financement de titres &gt;= 0</t>
      </text>
    </comment>
    <comment ref="Y65" authorId="1">
      <text>
        <t>Contrepartie banques &gt;= 0</t>
      </text>
    </comment>
    <comment ref="Y66" authorId="1">
      <text>
        <t>Engagements résultant de pensions de titres (repurchase) dans Engagements résultant d’opérations de financement de titres &gt;= 0</t>
      </text>
    </comment>
    <comment ref="K67" authorId="1">
      <text>
        <t>Contrepartie clients &gt;= 0</t>
      </text>
    </comment>
    <comment ref="K68" authorId="1">
      <text>
        <t>Engagements résultant de pensions de titres (repurchase) dans Engagements résultant d’opérations de financement de titres &gt;= 0</t>
      </text>
    </comment>
    <comment ref="L67" authorId="1">
      <text>
        <t>Contrepartie clients &gt;= 0</t>
      </text>
    </comment>
    <comment ref="L68" authorId="1">
      <text>
        <t>Engagements résultant de pensions de titres (repurchase) dans Engagements résultant d’opérations de financement de titres &gt;= 0</t>
      </text>
    </comment>
    <comment ref="M67" authorId="1">
      <text>
        <t>Contrepartie clients &gt;= 0</t>
      </text>
    </comment>
    <comment ref="M68" authorId="1">
      <text>
        <t>Engagements résultant de pensions de titres (repurchase) dans Engagements résultant d’opérations de financement de titres &gt;= 0</t>
      </text>
    </comment>
    <comment ref="N67" authorId="1">
      <text>
        <t>Contrepartie clients &gt;= 0</t>
      </text>
    </comment>
    <comment ref="N68" authorId="1">
      <text>
        <t>Engagements résultant de pensions de titres (repurchase) dans Engagements résultant d’opérations de financement de titres &gt;= 0</t>
      </text>
    </comment>
    <comment ref="O67" authorId="1">
      <text>
        <t>Contrepartie clients &gt;= 0</t>
      </text>
    </comment>
    <comment ref="O68" authorId="1">
      <text>
        <t>Engagements résultant de pensions de titres (repurchase) dans Engagements résultant d’opérations de financement de titres &gt;= 0</t>
      </text>
    </comment>
    <comment ref="P67" authorId="1">
      <text>
        <t>Contrepartie clients &gt;= 0</t>
      </text>
    </comment>
    <comment ref="P68" authorId="1">
      <text>
        <t>Engagements résultant de pensions de titres (repurchase) dans Engagements résultant d’opérations de financement de titres &gt;= 0</t>
      </text>
    </comment>
    <comment ref="Q67" authorId="1">
      <text>
        <t>Contrepartie clients &gt;= 0</t>
      </text>
    </comment>
    <comment ref="Q68" authorId="1">
      <text>
        <t>Engagements résultant de pensions de titres (repurchase) dans Engagements résultant d’opérations de financement de titres &gt;= 0</t>
      </text>
    </comment>
    <comment ref="R67" authorId="1">
      <text>
        <t>Contrepartie clients &gt;= 0</t>
      </text>
    </comment>
    <comment ref="R68" authorId="1">
      <text>
        <t>Engagements résultant de pensions de titres (repurchase) dans Engagements résultant d’opérations de financement de titres &gt;= 0</t>
      </text>
    </comment>
    <comment ref="S67" authorId="1">
      <text>
        <t>Contrepartie clients &gt;= 0</t>
      </text>
    </comment>
    <comment ref="S68" authorId="1">
      <text>
        <t>Engagements résultant de pensions de titres (repurchase) dans Engagements résultant d’opérations de financement de titres &gt;= 0</t>
      </text>
    </comment>
    <comment ref="T67" authorId="1">
      <text>
        <t>Contrepartie clients &gt;= 0</t>
      </text>
    </comment>
    <comment ref="T68" authorId="1">
      <text>
        <t>Engagements résultant de pensions de titres (repurchase) dans Engagements résultant d’opérations de financement de titres &gt;= 0</t>
      </text>
    </comment>
    <comment ref="U67" authorId="1">
      <text>
        <t>Contrepartie clients &gt;= 0</t>
      </text>
    </comment>
    <comment ref="U68" authorId="1">
      <text>
        <t>Engagements résultant de pensions de titres (repurchase) dans Engagements résultant d’opérations de financement de titres &gt;= 0</t>
      </text>
    </comment>
    <comment ref="V67" authorId="1">
      <text>
        <t>Contrepartie clients &gt;= 0</t>
      </text>
    </comment>
    <comment ref="V68" authorId="1">
      <text>
        <t>Engagements résultant de pensions de titres (repurchase) dans Engagements résultant d’opérations de financement de titres &gt;= 0</t>
      </text>
    </comment>
    <comment ref="W67" authorId="1">
      <text>
        <t>Contrepartie clients &gt;= 0</t>
      </text>
    </comment>
    <comment ref="W68" authorId="1">
      <text>
        <t>Engagements résultant de pensions de titres (repurchase) dans Engagements résultant d’opérations de financement de titres &gt;= 0</t>
      </text>
    </comment>
    <comment ref="X67" authorId="1">
      <text>
        <t>Contrepartie clients &gt;= 0</t>
      </text>
    </comment>
    <comment ref="X68" authorId="1">
      <text>
        <t>Engagements résultant de pensions de titres (repurchase) dans Engagements résultant d’opérations de financement de titres &gt;= 0</t>
      </text>
    </comment>
    <comment ref="Y67" authorId="1">
      <text>
        <t>Contrepartie clients &gt;= 0</t>
      </text>
    </comment>
    <comment ref="Y68" authorId="1">
      <text>
        <t>Engagements résultant de pensions de titres (repurchase) dans Engagements résultant d’opérations de financement de titres &gt;= 0</t>
      </text>
    </comment>
    <comment ref="K69" authorId="1">
      <text>
        <t>Engagements résultant de garanties en espèces liées à des prêts de titres (securities lending) dans Engagements résultant d’opérations de financement de titres &gt;= 0</t>
      </text>
    </comment>
    <comment ref="K70" authorId="1">
      <text>
        <t>Total Contrepartie banques et clients</t>
      </text>
    </comment>
    <comment ref="L69" authorId="1">
      <text>
        <t>Engagements résultant de garanties en espèces liées à des prêts de titres (securities lending) dans Engagements résultant d’opérations de financement de titres &gt;= 0</t>
      </text>
    </comment>
    <comment ref="L70" authorId="1">
      <text>
        <t>Total Contrepartie banques et clients</t>
      </text>
    </comment>
    <comment ref="M69" authorId="1">
      <text>
        <t>Engagements résultant de garanties en espèces liées à des prêts de titres (securities lending) dans Engagements résultant d’opérations de financement de titres &gt;= 0</t>
      </text>
    </comment>
    <comment ref="M70" authorId="1">
      <text>
        <t>Total Contrepartie banques et clients</t>
      </text>
    </comment>
    <comment ref="N69" authorId="1">
      <text>
        <t>Engagements résultant de garanties en espèces liées à des prêts de titres (securities lending) dans Engagements résultant d’opérations de financement de titres &gt;= 0</t>
      </text>
    </comment>
    <comment ref="N70" authorId="1">
      <text>
        <t>Total Contrepartie banques et clients</t>
      </text>
    </comment>
    <comment ref="O69" authorId="1">
      <text>
        <t>Engagements résultant de garanties en espèces liées à des prêts de titres (securities lending) dans Engagements résultant d’opérations de financement de titres &gt;= 0</t>
      </text>
    </comment>
    <comment ref="O70" authorId="1">
      <text>
        <t>Total Contrepartie banques et clients</t>
      </text>
    </comment>
    <comment ref="P69" authorId="1">
      <text>
        <t>Engagements résultant de garanties en espèces liées à des prêts de titres (securities lending) dans Engagements résultant d’opérations de financement de titres &gt;= 0</t>
      </text>
    </comment>
    <comment ref="P70" authorId="1">
      <text>
        <t>Total Contrepartie banques et clients</t>
      </text>
    </comment>
    <comment ref="Q69" authorId="1">
      <text>
        <t>Engagements résultant de garanties en espèces liées à des prêts de titres (securities lending) dans Engagements résultant d’opérations de financement de titres &gt;= 0</t>
      </text>
    </comment>
    <comment ref="Q70" authorId="1">
      <text>
        <t>Total Contrepartie banques et clients</t>
      </text>
    </comment>
    <comment ref="R69" authorId="1">
      <text>
        <t>Engagements résultant de garanties en espèces liées à des prêts de titres (securities lending) dans Engagements résultant d’opérations de financement de titres &gt;= 0</t>
      </text>
    </comment>
    <comment ref="R70" authorId="1">
      <text>
        <t>Total Contrepartie banques et clients</t>
      </text>
    </comment>
    <comment ref="S69" authorId="1">
      <text>
        <t>Engagements résultant de garanties en espèces liées à des prêts de titres (securities lending) dans Engagements résultant d’opérations de financement de titres &gt;= 0</t>
      </text>
    </comment>
    <comment ref="S70" authorId="1">
      <text>
        <t>Total Contrepartie banques et clients</t>
      </text>
    </comment>
    <comment ref="T69" authorId="1">
      <text>
        <t>Engagements résultant de garanties en espèces liées à des prêts de titres (securities lending) dans Engagements résultant d’opérations de financement de titres &gt;= 0</t>
      </text>
    </comment>
    <comment ref="T70" authorId="1">
      <text>
        <t>Total Contrepartie banques et clients</t>
      </text>
    </comment>
    <comment ref="U69" authorId="1">
      <text>
        <t>Engagements résultant de garanties en espèces liées à des prêts de titres (securities lending) dans Engagements résultant d’opérations de financement de titres &gt;= 0</t>
      </text>
    </comment>
    <comment ref="U70" authorId="1">
      <text>
        <t>Total Contrepartie banques et clients</t>
      </text>
    </comment>
    <comment ref="V69" authorId="1">
      <text>
        <t>Engagements résultant de garanties en espèces liées à des prêts de titres (securities lending) dans Engagements résultant d’opérations de financement de titres &gt;= 0</t>
      </text>
    </comment>
    <comment ref="V70" authorId="1">
      <text>
        <t>Total Contrepartie banques et clients</t>
      </text>
    </comment>
    <comment ref="W69" authorId="1">
      <text>
        <t>Engagements résultant de garanties en espèces liées à des prêts de titres (securities lending) dans Engagements résultant d’opérations de financement de titres &gt;= 0</t>
      </text>
    </comment>
    <comment ref="W70" authorId="1">
      <text>
        <t>Total Contrepartie banques et clients</t>
      </text>
    </comment>
    <comment ref="X69" authorId="1">
      <text>
        <t>Engagements résultant de garanties en espèces liées à des prêts de titres (securities lending) dans Engagements résultant d’opérations de financement de titres &gt;= 0</t>
      </text>
    </comment>
    <comment ref="X70" authorId="1">
      <text>
        <t>Total Contrepartie banques et clients</t>
      </text>
    </comment>
    <comment ref="Y69" authorId="1">
      <text>
        <t>Engagements résultant de garanties en espèces liées à des prêts de titres (securities lending) dans Engagements résultant d’opérations de financement de titres &gt;= 0</t>
      </text>
    </comment>
    <comment ref="Y70" authorId="1">
      <text>
        <t>Total Contrepartie banques et clients</t>
      </text>
    </comment>
    <comment ref="K71" authorId="1">
      <text>
        <t>Contrepartie banques &gt;= 0</t>
      </text>
    </comment>
    <comment ref="K72" authorId="1">
      <text>
        <t>Engagements résultant de garanties en espèces liées à des prêts de titres (securities lending) dans Engagements résultant d’opérations de financement de titres &gt;= 0</t>
      </text>
    </comment>
    <comment ref="L71" authorId="1">
      <text>
        <t>Contrepartie banques &gt;= 0</t>
      </text>
    </comment>
    <comment ref="L72" authorId="1">
      <text>
        <t>Engagements résultant de garanties en espèces liées à des prêts de titres (securities lending) dans Engagements résultant d’opérations de financement de titres &gt;= 0</t>
      </text>
    </comment>
    <comment ref="M71" authorId="1">
      <text>
        <t>Contrepartie banques &gt;= 0</t>
      </text>
    </comment>
    <comment ref="M72" authorId="1">
      <text>
        <t>Engagements résultant de garanties en espèces liées à des prêts de titres (securities lending) dans Engagements résultant d’opérations de financement de titres &gt;= 0</t>
      </text>
    </comment>
    <comment ref="N71" authorId="1">
      <text>
        <t>Contrepartie banques &gt;= 0</t>
      </text>
    </comment>
    <comment ref="N72" authorId="1">
      <text>
        <t>Engagements résultant de garanties en espèces liées à des prêts de titres (securities lending) dans Engagements résultant d’opérations de financement de titres &gt;= 0</t>
      </text>
    </comment>
    <comment ref="O71" authorId="1">
      <text>
        <t>Contrepartie banques &gt;= 0</t>
      </text>
    </comment>
    <comment ref="O72" authorId="1">
      <text>
        <t>Engagements résultant de garanties en espèces liées à des prêts de titres (securities lending) dans Engagements résultant d’opérations de financement de titres &gt;= 0</t>
      </text>
    </comment>
    <comment ref="P71" authorId="1">
      <text>
        <t>Contrepartie banques &gt;= 0</t>
      </text>
    </comment>
    <comment ref="P72" authorId="1">
      <text>
        <t>Engagements résultant de garanties en espèces liées à des prêts de titres (securities lending) dans Engagements résultant d’opérations de financement de titres &gt;= 0</t>
      </text>
    </comment>
    <comment ref="Q71" authorId="1">
      <text>
        <t>Contrepartie banques &gt;= 0</t>
      </text>
    </comment>
    <comment ref="Q72" authorId="1">
      <text>
        <t>Engagements résultant de garanties en espèces liées à des prêts de titres (securities lending) dans Engagements résultant d’opérations de financement de titres &gt;= 0</t>
      </text>
    </comment>
    <comment ref="R71" authorId="1">
      <text>
        <t>Contrepartie banques &gt;= 0</t>
      </text>
    </comment>
    <comment ref="R72" authorId="1">
      <text>
        <t>Engagements résultant de garanties en espèces liées à des prêts de titres (securities lending) dans Engagements résultant d’opérations de financement de titres &gt;= 0</t>
      </text>
    </comment>
    <comment ref="S71" authorId="1">
      <text>
        <t>Contrepartie banques &gt;= 0</t>
      </text>
    </comment>
    <comment ref="S72" authorId="1">
      <text>
        <t>Engagements résultant de garanties en espèces liées à des prêts de titres (securities lending) dans Engagements résultant d’opérations de financement de titres &gt;= 0</t>
      </text>
    </comment>
    <comment ref="T71" authorId="1">
      <text>
        <t>Contrepartie banques &gt;= 0</t>
      </text>
    </comment>
    <comment ref="T72" authorId="1">
      <text>
        <t>Engagements résultant de garanties en espèces liées à des prêts de titres (securities lending) dans Engagements résultant d’opérations de financement de titres &gt;= 0</t>
      </text>
    </comment>
    <comment ref="U71" authorId="1">
      <text>
        <t>Contrepartie banques &gt;= 0</t>
      </text>
    </comment>
    <comment ref="U72" authorId="1">
      <text>
        <t>Engagements résultant de garanties en espèces liées à des prêts de titres (securities lending) dans Engagements résultant d’opérations de financement de titres &gt;= 0</t>
      </text>
    </comment>
    <comment ref="V71" authorId="1">
      <text>
        <t>Contrepartie banques &gt;= 0</t>
      </text>
    </comment>
    <comment ref="V72" authorId="1">
      <text>
        <t>Engagements résultant de garanties en espèces liées à des prêts de titres (securities lending) dans Engagements résultant d’opérations de financement de titres &gt;= 0</t>
      </text>
    </comment>
    <comment ref="W71" authorId="1">
      <text>
        <t>Contrepartie banques &gt;= 0</t>
      </text>
    </comment>
    <comment ref="W72" authorId="1">
      <text>
        <t>Engagements résultant de garanties en espèces liées à des prêts de titres (securities lending) dans Engagements résultant d’opérations de financement de titres &gt;= 0</t>
      </text>
    </comment>
    <comment ref="X71" authorId="1">
      <text>
        <t>Contrepartie banques &gt;= 0</t>
      </text>
    </comment>
    <comment ref="X72" authorId="1">
      <text>
        <t>Engagements résultant de garanties en espèces liées à des prêts de titres (securities lending) dans Engagements résultant d’opérations de financement de titres &gt;= 0</t>
      </text>
    </comment>
    <comment ref="Y71" authorId="1">
      <text>
        <t>Contrepartie banques &gt;= 0</t>
      </text>
    </comment>
    <comment ref="Y72" authorId="1">
      <text>
        <t>Engagements résultant de garanties en espèces liées à des prêts de titres (securities lending) dans Engagements résultant d’opérations de financement de titres &gt;= 0</t>
      </text>
    </comment>
    <comment ref="K73" authorId="1">
      <text>
        <t>Contrepartie clients &gt;= 0</t>
      </text>
    </comment>
    <comment ref="K74" authorId="1">
      <text>
        <t>Engagements résultant de garanties en espèces liées à des prêts de titres (securities lending) dans Engagements résultant d’opérations de financement de titres &gt;= 0</t>
      </text>
    </comment>
    <comment ref="L73" authorId="1">
      <text>
        <t>Contrepartie clients &gt;= 0</t>
      </text>
    </comment>
    <comment ref="L74" authorId="1">
      <text>
        <t>Engagements résultant de garanties en espèces liées à des prêts de titres (securities lending) dans Engagements résultant d’opérations de financement de titres &gt;= 0</t>
      </text>
    </comment>
    <comment ref="M73" authorId="1">
      <text>
        <t>Contrepartie clients &gt;= 0</t>
      </text>
    </comment>
    <comment ref="M74" authorId="1">
      <text>
        <t>Engagements résultant de garanties en espèces liées à des prêts de titres (securities lending) dans Engagements résultant d’opérations de financement de titres &gt;= 0</t>
      </text>
    </comment>
    <comment ref="N73" authorId="1">
      <text>
        <t>Contrepartie clients &gt;= 0</t>
      </text>
    </comment>
    <comment ref="N74" authorId="1">
      <text>
        <t>Engagements résultant de garanties en espèces liées à des prêts de titres (securities lending) dans Engagements résultant d’opérations de financement de titres &gt;= 0</t>
      </text>
    </comment>
    <comment ref="O73" authorId="1">
      <text>
        <t>Contrepartie clients &gt;= 0</t>
      </text>
    </comment>
    <comment ref="O74" authorId="1">
      <text>
        <t>Engagements résultant de garanties en espèces liées à des prêts de titres (securities lending) dans Engagements résultant d’opérations de financement de titres &gt;= 0</t>
      </text>
    </comment>
    <comment ref="P73" authorId="1">
      <text>
        <t>Contrepartie clients &gt;= 0</t>
      </text>
    </comment>
    <comment ref="P74" authorId="1">
      <text>
        <t>Engagements résultant de garanties en espèces liées à des prêts de titres (securities lending) dans Engagements résultant d’opérations de financement de titres &gt;= 0</t>
      </text>
    </comment>
    <comment ref="Q73" authorId="1">
      <text>
        <t>Contrepartie clients &gt;= 0</t>
      </text>
    </comment>
    <comment ref="Q74" authorId="1">
      <text>
        <t>Engagements résultant de garanties en espèces liées à des prêts de titres (securities lending) dans Engagements résultant d’opérations de financement de titres &gt;= 0</t>
      </text>
    </comment>
    <comment ref="R73" authorId="1">
      <text>
        <t>Contrepartie clients &gt;= 0</t>
      </text>
    </comment>
    <comment ref="R74" authorId="1">
      <text>
        <t>Engagements résultant de garanties en espèces liées à des prêts de titres (securities lending) dans Engagements résultant d’opérations de financement de titres &gt;= 0</t>
      </text>
    </comment>
    <comment ref="S73" authorId="1">
      <text>
        <t>Contrepartie clients &gt;= 0</t>
      </text>
    </comment>
    <comment ref="S74" authorId="1">
      <text>
        <t>Engagements résultant de garanties en espèces liées à des prêts de titres (securities lending) dans Engagements résultant d’opérations de financement de titres &gt;= 0</t>
      </text>
    </comment>
    <comment ref="T73" authorId="1">
      <text>
        <t>Contrepartie clients &gt;= 0</t>
      </text>
    </comment>
    <comment ref="T74" authorId="1">
      <text>
        <t>Engagements résultant de garanties en espèces liées à des prêts de titres (securities lending) dans Engagements résultant d’opérations de financement de titres &gt;= 0</t>
      </text>
    </comment>
    <comment ref="U73" authorId="1">
      <text>
        <t>Contrepartie clients &gt;= 0</t>
      </text>
    </comment>
    <comment ref="U74" authorId="1">
      <text>
        <t>Engagements résultant de garanties en espèces liées à des prêts de titres (securities lending) dans Engagements résultant d’opérations de financement de titres &gt;= 0</t>
      </text>
    </comment>
    <comment ref="V73" authorId="1">
      <text>
        <t>Contrepartie clients &gt;= 0</t>
      </text>
    </comment>
    <comment ref="V74" authorId="1">
      <text>
        <t>Engagements résultant de garanties en espèces liées à des prêts de titres (securities lending) dans Engagements résultant d’opérations de financement de titres &gt;= 0</t>
      </text>
    </comment>
    <comment ref="W73" authorId="1">
      <text>
        <t>Contrepartie clients &gt;= 0</t>
      </text>
    </comment>
    <comment ref="W74" authorId="1">
      <text>
        <t>Engagements résultant de garanties en espèces liées à des prêts de titres (securities lending) dans Engagements résultant d’opérations de financement de titres &gt;= 0</t>
      </text>
    </comment>
    <comment ref="X73" authorId="1">
      <text>
        <t>Contrepartie clients &gt;= 0</t>
      </text>
    </comment>
    <comment ref="X74" authorId="1">
      <text>
        <t>Engagements résultant de garanties en espèces liées à des prêts de titres (securities lending) dans Engagements résultant d’opérations de financement de titres &gt;= 0</t>
      </text>
    </comment>
    <comment ref="Y73" authorId="1">
      <text>
        <t>Contrepartie clients &gt;= 0</t>
      </text>
    </comment>
    <comment ref="Y74" authorId="1">
      <text>
        <t>Engagements résultant de garanties en espèces liées à des prêts de titres (securities lending) dans Engagements résultant d’opérations de financement de titres &gt;= 0</t>
      </text>
    </comment>
    <comment ref="K75" authorId="1">
      <text>
        <t>Engagements résultant de garanties en espèces reçues pour d’autres opérations dans Dépôts de la clientèle sans les fonds déposés dans le cadre de la prévoyance liée &gt;= 0</t>
      </text>
    </comment>
    <comment ref="L75" authorId="1">
      <text>
        <t>Engagements résultant de garanties en espèces reçues pour d’autres opérations dans Dépôts de la clientèle sans les fonds déposés dans le cadre de la prévoyance liée &gt;= 0</t>
      </text>
    </comment>
    <comment ref="M75" authorId="1">
      <text>
        <t>Engagements résultant de garanties en espèces reçues pour d’autres opérations dans Dépôts de la clientèle sans les fonds déposés dans le cadre de la prévoyance liée &gt;= 0</t>
      </text>
    </comment>
    <comment ref="N75" authorId="1">
      <text>
        <t>Engagements résultant de garanties en espèces reçues pour d’autres opérations dans Dépôts de la clientèle sans les fonds déposés dans le cadre de la prévoyance liée &gt;= 0</t>
      </text>
    </comment>
    <comment ref="O75" authorId="1">
      <text>
        <t>Engagements résultant de garanties en espèces reçues pour d’autres opérations dans Dépôts de la clientèle sans les fonds déposés dans le cadre de la prévoyance liée &gt;= 0</t>
      </text>
    </comment>
    <comment ref="P75" authorId="1">
      <text>
        <t>Engagements résultant de garanties en espèces reçues pour d’autres opérations dans Dépôts de la clientèle sans les fonds déposés dans le cadre de la prévoyance liée &gt;= 0</t>
      </text>
    </comment>
    <comment ref="Q75" authorId="1">
      <text>
        <t>Engagements résultant de garanties en espèces reçues pour d’autres opérations dans Dépôts de la clientèle sans les fonds déposés dans le cadre de la prévoyance liée &gt;= 0</t>
      </text>
    </comment>
    <comment ref="R75" authorId="1">
      <text>
        <t>Engagements résultant de garanties en espèces reçues pour d’autres opérations dans Dépôts de la clientèle sans les fonds déposés dans le cadre de la prévoyance liée &gt;= 0</t>
      </text>
    </comment>
    <comment ref="S75" authorId="1">
      <text>
        <t>Engagements résultant de garanties en espèces reçues pour d’autres opérations dans Dépôts de la clientèle sans les fonds déposés dans le cadre de la prévoyance liée &gt;= 0</t>
      </text>
    </comment>
    <comment ref="T75" authorId="1">
      <text>
        <t>Engagements résultant de garanties en espèces reçues pour d’autres opérations dans Dépôts de la clientèle sans les fonds déposés dans le cadre de la prévoyance liée &gt;= 0</t>
      </text>
    </comment>
    <comment ref="U75" authorId="1">
      <text>
        <t>Engagements résultant de garanties en espèces reçues pour d’autres opérations dans Dépôts de la clientèle sans les fonds déposés dans le cadre de la prévoyance liée &gt;= 0</t>
      </text>
    </comment>
    <comment ref="V75" authorId="1">
      <text>
        <t>Engagements résultant de garanties en espèces reçues pour d’autres opérations dans Dépôts de la clientèle sans les fonds déposés dans le cadre de la prévoyance liée &gt;= 0</t>
      </text>
    </comment>
    <comment ref="W75" authorId="1">
      <text>
        <t>Engagements résultant de garanties en espèces reçues pour d’autres opérations dans Dépôts de la clientèle sans les fonds déposés dans le cadre de la prévoyance liée &gt;= 0</t>
      </text>
    </comment>
    <comment ref="X75" authorId="1">
      <text>
        <t>Engagements résultant de garanties en espèces reçues pour d’autres opérations dans Dépôts de la clientèle sans les fonds déposés dans le cadre de la prévoyance liée &gt;= 0</t>
      </text>
    </comment>
    <comment ref="Y75" authorId="1">
      <text>
        <t>Engagements résultant de garanties en espèces reçues pour d’autres opérations dans Dépôts de la clientèle sans les fonds déposés dans le cadre de la prévoyance liée &gt;= 0</t>
      </text>
    </comment>
  </commentList>
</comments>
</file>

<file path=xl/comments5.xml><?xml version="1.0" encoding="utf-8"?>
<comments xmlns="http://schemas.openxmlformats.org/spreadsheetml/2006/main">
  <authors>
    <author/>
    <author>SNB</author>
  </authors>
  <commentList>
    <comment ref="AB21" authorId="1">
      <text>
        <t>Total Monnaie</t>
      </text>
    </comment>
    <comment ref="AB22" authorId="1">
      <text>
        <t>Total Monnaie</t>
      </text>
    </comment>
    <comment ref="AB23" authorId="1">
      <text>
        <t>Total Monnaie</t>
      </text>
    </comment>
    <comment ref="AB24" authorId="1">
      <text>
        <t>Total Monnaie</t>
      </text>
    </comment>
    <comment ref="AB25" authorId="1">
      <text>
        <t>Total Monnaie</t>
      </text>
    </comment>
    <comment ref="AB26" authorId="1">
      <text>
        <t>Total Monnaie</t>
      </text>
    </comment>
    <comment ref="AC21" authorId="1">
      <text>
        <t>Total Monnaie</t>
      </text>
    </comment>
    <comment ref="AC22" authorId="1">
      <text>
        <t>Total Monnaie</t>
      </text>
    </comment>
    <comment ref="AC23" authorId="1">
      <text>
        <t>Total Monnaie</t>
      </text>
    </comment>
    <comment ref="AC24" authorId="1">
      <text>
        <t>Total Monnaie</t>
      </text>
    </comment>
    <comment ref="AC25" authorId="1">
      <text>
        <t>Total Monnaie</t>
      </text>
    </comment>
    <comment ref="AC26" authorId="1">
      <text>
        <t>Total Monnaie</t>
      </text>
    </comment>
    <comment ref="AD21" authorId="1">
      <text>
        <t>Total Suisse et étranger</t>
      </text>
    </comment>
    <comment ref="AD22" authorId="1">
      <text>
        <t>Total Suisse et étranger</t>
      </text>
    </comment>
    <comment ref="AD23" authorId="1">
      <text>
        <t>Total Suisse et étranger</t>
      </text>
    </comment>
    <comment ref="AD24" authorId="1">
      <text>
        <t>Total Suisse et étranger</t>
      </text>
    </comment>
    <comment ref="AD25" authorId="1">
      <text>
        <t>Total Suisse et étranger</t>
      </text>
    </comment>
    <comment ref="AD26" authorId="1">
      <text>
        <t>Total Suisse et étranger</t>
      </text>
    </comment>
    <comment ref="K29" authorId="1">
      <text>
        <t>Total Provenant de</t>
      </text>
    </comment>
    <comment ref="L29" authorId="1">
      <text>
        <t>Total Provenant de</t>
      </text>
    </comment>
    <comment ref="M29" authorId="1">
      <text>
        <t>Total Provenant de</t>
      </text>
    </comment>
    <comment ref="N29" authorId="1">
      <text>
        <t>Total Provenant de</t>
      </text>
    </comment>
    <comment ref="O29" authorId="1">
      <text>
        <t>Total Provenant de</t>
      </text>
    </comment>
    <comment ref="P29" authorId="1">
      <text>
        <t>Total Provenant de</t>
      </text>
    </comment>
    <comment ref="Q29" authorId="1">
      <text>
        <t>Total Provenant de</t>
      </text>
    </comment>
    <comment ref="R29" authorId="1">
      <text>
        <t>Total Provenant de</t>
      </text>
    </comment>
    <comment ref="S29" authorId="1">
      <text>
        <t>Total Provenant de</t>
      </text>
    </comment>
    <comment ref="T29" authorId="1">
      <text>
        <t>Total Provenant de</t>
      </text>
    </comment>
    <comment ref="U29" authorId="1">
      <text>
        <t>Total Provenant de</t>
      </text>
    </comment>
    <comment ref="V29" authorId="1">
      <text>
        <t>Total Provenant de</t>
      </text>
    </comment>
    <comment ref="W29" authorId="1">
      <text>
        <t>Total Provenant de</t>
      </text>
    </comment>
    <comment ref="X29" authorId="1">
      <text>
        <t>Total Provenant de</t>
      </text>
    </comment>
    <comment ref="Y29" authorId="1">
      <text>
        <t>Total Provenant de</t>
      </text>
    </comment>
    <comment ref="K30" authorId="1">
      <text>
        <t>Identité Actifs reçus à titre fiduciaire, Suisse, Provenant de Suisse avec Passifs reçus à titre fiduciaire, Suisse, Placés en Suisse</t>
      </text>
    </comment>
    <comment ref="L30" authorId="1">
      <text>
        <t>Identité Actifs reçus à titre fiduciaire, Suisse, Provenant de Suisse avec Passifs reçus à titre fiduciaire, Suisse, Placés en Suisse</t>
      </text>
    </comment>
    <comment ref="M30" authorId="1">
      <text>
        <t>Identité Actifs reçus à titre fiduciaire, Suisse, Provenant de Suisse avec Passifs reçus à titre fiduciaire, Suisse, Placés en Suisse</t>
      </text>
    </comment>
    <comment ref="N30" authorId="1">
      <text>
        <t>Identité Actifs reçus à titre fiduciaire, Suisse, Provenant de Suisse avec Passifs reçus à titre fiduciaire, Suisse, Placés en Suisse</t>
      </text>
    </comment>
    <comment ref="O30" authorId="1">
      <text>
        <t>Identité Actifs reçus à titre fiduciaire, Suisse, Provenant de Suisse avec Passifs reçus à titre fiduciaire, Suisse, Placés en Suisse</t>
      </text>
    </comment>
    <comment ref="P30" authorId="1">
      <text>
        <t>Identité Actifs reçus à titre fiduciaire, Suisse, Provenant de Suisse avec Passifs reçus à titre fiduciaire, Suisse, Placés en Suisse</t>
      </text>
    </comment>
    <comment ref="Q30" authorId="1">
      <text>
        <t>Identité Actifs reçus à titre fiduciaire, Suisse, Provenant de Suisse avec Passifs reçus à titre fiduciaire, Suisse, Placés en Suisse</t>
      </text>
    </comment>
    <comment ref="R31" authorId="1">
      <text>
        <t>Identité Actifs reçus à titre fiduciaire, Etranger, Provenant de l’étranger avec Passifs reçus à titre fiduciaire, Etranger, Placés à l’étranger</t>
      </text>
    </comment>
    <comment ref="S31" authorId="1">
      <text>
        <t>Identité Actifs reçus à titre fiduciaire, Etranger, Provenant de l’étranger avec Passifs reçus à titre fiduciaire, Etranger, Placés à l’étranger</t>
      </text>
    </comment>
    <comment ref="T31" authorId="1">
      <text>
        <t>Identité Actifs reçus à titre fiduciaire, Etranger, Provenant de l’étranger avec Passifs reçus à titre fiduciaire, Etranger, Placés à l’étranger</t>
      </text>
    </comment>
    <comment ref="U31" authorId="1">
      <text>
        <t>Identité Actifs reçus à titre fiduciaire, Etranger, Provenant de l’étranger avec Passifs reçus à titre fiduciaire, Etranger, Placés à l’étranger</t>
      </text>
    </comment>
    <comment ref="V31" authorId="1">
      <text>
        <t>Identité Actifs reçus à titre fiduciaire, Etranger, Provenant de l’étranger avec Passifs reçus à titre fiduciaire, Etranger, Placés à l’étranger</t>
      </text>
    </comment>
    <comment ref="W31" authorId="1">
      <text>
        <t>Identité Actifs reçus à titre fiduciaire, Etranger, Provenant de l’étranger avec Passifs reçus à titre fiduciaire, Etranger, Placés à l’étranger</t>
      </text>
    </comment>
    <comment ref="X31" authorId="1">
      <text>
        <t>Identité Actifs reçus à titre fiduciaire, Etranger, Provenant de l’étranger avec Passifs reçus à titre fiduciaire, Etranger, Placés à l’étranger</t>
      </text>
    </comment>
    <comment ref="K32" authorId="1">
      <text>
        <t>Total Placés en / placés à</t>
      </text>
    </comment>
    <comment ref="L32" authorId="1">
      <text>
        <t>Total Placés en / placés à</t>
      </text>
    </comment>
    <comment ref="M32" authorId="1">
      <text>
        <t>Total Placés en / placés à</t>
      </text>
    </comment>
    <comment ref="N32" authorId="1">
      <text>
        <t>Total Placés en / placés à</t>
      </text>
    </comment>
    <comment ref="O32" authorId="1">
      <text>
        <t>Total Placés en / placés à</t>
      </text>
    </comment>
    <comment ref="P32" authorId="1">
      <text>
        <t>Total Placés en / placés à</t>
      </text>
    </comment>
    <comment ref="Q32" authorId="1">
      <text>
        <t>Total Placés en / placés à</t>
      </text>
    </comment>
    <comment ref="R32" authorId="1">
      <text>
        <t>Total Placés en / placés à</t>
      </text>
    </comment>
    <comment ref="S32" authorId="1">
      <text>
        <t>Total Placés en / placés à</t>
      </text>
    </comment>
    <comment ref="T32" authorId="1">
      <text>
        <t>Total Placés en / placés à</t>
      </text>
    </comment>
    <comment ref="U32" authorId="1">
      <text>
        <t>Total Placés en / placés à</t>
      </text>
    </comment>
    <comment ref="V32" authorId="1">
      <text>
        <t>Total Placés en / placés à</t>
      </text>
    </comment>
    <comment ref="W32" authorId="1">
      <text>
        <t>Total Placés en / placés à</t>
      </text>
    </comment>
    <comment ref="X32" authorId="1">
      <text>
        <t>Total Placés en / placés à</t>
      </text>
    </comment>
    <comment ref="Y32" authorId="1">
      <text>
        <t>Total Placés en / placés à</t>
      </text>
    </comment>
    <comment ref="AB30" authorId="1">
      <text>
        <t>Identité Actifs reçus à titre fiduciaire, Suisse, Provenant de l'étranger avec Passifs reçus à titre fiduciaire, Etranger, Placés en Suisse</t>
      </text>
    </comment>
    <comment ref="AC30" authorId="1">
      <text>
        <t>Identité Actifs reçus à titre fiduciaire, Suisse, Provenant de l'étranger avec Passifs reçus à titre fiduciaire, Etranger, Placés en Suisse</t>
      </text>
    </comment>
    <comment ref="AD30" authorId="1">
      <text>
        <t>Identité Actifs reçus à titre fiduciaire, Suisse, Provenant de l'étranger avec Passifs reçus à titre fiduciaire, Etranger, Placés en Suisse</t>
      </text>
    </comment>
    <comment ref="AE30" authorId="1">
      <text>
        <t>Identité Actifs reçus à titre fiduciaire, Suisse, Provenant de l'étranger avec Passifs reçus à titre fiduciaire, Etranger, Placés en Suisse</t>
      </text>
    </comment>
    <comment ref="AF30" authorId="1">
      <text>
        <t>Identité Actifs reçus à titre fiduciaire, Suisse, Provenant de l'étranger avec Passifs reçus à titre fiduciaire, Etranger, Placés en Suisse</t>
      </text>
    </comment>
    <comment ref="AG30" authorId="1">
      <text>
        <t>Identité Actifs reçus à titre fiduciaire, Suisse, Provenant de l'étranger avec Passifs reçus à titre fiduciaire, Etranger, Placés en Suisse</t>
      </text>
    </comment>
    <comment ref="AH30" authorId="1">
      <text>
        <t>Identité Actifs reçus à titre fiduciaire, Suisse, Provenant de l'étranger avec Passifs reçus à titre fiduciaire, Etranger, Placés en Suisse</t>
      </text>
    </comment>
    <comment ref="AI29" authorId="1">
      <text>
        <t>Identité Actifs reçus à titre fiduciaire, Etranger, Provenant de Suisse avec Passifs reçus à titre fiduciaire, Suisse, Placés à l’étranger</t>
      </text>
    </comment>
    <comment ref="AJ29" authorId="1">
      <text>
        <t>Identité Actifs reçus à titre fiduciaire, Etranger, Provenant de Suisse avec Passifs reçus à titre fiduciaire, Suisse, Placés à l’étranger</t>
      </text>
    </comment>
    <comment ref="AK29" authorId="1">
      <text>
        <t>Identité Actifs reçus à titre fiduciaire, Etranger, Provenant de Suisse avec Passifs reçus à titre fiduciaire, Suisse, Placés à l’étranger</t>
      </text>
    </comment>
    <comment ref="AL29" authorId="1">
      <text>
        <t>Identité Actifs reçus à titre fiduciaire, Etranger, Provenant de Suisse avec Passifs reçus à titre fiduciaire, Suisse, Placés à l’étranger</t>
      </text>
    </comment>
    <comment ref="AM29" authorId="1">
      <text>
        <t>Identité Actifs reçus à titre fiduciaire, Etranger, Provenant de Suisse avec Passifs reçus à titre fiduciaire, Suisse, Placés à l’étranger</t>
      </text>
    </comment>
    <comment ref="AN29" authorId="1">
      <text>
        <t>Identité Actifs reçus à titre fiduciaire, Etranger, Provenant de Suisse avec Passifs reçus à titre fiduciaire, Suisse, Placés à l’étranger</t>
      </text>
    </comment>
    <comment ref="AO29" authorId="1">
      <text>
        <t>Identité Actifs reçus à titre fiduciaire, Etranger, Provenant de Suisse avec Passifs reçus à titre fiduciaire, Suisse, Placés à l’étranger</t>
      </text>
    </comment>
  </commentList>
</comments>
</file>

<file path=xl/comments6.xml><?xml version="1.0" encoding="utf-8"?>
<comments xmlns="http://schemas.openxmlformats.org/spreadsheetml/2006/main">
  <authors>
    <author/>
    <author>SNB</author>
  </authors>
  <commentList>
    <comment ref="AB21" authorId="1">
      <text>
        <t>Total Monnaie</t>
      </text>
    </comment>
    <comment ref="AB22" authorId="1">
      <text>
        <t>Total Monnaie</t>
      </text>
    </comment>
    <comment ref="AB23" authorId="1">
      <text>
        <t>Total Monnaie</t>
      </text>
    </comment>
    <comment ref="AB24" authorId="1">
      <text>
        <t>Total Monnaie</t>
      </text>
    </comment>
    <comment ref="AB26" authorId="1">
      <text>
        <t>Total Monnaie</t>
      </text>
    </comment>
    <comment ref="AB29" authorId="1">
      <text>
        <t>Total Monnaie</t>
      </text>
    </comment>
    <comment ref="AB30" authorId="1">
      <text>
        <t>Total Monnaie</t>
      </text>
    </comment>
    <comment ref="AB31" authorId="1">
      <text>
        <t>Total Monnaie</t>
      </text>
    </comment>
    <comment ref="AB32" authorId="1">
      <text>
        <t>Total Monnaie</t>
      </text>
    </comment>
    <comment ref="AB33" authorId="1">
      <text>
        <t>Total Monnaie</t>
      </text>
    </comment>
    <comment ref="AB34" authorId="1">
      <text>
        <t>Total Monnaie</t>
      </text>
    </comment>
    <comment ref="AB35" authorId="1">
      <text>
        <t>Total Monnaie</t>
      </text>
    </comment>
    <comment ref="AB36" authorId="1">
      <text>
        <t>Total Monnaie</t>
      </text>
    </comment>
    <comment ref="AB37" authorId="1">
      <text>
        <t>Total Monnaie</t>
      </text>
    </comment>
    <comment ref="AB38" authorId="1">
      <text>
        <t>Total Monnaie</t>
      </text>
    </comment>
    <comment ref="AB39" authorId="1">
      <text>
        <t>Total Monnaie</t>
      </text>
    </comment>
    <comment ref="AB40" authorId="1">
      <text>
        <t>Total Monnaie</t>
      </text>
    </comment>
    <comment ref="AB41" authorId="1">
      <text>
        <t>Total Monnaie</t>
      </text>
    </comment>
    <comment ref="AB42" authorId="1">
      <text>
        <t>Total Monnaie</t>
      </text>
    </comment>
    <comment ref="AB43" authorId="1">
      <text>
        <t>Total Monnaie</t>
      </text>
    </comment>
    <comment ref="AB44" authorId="1">
      <text>
        <t>Total Monnaie</t>
      </text>
    </comment>
    <comment ref="AB45" authorId="1">
      <text>
        <t>Total Monnaie</t>
      </text>
    </comment>
    <comment ref="AB46" authorId="1">
      <text>
        <t>Total Monnaie</t>
      </text>
    </comment>
    <comment ref="AB47" authorId="1">
      <text>
        <t>Total Monnaie</t>
      </text>
    </comment>
    <comment ref="AB48" authorId="1">
      <text>
        <t>Total Monnaie</t>
      </text>
    </comment>
    <comment ref="AB49" authorId="1">
      <text>
        <t>Total Monnaie</t>
      </text>
    </comment>
    <comment ref="AB50" authorId="1">
      <text>
        <t>Total Monnaie</t>
      </text>
    </comment>
    <comment ref="AB51" authorId="1">
      <text>
        <t>Total Monnaie</t>
      </text>
    </comment>
    <comment ref="AB52" authorId="1">
      <text>
        <t>Total Monnaie</t>
      </text>
    </comment>
    <comment ref="AB53" authorId="1">
      <text>
        <t>Total Monnaie</t>
      </text>
    </comment>
    <comment ref="AB54" authorId="1">
      <text>
        <t>Total Monnaie</t>
      </text>
    </comment>
    <comment ref="AB55" authorId="1">
      <text>
        <t>Total Monnaie</t>
      </text>
    </comment>
    <comment ref="AB56" authorId="1">
      <text>
        <t>Total Monnaie</t>
      </text>
    </comment>
    <comment ref="AB57" authorId="1">
      <text>
        <t>Total Monnaie</t>
      </text>
    </comment>
    <comment ref="AB59" authorId="1">
      <text>
        <t>Total Monnaie</t>
      </text>
    </comment>
    <comment ref="AB60" authorId="1">
      <text>
        <t>Total Monnaie</t>
      </text>
    </comment>
    <comment ref="AB61" authorId="1">
      <text>
        <t>Total Monnaie</t>
      </text>
    </comment>
    <comment ref="AB62" authorId="1">
      <text>
        <t>Total Monnaie</t>
      </text>
    </comment>
    <comment ref="AB63" authorId="1">
      <text>
        <t>Total Monnaie</t>
      </text>
    </comment>
    <comment ref="AB65" authorId="1">
      <text>
        <t>Total Monnaie</t>
      </text>
    </comment>
    <comment ref="AB66" authorId="1">
      <text>
        <t>Total Monnaie</t>
      </text>
    </comment>
    <comment ref="AB67" authorId="1">
      <text>
        <t>Total Monnaie</t>
      </text>
    </comment>
    <comment ref="AB68" authorId="1">
      <text>
        <t>Total Monnaie</t>
      </text>
    </comment>
    <comment ref="AB69" authorId="1">
      <text>
        <t>Total Monnaie</t>
      </text>
    </comment>
    <comment ref="AB70" authorId="1">
      <text>
        <t>Total Monnaie</t>
      </text>
    </comment>
    <comment ref="AB71" authorId="1">
      <text>
        <t>Total Monnaie</t>
      </text>
    </comment>
    <comment ref="AB72" authorId="1">
      <text>
        <t>Total Monnaie</t>
      </text>
    </comment>
    <comment ref="AB73" authorId="1">
      <text>
        <t>Total Monnaie</t>
      </text>
    </comment>
    <comment ref="AB74" authorId="1">
      <text>
        <t>Total Monnaie</t>
      </text>
    </comment>
    <comment ref="AB75" authorId="1">
      <text>
        <t>Total Monnaie</t>
      </text>
    </comment>
    <comment ref="AB76" authorId="1">
      <text>
        <t>Total Monnaie</t>
      </text>
    </comment>
    <comment ref="AB77" authorId="1">
      <text>
        <t>Total Monnaie</t>
      </text>
    </comment>
    <comment ref="AB78" authorId="1">
      <text>
        <t>Total Monnaie</t>
      </text>
    </comment>
    <comment ref="AB79" authorId="1">
      <text>
        <t>Total Monnaie</t>
      </text>
    </comment>
    <comment ref="AB80" authorId="1">
      <text>
        <t>Total Monnaie</t>
      </text>
    </comment>
    <comment ref="AB81" authorId="1">
      <text>
        <t>Total Monnaie</t>
      </text>
    </comment>
    <comment ref="AB82" authorId="1">
      <text>
        <t>Total Monnaie</t>
      </text>
    </comment>
    <comment ref="AB83" authorId="1">
      <text>
        <t>Total Monnaie</t>
      </text>
    </comment>
    <comment ref="AB84" authorId="1">
      <text>
        <t>Total Monnaie</t>
      </text>
    </comment>
    <comment ref="AB85" authorId="1">
      <text>
        <t>Total Monnaie</t>
      </text>
    </comment>
    <comment ref="AB86" authorId="1">
      <text>
        <t>Total Monnaie</t>
      </text>
    </comment>
    <comment ref="AB87" authorId="1">
      <text>
        <t>Total Monnaie</t>
      </text>
    </comment>
    <comment ref="AB88" authorId="1">
      <text>
        <t>Total Monnaie</t>
      </text>
    </comment>
    <comment ref="AB89" authorId="1">
      <text>
        <t>Total Monnaie</t>
      </text>
    </comment>
    <comment ref="AB90" authorId="1">
      <text>
        <t>Total Monnaie</t>
      </text>
    </comment>
    <comment ref="AB91" authorId="1">
      <text>
        <t>Total Monnaie</t>
      </text>
    </comment>
    <comment ref="AB92" authorId="1">
      <text>
        <t>Total Monnaie</t>
      </text>
    </comment>
    <comment ref="AB93" authorId="1">
      <text>
        <t>Total Monnaie</t>
      </text>
    </comment>
    <comment ref="AB94" authorId="1">
      <text>
        <t>Total Monnaie</t>
      </text>
    </comment>
    <comment ref="AB95" authorId="1">
      <text>
        <t>Total Monnaie</t>
      </text>
    </comment>
    <comment ref="AB96" authorId="1">
      <text>
        <t>Total Monnaie</t>
      </text>
    </comment>
    <comment ref="AB97" authorId="1">
      <text>
        <t>Total Monnaie</t>
      </text>
    </comment>
    <comment ref="AB98" authorId="1">
      <text>
        <t>Total Monnaie</t>
      </text>
    </comment>
    <comment ref="AB99" authorId="1">
      <text>
        <t>Total Monnaie</t>
      </text>
    </comment>
    <comment ref="AB100" authorId="1">
      <text>
        <t>Total Monnaie</t>
      </text>
    </comment>
    <comment ref="AB101" authorId="1">
      <text>
        <t>Total Monnaie</t>
      </text>
    </comment>
    <comment ref="AB102" authorId="1">
      <text>
        <t>Total Monnaie</t>
      </text>
    </comment>
    <comment ref="AB103" authorId="1">
      <text>
        <t>Total Monnaie</t>
      </text>
    </comment>
    <comment ref="AB104" authorId="1">
      <text>
        <t>Total Monnaie</t>
      </text>
    </comment>
    <comment ref="AB105" authorId="1">
      <text>
        <t>Total Monnaie</t>
      </text>
    </comment>
    <comment ref="AB106" authorId="1">
      <text>
        <t>Total Monnaie</t>
      </text>
    </comment>
    <comment ref="AB107" authorId="1">
      <text>
        <t>Total Monnaie</t>
      </text>
    </comment>
    <comment ref="AB108" authorId="1">
      <text>
        <t>Total Monnaie</t>
      </text>
    </comment>
    <comment ref="AB109" authorId="1">
      <text>
        <t>Total Monnaie</t>
      </text>
    </comment>
    <comment ref="AC21" authorId="1">
      <text>
        <t>Total Monnaie</t>
      </text>
    </comment>
    <comment ref="AC22" authorId="1">
      <text>
        <t>Total Monnaie</t>
      </text>
    </comment>
    <comment ref="AC23" authorId="1">
      <text>
        <t>Total Monnaie</t>
      </text>
    </comment>
    <comment ref="AC25" authorId="1">
      <text>
        <t>Total Monnaie</t>
      </text>
    </comment>
    <comment ref="AC26" authorId="1">
      <text>
        <t>Total Monnaie</t>
      </text>
    </comment>
    <comment ref="AC27" authorId="1">
      <text>
        <t>Total Monnaie</t>
      </text>
    </comment>
    <comment ref="AC28" authorId="1">
      <text>
        <t>Total Monnaie</t>
      </text>
    </comment>
    <comment ref="AC29" authorId="1">
      <text>
        <t>Total Monnaie</t>
      </text>
    </comment>
    <comment ref="AC30" authorId="1">
      <text>
        <t>Total Monnaie</t>
      </text>
    </comment>
    <comment ref="AC31" authorId="1">
      <text>
        <t>Total Monnaie</t>
      </text>
    </comment>
    <comment ref="AC32" authorId="1">
      <text>
        <t>Total Monnaie</t>
      </text>
    </comment>
    <comment ref="AC33" authorId="1">
      <text>
        <t>Total Monnaie</t>
      </text>
    </comment>
    <comment ref="AC34" authorId="1">
      <text>
        <t>Total Monnaie</t>
      </text>
    </comment>
    <comment ref="AC35" authorId="1">
      <text>
        <t>Total Monnaie</t>
      </text>
    </comment>
    <comment ref="AC36" authorId="1">
      <text>
        <t>Total Monnaie</t>
      </text>
    </comment>
    <comment ref="AC37" authorId="1">
      <text>
        <t>Total Monnaie</t>
      </text>
    </comment>
    <comment ref="AC38" authorId="1">
      <text>
        <t>Total Monnaie</t>
      </text>
    </comment>
    <comment ref="AC39" authorId="1">
      <text>
        <t>Total Monnaie</t>
      </text>
    </comment>
    <comment ref="AC40" authorId="1">
      <text>
        <t>Total Monnaie</t>
      </text>
    </comment>
    <comment ref="AC41" authorId="1">
      <text>
        <t>Total Monnaie</t>
      </text>
    </comment>
    <comment ref="AC42" authorId="1">
      <text>
        <t>Total Monnaie</t>
      </text>
    </comment>
    <comment ref="AC43" authorId="1">
      <text>
        <t>Total Monnaie</t>
      </text>
    </comment>
    <comment ref="AC44" authorId="1">
      <text>
        <t>Total Monnaie</t>
      </text>
    </comment>
    <comment ref="AC45" authorId="1">
      <text>
        <t>Total Monnaie</t>
      </text>
    </comment>
    <comment ref="AC46" authorId="1">
      <text>
        <t>Total Monnaie</t>
      </text>
    </comment>
    <comment ref="AC47" authorId="1">
      <text>
        <t>Total Monnaie</t>
      </text>
    </comment>
    <comment ref="AC48" authorId="1">
      <text>
        <t>Total Monnaie</t>
      </text>
    </comment>
    <comment ref="AC49" authorId="1">
      <text>
        <t>Total Monnaie</t>
      </text>
    </comment>
    <comment ref="AC50" authorId="1">
      <text>
        <t>Total Monnaie</t>
      </text>
    </comment>
    <comment ref="AC51" authorId="1">
      <text>
        <t>Total Monnaie</t>
      </text>
    </comment>
    <comment ref="AC52" authorId="1">
      <text>
        <t>Total Monnaie</t>
      </text>
    </comment>
    <comment ref="AC53" authorId="1">
      <text>
        <t>Total Monnaie</t>
      </text>
    </comment>
    <comment ref="AC54" authorId="1">
      <text>
        <t>Total Monnaie</t>
      </text>
    </comment>
    <comment ref="AC55" authorId="1">
      <text>
        <t>Total Monnaie</t>
      </text>
    </comment>
    <comment ref="AC56" authorId="1">
      <text>
        <t>Total Monnaie</t>
      </text>
    </comment>
    <comment ref="AC57" authorId="1">
      <text>
        <t>Total Monnaie</t>
      </text>
    </comment>
    <comment ref="AC59" authorId="1">
      <text>
        <t>Total Monnaie</t>
      </text>
    </comment>
    <comment ref="AC60" authorId="1">
      <text>
        <t>Total Monnaie</t>
      </text>
    </comment>
    <comment ref="AC61" authorId="1">
      <text>
        <t>Total Monnaie</t>
      </text>
    </comment>
    <comment ref="AC62" authorId="1">
      <text>
        <t>Total Monnaie</t>
      </text>
    </comment>
    <comment ref="AC63" authorId="1">
      <text>
        <t>Total Monnaie</t>
      </text>
    </comment>
    <comment ref="AC65" authorId="1">
      <text>
        <t>Total Monnaie</t>
      </text>
    </comment>
    <comment ref="AC66" authorId="1">
      <text>
        <t>Total Monnaie</t>
      </text>
    </comment>
    <comment ref="AC67" authorId="1">
      <text>
        <t>Total Monnaie</t>
      </text>
    </comment>
    <comment ref="AC68" authorId="1">
      <text>
        <t>Total Monnaie</t>
      </text>
    </comment>
    <comment ref="AC69" authorId="1">
      <text>
        <t>Total Monnaie</t>
      </text>
    </comment>
    <comment ref="AC70" authorId="1">
      <text>
        <t>Total Monnaie</t>
      </text>
    </comment>
    <comment ref="AC71" authorId="1">
      <text>
        <t>Total Monnaie</t>
      </text>
    </comment>
    <comment ref="AC72" authorId="1">
      <text>
        <t>Total Monnaie</t>
      </text>
    </comment>
    <comment ref="AC73" authorId="1">
      <text>
        <t>Total Monnaie</t>
      </text>
    </comment>
    <comment ref="AC74" authorId="1">
      <text>
        <t>Total Monnaie</t>
      </text>
    </comment>
    <comment ref="AC75" authorId="1">
      <text>
        <t>Total Monnaie</t>
      </text>
    </comment>
    <comment ref="AC76" authorId="1">
      <text>
        <t>Total Monnaie</t>
      </text>
    </comment>
    <comment ref="AC77" authorId="1">
      <text>
        <t>Total Monnaie</t>
      </text>
    </comment>
    <comment ref="AC78" authorId="1">
      <text>
        <t>Total Monnaie</t>
      </text>
    </comment>
    <comment ref="AC79" authorId="1">
      <text>
        <t>Total Monnaie</t>
      </text>
    </comment>
    <comment ref="AC80" authorId="1">
      <text>
        <t>Total Monnaie</t>
      </text>
    </comment>
    <comment ref="AC81" authorId="1">
      <text>
        <t>Total Monnaie</t>
      </text>
    </comment>
    <comment ref="AC82" authorId="1">
      <text>
        <t>Total Monnaie</t>
      </text>
    </comment>
    <comment ref="AC83" authorId="1">
      <text>
        <t>Total Monnaie</t>
      </text>
    </comment>
    <comment ref="AC84" authorId="1">
      <text>
        <t>Total Monnaie</t>
      </text>
    </comment>
    <comment ref="AC85" authorId="1">
      <text>
        <t>Total Monnaie</t>
      </text>
    </comment>
    <comment ref="AC86" authorId="1">
      <text>
        <t>Total Monnaie</t>
      </text>
    </comment>
    <comment ref="AC87" authorId="1">
      <text>
        <t>Total Monnaie</t>
      </text>
    </comment>
    <comment ref="AC88" authorId="1">
      <text>
        <t>Total Monnaie</t>
      </text>
    </comment>
    <comment ref="AC89" authorId="1">
      <text>
        <t>Total Monnaie</t>
      </text>
    </comment>
    <comment ref="AC90" authorId="1">
      <text>
        <t>Total Monnaie</t>
      </text>
    </comment>
    <comment ref="AC91" authorId="1">
      <text>
        <t>Total Monnaie</t>
      </text>
    </comment>
    <comment ref="AC92" authorId="1">
      <text>
        <t>Total Monnaie</t>
      </text>
    </comment>
    <comment ref="AC93" authorId="1">
      <text>
        <t>Total Monnaie</t>
      </text>
    </comment>
    <comment ref="AC94" authorId="1">
      <text>
        <t>Total Monnaie</t>
      </text>
    </comment>
    <comment ref="AC95" authorId="1">
      <text>
        <t>Total Monnaie</t>
      </text>
    </comment>
    <comment ref="AC96" authorId="1">
      <text>
        <t>Total Monnaie</t>
      </text>
    </comment>
    <comment ref="AC97" authorId="1">
      <text>
        <t>Total Monnaie</t>
      </text>
    </comment>
    <comment ref="AC98" authorId="1">
      <text>
        <t>Total Monnaie</t>
      </text>
    </comment>
    <comment ref="AC99" authorId="1">
      <text>
        <t>Total Monnaie</t>
      </text>
    </comment>
    <comment ref="AC100" authorId="1">
      <text>
        <t>Total Monnaie</t>
      </text>
    </comment>
    <comment ref="AC101" authorId="1">
      <text>
        <t>Total Monnaie</t>
      </text>
    </comment>
    <comment ref="AC102" authorId="1">
      <text>
        <t>Total Monnaie</t>
      </text>
    </comment>
    <comment ref="AC103" authorId="1">
      <text>
        <t>Total Monnaie</t>
      </text>
    </comment>
    <comment ref="AC104" authorId="1">
      <text>
        <t>Total Monnaie</t>
      </text>
    </comment>
    <comment ref="AC105" authorId="1">
      <text>
        <t>Total Monnaie</t>
      </text>
    </comment>
    <comment ref="AC107" authorId="1">
      <text>
        <t>Total Monnaie</t>
      </text>
    </comment>
    <comment ref="AC108" authorId="1">
      <text>
        <t>Total Monnaie</t>
      </text>
    </comment>
    <comment ref="AC109" authorId="1">
      <text>
        <t>Total Monnaie</t>
      </text>
    </comment>
    <comment ref="AD21" authorId="1">
      <text>
        <t>Total Suisse et étranger</t>
      </text>
    </comment>
    <comment ref="AD22" authorId="1">
      <text>
        <t>Total Suisse et étranger</t>
      </text>
    </comment>
    <comment ref="AD23" authorId="1">
      <text>
        <t>Total Suisse et étranger</t>
      </text>
    </comment>
    <comment ref="AD24" authorId="1">
      <text>
        <t>Total Suisse et étranger</t>
      </text>
    </comment>
    <comment ref="AD25" authorId="1">
      <text>
        <t>Total Suisse et étranger</t>
      </text>
    </comment>
    <comment ref="AD26" authorId="1">
      <text>
        <t>Total Suisse et étranger</t>
      </text>
    </comment>
    <comment ref="AD27" authorId="1">
      <text>
        <t>Total Suisse et étranger</t>
      </text>
    </comment>
    <comment ref="AD28" authorId="1">
      <text>
        <t>Total Suisse et étranger</t>
      </text>
    </comment>
    <comment ref="AD29" authorId="1">
      <text>
        <t>Total Suisse et étranger</t>
      </text>
    </comment>
    <comment ref="AD30" authorId="1">
      <text>
        <t>Total Suisse et étranger</t>
      </text>
    </comment>
    <comment ref="AD31" authorId="1">
      <text>
        <t>Total Suisse et étranger</t>
      </text>
    </comment>
    <comment ref="AD32" authorId="1">
      <text>
        <t>Total Suisse et étranger</t>
      </text>
    </comment>
    <comment ref="AD33" authorId="1">
      <text>
        <t>Total Suisse et étranger</t>
      </text>
    </comment>
    <comment ref="AD34" authorId="1">
      <text>
        <t>Total Suisse et étranger</t>
      </text>
    </comment>
    <comment ref="AD35" authorId="1">
      <text>
        <t>Total Suisse et étranger</t>
      </text>
    </comment>
    <comment ref="AD36" authorId="1">
      <text>
        <t>Total Suisse et étranger</t>
      </text>
    </comment>
    <comment ref="AD37" authorId="1">
      <text>
        <t>Total Suisse et étranger</t>
      </text>
    </comment>
    <comment ref="AD38" authorId="1">
      <text>
        <t>Total Suisse et étranger</t>
      </text>
    </comment>
    <comment ref="AD39" authorId="1">
      <text>
        <t>Total Suisse et étranger</t>
      </text>
    </comment>
    <comment ref="AD40" authorId="1">
      <text>
        <t>Total Suisse et étranger</t>
      </text>
    </comment>
    <comment ref="AD41" authorId="1">
      <text>
        <t>Total Suisse et étranger</t>
      </text>
    </comment>
    <comment ref="AD42" authorId="1">
      <text>
        <t>Total Suisse et étranger</t>
      </text>
    </comment>
    <comment ref="AD43" authorId="1">
      <text>
        <t>Total Suisse et étranger</t>
      </text>
    </comment>
    <comment ref="AD44" authorId="1">
      <text>
        <t>Total Suisse et étranger</t>
      </text>
    </comment>
    <comment ref="AD45" authorId="1">
      <text>
        <t>Total Suisse et étranger</t>
      </text>
    </comment>
    <comment ref="AD46" authorId="1">
      <text>
        <t>Total Suisse et étranger</t>
      </text>
    </comment>
    <comment ref="AD47" authorId="1">
      <text>
        <t>Total Suisse et étranger</t>
      </text>
    </comment>
    <comment ref="AD48" authorId="1">
      <text>
        <t>Total Suisse et étranger</t>
      </text>
    </comment>
    <comment ref="AD49" authorId="1">
      <text>
        <t>Total Suisse et étranger</t>
      </text>
    </comment>
    <comment ref="AD50" authorId="1">
      <text>
        <t>Total Suisse et étranger</t>
      </text>
    </comment>
    <comment ref="AD51" authorId="1">
      <text>
        <t>Total Suisse et étranger</t>
      </text>
    </comment>
    <comment ref="AD52" authorId="1">
      <text>
        <t>Total Suisse et étranger</t>
      </text>
    </comment>
    <comment ref="AD53" authorId="1">
      <text>
        <t>Total Suisse et étranger</t>
      </text>
    </comment>
    <comment ref="AD54" authorId="1">
      <text>
        <t>Total Suisse et étranger</t>
      </text>
    </comment>
    <comment ref="AD55" authorId="1">
      <text>
        <t>Total Suisse et étranger</t>
      </text>
    </comment>
    <comment ref="AD56" authorId="1">
      <text>
        <t>Total Suisse et étranger</t>
      </text>
    </comment>
    <comment ref="AD57" authorId="1">
      <text>
        <t>Total Suisse et étranger</t>
      </text>
    </comment>
    <comment ref="AD59" authorId="1">
      <text>
        <t>Total Suisse et étranger</t>
      </text>
    </comment>
    <comment ref="AD60" authorId="1">
      <text>
        <t>Total Suisse et étranger</t>
      </text>
    </comment>
    <comment ref="AD61" authorId="1">
      <text>
        <t>Total Suisse et étranger</t>
      </text>
    </comment>
    <comment ref="AD62" authorId="1">
      <text>
        <t>Total Suisse et étranger</t>
      </text>
    </comment>
    <comment ref="AD63" authorId="1">
      <text>
        <t>Total Suisse et étranger</t>
      </text>
    </comment>
    <comment ref="AD65" authorId="1">
      <text>
        <t>Total Suisse et étranger</t>
      </text>
    </comment>
    <comment ref="AD66" authorId="1">
      <text>
        <t>Total Suisse et étranger</t>
      </text>
    </comment>
    <comment ref="AD67" authorId="1">
      <text>
        <t>Total Suisse et étranger</t>
      </text>
    </comment>
    <comment ref="AD68" authorId="1">
      <text>
        <t>Total Suisse et étranger</t>
      </text>
    </comment>
    <comment ref="AD69" authorId="1">
      <text>
        <t>Total Suisse et étranger</t>
      </text>
    </comment>
    <comment ref="AD70" authorId="1">
      <text>
        <t>Total Suisse et étranger</t>
      </text>
    </comment>
    <comment ref="AD71" authorId="1">
      <text>
        <t>Total Suisse et étranger</t>
      </text>
    </comment>
    <comment ref="AD72" authorId="1">
      <text>
        <t>Total Suisse et étranger</t>
      </text>
    </comment>
    <comment ref="AD73" authorId="1">
      <text>
        <t>Total Suisse et étranger</t>
      </text>
    </comment>
    <comment ref="AD74" authorId="1">
      <text>
        <t>Total Suisse et étranger</t>
      </text>
    </comment>
    <comment ref="AD75" authorId="1">
      <text>
        <t>Total Suisse et étranger</t>
      </text>
    </comment>
    <comment ref="AD76" authorId="1">
      <text>
        <t>Total Suisse et étranger</t>
      </text>
    </comment>
    <comment ref="AD77" authorId="1">
      <text>
        <t>Total Suisse et étranger</t>
      </text>
    </comment>
    <comment ref="AD78" authorId="1">
      <text>
        <t>Total Suisse et étranger</t>
      </text>
    </comment>
    <comment ref="AD79" authorId="1">
      <text>
        <t>Total Suisse et étranger</t>
      </text>
    </comment>
    <comment ref="AD80" authorId="1">
      <text>
        <t>Total Suisse et étranger</t>
      </text>
    </comment>
    <comment ref="AD81" authorId="1">
      <text>
        <t>Total Suisse et étranger</t>
      </text>
    </comment>
    <comment ref="AD82" authorId="1">
      <text>
        <t>Total Suisse et étranger</t>
      </text>
    </comment>
    <comment ref="AD83" authorId="1">
      <text>
        <t>Total Suisse et étranger</t>
      </text>
    </comment>
    <comment ref="AD84" authorId="1">
      <text>
        <t>Total Suisse et étranger</t>
      </text>
    </comment>
    <comment ref="AD85" authorId="1">
      <text>
        <t>Total Suisse et étranger</t>
      </text>
    </comment>
    <comment ref="AD86" authorId="1">
      <text>
        <t>Total Suisse et étranger</t>
      </text>
    </comment>
    <comment ref="AD87" authorId="1">
      <text>
        <t>Total Suisse et étranger</t>
      </text>
    </comment>
    <comment ref="AD88" authorId="1">
      <text>
        <t>Total Suisse et étranger</t>
      </text>
    </comment>
    <comment ref="AD89" authorId="1">
      <text>
        <t>Total Suisse et étranger</t>
      </text>
    </comment>
    <comment ref="AD90" authorId="1">
      <text>
        <t>Total Suisse et étranger</t>
      </text>
    </comment>
    <comment ref="AD91" authorId="1">
      <text>
        <t>Total Suisse et étranger</t>
      </text>
    </comment>
    <comment ref="AD92" authorId="1">
      <text>
        <t>Total Suisse et étranger</t>
      </text>
    </comment>
    <comment ref="AD93" authorId="1">
      <text>
        <t>Total Suisse et étranger</t>
      </text>
    </comment>
    <comment ref="AD94" authorId="1">
      <text>
        <t>Total Suisse et étranger</t>
      </text>
    </comment>
    <comment ref="AD95" authorId="1">
      <text>
        <t>Total Suisse et étranger</t>
      </text>
    </comment>
    <comment ref="AD96" authorId="1">
      <text>
        <t>Total Suisse et étranger</t>
      </text>
    </comment>
    <comment ref="AD97" authorId="1">
      <text>
        <t>Total Suisse et étranger</t>
      </text>
    </comment>
    <comment ref="AD98" authorId="1">
      <text>
        <t>Total Suisse et étranger</t>
      </text>
    </comment>
    <comment ref="AD99" authorId="1">
      <text>
        <t>Total Suisse et étranger</t>
      </text>
    </comment>
    <comment ref="AD100" authorId="1">
      <text>
        <t>Total Suisse et étranger</t>
      </text>
    </comment>
    <comment ref="AD101" authorId="1">
      <text>
        <t>Total Suisse et étranger</t>
      </text>
    </comment>
    <comment ref="AD102" authorId="1">
      <text>
        <t>Total Suisse et étranger</t>
      </text>
    </comment>
    <comment ref="AD103" authorId="1">
      <text>
        <t>Total Suisse et étranger</t>
      </text>
    </comment>
    <comment ref="AD104" authorId="1">
      <text>
        <t>Total Suisse et étranger</t>
      </text>
    </comment>
    <comment ref="AD105" authorId="1">
      <text>
        <t>Total Suisse et étranger</t>
      </text>
    </comment>
    <comment ref="AD106" authorId="1">
      <text>
        <t>Total Suisse et étranger</t>
      </text>
    </comment>
    <comment ref="AD107" authorId="1">
      <text>
        <t>Total Suisse et étranger</t>
      </text>
    </comment>
    <comment ref="AD108" authorId="1">
      <text>
        <t>Total Suisse et étranger</t>
      </text>
    </comment>
    <comment ref="AD109" authorId="1">
      <text>
        <t>Total Suisse et étranger</t>
      </text>
    </comment>
    <comment ref="K112" authorId="1">
      <text>
        <t>Total Liquidités</t>
      </text>
    </comment>
    <comment ref="M112" authorId="1">
      <text>
        <t>Total Liquidités</t>
      </text>
    </comment>
    <comment ref="N112" authorId="1">
      <text>
        <t>Total Liquidités</t>
      </text>
    </comment>
    <comment ref="O112" authorId="1">
      <text>
        <t>Total Liquidités</t>
      </text>
    </comment>
    <comment ref="P112" authorId="1">
      <text>
        <t>Total Liquidités</t>
      </text>
    </comment>
    <comment ref="Q112" authorId="1">
      <text>
        <t>Liquidités, Suisse, Total Monnaie &gt;= 0</t>
      </text>
    </comment>
    <comment ref="Q113" authorId="1">
      <text>
        <t>Total Liquidités</t>
      </text>
    </comment>
    <comment ref="R112" authorId="1">
      <text>
        <t>Total Liquidités</t>
      </text>
    </comment>
    <comment ref="T112" authorId="1">
      <text>
        <t>Total Liquidités</t>
      </text>
    </comment>
    <comment ref="U112" authorId="1">
      <text>
        <t>Total Liquidités</t>
      </text>
    </comment>
    <comment ref="V112" authorId="1">
      <text>
        <t>Total Liquidités</t>
      </text>
    </comment>
    <comment ref="W112" authorId="1">
      <text>
        <t>Total Liquidités</t>
      </text>
    </comment>
    <comment ref="X112" authorId="1">
      <text>
        <t>Total Liquidités</t>
      </text>
    </comment>
    <comment ref="Y112" authorId="1">
      <text>
        <t>Total Liquidités</t>
      </text>
    </comment>
    <comment ref="K114" authorId="1">
      <text>
        <t>Total Echéance</t>
      </text>
    </comment>
    <comment ref="L114" authorId="1">
      <text>
        <t>Total Echéance</t>
      </text>
    </comment>
    <comment ref="M114" authorId="1">
      <text>
        <t>Total Echéance</t>
      </text>
    </comment>
    <comment ref="N114" authorId="1">
      <text>
        <t>Total Echéance</t>
      </text>
    </comment>
    <comment ref="O114" authorId="1">
      <text>
        <t>Total Echéance</t>
      </text>
    </comment>
    <comment ref="P114" authorId="1">
      <text>
        <t>Total Echéance</t>
      </text>
    </comment>
    <comment ref="Q114" authorId="1">
      <text>
        <t>Total Echéance</t>
      </text>
    </comment>
    <comment ref="R114" authorId="1">
      <text>
        <t>Total Echéance</t>
      </text>
    </comment>
    <comment ref="S114" authorId="1">
      <text>
        <t>Total Echéance</t>
      </text>
    </comment>
    <comment ref="T114" authorId="1">
      <text>
        <t>Total Echéance</t>
      </text>
    </comment>
    <comment ref="U114" authorId="1">
      <text>
        <t>Total Echéance</t>
      </text>
    </comment>
    <comment ref="V114" authorId="1">
      <text>
        <t>Total Echéance</t>
      </text>
    </comment>
    <comment ref="W114" authorId="1">
      <text>
        <t>Total Echéance</t>
      </text>
    </comment>
    <comment ref="X114" authorId="1">
      <text>
        <t>Total Echéance</t>
      </text>
    </comment>
    <comment ref="Y114" authorId="1">
      <text>
        <t>Total Echéance</t>
      </text>
    </comment>
    <comment ref="K115" authorId="1">
      <text>
        <t>Total Avec échéance</t>
      </text>
    </comment>
    <comment ref="L115" authorId="1">
      <text>
        <t>Total Avec échéance</t>
      </text>
    </comment>
    <comment ref="M115" authorId="1">
      <text>
        <t>Total Avec échéance</t>
      </text>
    </comment>
    <comment ref="N115" authorId="1">
      <text>
        <t>Total Avec échéance</t>
      </text>
    </comment>
    <comment ref="O115" authorId="1">
      <text>
        <t>Total Avec échéance</t>
      </text>
    </comment>
    <comment ref="P115" authorId="1">
      <text>
        <t>Total Avec échéance</t>
      </text>
    </comment>
    <comment ref="Q115" authorId="1">
      <text>
        <t>Total Avec échéance</t>
      </text>
    </comment>
    <comment ref="R115" authorId="1">
      <text>
        <t>Total Avec échéance</t>
      </text>
    </comment>
    <comment ref="S115" authorId="1">
      <text>
        <t>Total Avec échéance</t>
      </text>
    </comment>
    <comment ref="T115" authorId="1">
      <text>
        <t>Total Avec échéance</t>
      </text>
    </comment>
    <comment ref="U115" authorId="1">
      <text>
        <t>Total Avec échéance</t>
      </text>
    </comment>
    <comment ref="V115" authorId="1">
      <text>
        <t>Total Avec échéance</t>
      </text>
    </comment>
    <comment ref="W115" authorId="1">
      <text>
        <t>Total Avec échéance</t>
      </text>
    </comment>
    <comment ref="X115" authorId="1">
      <text>
        <t>Total Avec échéance</t>
      </text>
    </comment>
    <comment ref="Y115" authorId="1">
      <text>
        <t>Total Avec échéance</t>
      </text>
    </comment>
    <comment ref="K116" authorId="1">
      <text>
        <t>Total Contrepartie banques et clients</t>
      </text>
    </comment>
    <comment ref="L116" authorId="1">
      <text>
        <t>Total Contrepartie banques et clients</t>
      </text>
    </comment>
    <comment ref="M116" authorId="1">
      <text>
        <t>Total Contrepartie banques et clients</t>
      </text>
    </comment>
    <comment ref="N116" authorId="1">
      <text>
        <t>Total Contrepartie banques et clients</t>
      </text>
    </comment>
    <comment ref="O116" authorId="1">
      <text>
        <t>Total Contrepartie banques et clients</t>
      </text>
    </comment>
    <comment ref="P116" authorId="1">
      <text>
        <t>Total Contrepartie banques et clients</t>
      </text>
    </comment>
    <comment ref="Q116" authorId="1">
      <text>
        <t>Total Contrepartie banques et clients</t>
      </text>
    </comment>
    <comment ref="R116" authorId="1">
      <text>
        <t>Total Contrepartie banques et clients</t>
      </text>
    </comment>
    <comment ref="S116" authorId="1">
      <text>
        <t>Total Contrepartie banques et clients</t>
      </text>
    </comment>
    <comment ref="T116" authorId="1">
      <text>
        <t>Total Contrepartie banques et clients</t>
      </text>
    </comment>
    <comment ref="U116" authorId="1">
      <text>
        <t>Total Contrepartie banques et clients</t>
      </text>
    </comment>
    <comment ref="V116" authorId="1">
      <text>
        <t>Total Contrepartie banques et clients</t>
      </text>
    </comment>
    <comment ref="W116" authorId="1">
      <text>
        <t>Total Contrepartie banques et clients</t>
      </text>
    </comment>
    <comment ref="X116" authorId="1">
      <text>
        <t>Total Contrepartie banques et clients</t>
      </text>
    </comment>
    <comment ref="Y116" authorId="1">
      <text>
        <t>Total Contrepartie banques et clients</t>
      </text>
    </comment>
    <comment ref="K117" authorId="1">
      <text>
        <t>Contrepartie banques &gt;= 0</t>
      </text>
    </comment>
    <comment ref="K118" authorId="1">
      <text>
        <t>Total Echéance</t>
      </text>
    </comment>
    <comment ref="L117" authorId="1">
      <text>
        <t>Contrepartie banques &gt;= 0</t>
      </text>
    </comment>
    <comment ref="L118" authorId="1">
      <text>
        <t>Total Echéance</t>
      </text>
    </comment>
    <comment ref="M117" authorId="1">
      <text>
        <t>Contrepartie banques &gt;= 0</t>
      </text>
    </comment>
    <comment ref="M118" authorId="1">
      <text>
        <t>Total Echéance</t>
      </text>
    </comment>
    <comment ref="N117" authorId="1">
      <text>
        <t>Contrepartie banques &gt;= 0</t>
      </text>
    </comment>
    <comment ref="N118" authorId="1">
      <text>
        <t>Total Echéance</t>
      </text>
    </comment>
    <comment ref="O117" authorId="1">
      <text>
        <t>Contrepartie banques &gt;= 0</t>
      </text>
    </comment>
    <comment ref="O118" authorId="1">
      <text>
        <t>Total Echéance</t>
      </text>
    </comment>
    <comment ref="P117" authorId="1">
      <text>
        <t>Contrepartie banques &gt;= 0</t>
      </text>
    </comment>
    <comment ref="P118" authorId="1">
      <text>
        <t>Total Echéance</t>
      </text>
    </comment>
    <comment ref="Q117" authorId="1">
      <text>
        <t>Contrepartie banques &gt;= 0</t>
      </text>
    </comment>
    <comment ref="Q118" authorId="1">
      <text>
        <t>Total Echéance</t>
      </text>
    </comment>
    <comment ref="R117" authorId="1">
      <text>
        <t>Contrepartie banques &gt;= 0</t>
      </text>
    </comment>
    <comment ref="R118" authorId="1">
      <text>
        <t>Total Echéance</t>
      </text>
    </comment>
    <comment ref="S117" authorId="1">
      <text>
        <t>Contrepartie banques &gt;= 0</t>
      </text>
    </comment>
    <comment ref="S118" authorId="1">
      <text>
        <t>Total Echéance</t>
      </text>
    </comment>
    <comment ref="T117" authorId="1">
      <text>
        <t>Contrepartie banques &gt;= 0</t>
      </text>
    </comment>
    <comment ref="T118" authorId="1">
      <text>
        <t>Total Echéance</t>
      </text>
    </comment>
    <comment ref="U117" authorId="1">
      <text>
        <t>Contrepartie banques &gt;= 0</t>
      </text>
    </comment>
    <comment ref="U118" authorId="1">
      <text>
        <t>Total Echéance</t>
      </text>
    </comment>
    <comment ref="V117" authorId="1">
      <text>
        <t>Contrepartie banques &gt;= 0</t>
      </text>
    </comment>
    <comment ref="V118" authorId="1">
      <text>
        <t>Total Echéance</t>
      </text>
    </comment>
    <comment ref="W117" authorId="1">
      <text>
        <t>Contrepartie banques &gt;= 0</t>
      </text>
    </comment>
    <comment ref="W118" authorId="1">
      <text>
        <t>Total Echéance</t>
      </text>
    </comment>
    <comment ref="X117" authorId="1">
      <text>
        <t>Contrepartie banques &gt;= 0</t>
      </text>
    </comment>
    <comment ref="X118" authorId="1">
      <text>
        <t>Total Echéance</t>
      </text>
    </comment>
    <comment ref="Y117" authorId="1">
      <text>
        <t>Contrepartie banques &gt;= 0</t>
      </text>
    </comment>
    <comment ref="Y118" authorId="1">
      <text>
        <t>Total Echéance</t>
      </text>
    </comment>
    <comment ref="K119" authorId="1">
      <text>
        <t>Contrepartie banques &gt;= 0</t>
      </text>
    </comment>
    <comment ref="L119" authorId="1">
      <text>
        <t>Contrepartie banques &gt;= 0</t>
      </text>
    </comment>
    <comment ref="M119" authorId="1">
      <text>
        <t>Contrepartie banques &gt;= 0</t>
      </text>
    </comment>
    <comment ref="N119" authorId="1">
      <text>
        <t>Contrepartie banques &gt;= 0</t>
      </text>
    </comment>
    <comment ref="O119" authorId="1">
      <text>
        <t>Contrepartie banques &gt;= 0</t>
      </text>
    </comment>
    <comment ref="P119" authorId="1">
      <text>
        <t>Contrepartie banques &gt;= 0</t>
      </text>
    </comment>
    <comment ref="Q119" authorId="1">
      <text>
        <t>Contrepartie banques &gt;= 0</t>
      </text>
    </comment>
    <comment ref="R119" authorId="1">
      <text>
        <t>Contrepartie banques &gt;= 0</t>
      </text>
    </comment>
    <comment ref="S119" authorId="1">
      <text>
        <t>Contrepartie banques &gt;= 0</t>
      </text>
    </comment>
    <comment ref="T119" authorId="1">
      <text>
        <t>Contrepartie banques &gt;= 0</t>
      </text>
    </comment>
    <comment ref="U119" authorId="1">
      <text>
        <t>Contrepartie banques &gt;= 0</t>
      </text>
    </comment>
    <comment ref="V119" authorId="1">
      <text>
        <t>Contrepartie banques &gt;= 0</t>
      </text>
    </comment>
    <comment ref="W119" authorId="1">
      <text>
        <t>Contrepartie banques &gt;= 0</t>
      </text>
    </comment>
    <comment ref="X119" authorId="1">
      <text>
        <t>Contrepartie banques &gt;= 0</t>
      </text>
    </comment>
    <comment ref="Y119" authorId="1">
      <text>
        <t>Contrepartie banques &gt;= 0</t>
      </text>
    </comment>
    <comment ref="K120" authorId="1">
      <text>
        <t>Contrepartie banques &gt;= 0</t>
      </text>
    </comment>
    <comment ref="L120" authorId="1">
      <text>
        <t>Contrepartie banques &gt;= 0</t>
      </text>
    </comment>
    <comment ref="M120" authorId="1">
      <text>
        <t>Contrepartie banques &gt;= 0</t>
      </text>
    </comment>
    <comment ref="N120" authorId="1">
      <text>
        <t>Contrepartie banques &gt;= 0</t>
      </text>
    </comment>
    <comment ref="O120" authorId="1">
      <text>
        <t>Contrepartie banques &gt;= 0</t>
      </text>
    </comment>
    <comment ref="P120" authorId="1">
      <text>
        <t>Contrepartie banques &gt;= 0</t>
      </text>
    </comment>
    <comment ref="Q120" authorId="1">
      <text>
        <t>Contrepartie banques &gt;= 0</t>
      </text>
    </comment>
    <comment ref="R120" authorId="1">
      <text>
        <t>Contrepartie banques &gt;= 0</t>
      </text>
    </comment>
    <comment ref="S120" authorId="1">
      <text>
        <t>Contrepartie banques &gt;= 0</t>
      </text>
    </comment>
    <comment ref="T120" authorId="1">
      <text>
        <t>Contrepartie banques &gt;= 0</t>
      </text>
    </comment>
    <comment ref="U120" authorId="1">
      <text>
        <t>Contrepartie banques &gt;= 0</t>
      </text>
    </comment>
    <comment ref="V120" authorId="1">
      <text>
        <t>Contrepartie banques &gt;= 0</t>
      </text>
    </comment>
    <comment ref="W120" authorId="1">
      <text>
        <t>Contrepartie banques &gt;= 0</t>
      </text>
    </comment>
    <comment ref="X120" authorId="1">
      <text>
        <t>Contrepartie banques &gt;= 0</t>
      </text>
    </comment>
    <comment ref="Y120" authorId="1">
      <text>
        <t>Contrepartie banques &gt;= 0</t>
      </text>
    </comment>
    <comment ref="K121" authorId="1">
      <text>
        <t>Contrepartie banques &gt;= 0</t>
      </text>
    </comment>
    <comment ref="K122" authorId="1">
      <text>
        <t>Total Avec échéance</t>
      </text>
    </comment>
    <comment ref="L121" authorId="1">
      <text>
        <t>Contrepartie banques &gt;= 0</t>
      </text>
    </comment>
    <comment ref="L122" authorId="1">
      <text>
        <t>Total Avec échéance</t>
      </text>
    </comment>
    <comment ref="M121" authorId="1">
      <text>
        <t>Contrepartie banques &gt;= 0</t>
      </text>
    </comment>
    <comment ref="M122" authorId="1">
      <text>
        <t>Total Avec échéance</t>
      </text>
    </comment>
    <comment ref="N121" authorId="1">
      <text>
        <t>Contrepartie banques &gt;= 0</t>
      </text>
    </comment>
    <comment ref="N122" authorId="1">
      <text>
        <t>Total Avec échéance</t>
      </text>
    </comment>
    <comment ref="O121" authorId="1">
      <text>
        <t>Contrepartie banques &gt;= 0</t>
      </text>
    </comment>
    <comment ref="O122" authorId="1">
      <text>
        <t>Total Avec échéance</t>
      </text>
    </comment>
    <comment ref="P121" authorId="1">
      <text>
        <t>Contrepartie banques &gt;= 0</t>
      </text>
    </comment>
    <comment ref="P122" authorId="1">
      <text>
        <t>Total Avec échéance</t>
      </text>
    </comment>
    <comment ref="Q121" authorId="1">
      <text>
        <t>Contrepartie banques &gt;= 0</t>
      </text>
    </comment>
    <comment ref="Q122" authorId="1">
      <text>
        <t>Total Avec échéance</t>
      </text>
    </comment>
    <comment ref="R121" authorId="1">
      <text>
        <t>Contrepartie banques &gt;= 0</t>
      </text>
    </comment>
    <comment ref="R122" authorId="1">
      <text>
        <t>Total Avec échéance</t>
      </text>
    </comment>
    <comment ref="S121" authorId="1">
      <text>
        <t>Contrepartie banques &gt;= 0</t>
      </text>
    </comment>
    <comment ref="S122" authorId="1">
      <text>
        <t>Total Avec échéance</t>
      </text>
    </comment>
    <comment ref="T121" authorId="1">
      <text>
        <t>Contrepartie banques &gt;= 0</t>
      </text>
    </comment>
    <comment ref="T122" authorId="1">
      <text>
        <t>Total Avec échéance</t>
      </text>
    </comment>
    <comment ref="U121" authorId="1">
      <text>
        <t>Contrepartie banques &gt;= 0</t>
      </text>
    </comment>
    <comment ref="U122" authorId="1">
      <text>
        <t>Total Avec échéance</t>
      </text>
    </comment>
    <comment ref="V121" authorId="1">
      <text>
        <t>Contrepartie banques &gt;= 0</t>
      </text>
    </comment>
    <comment ref="V122" authorId="1">
      <text>
        <t>Total Avec échéance</t>
      </text>
    </comment>
    <comment ref="W121" authorId="1">
      <text>
        <t>Contrepartie banques &gt;= 0</t>
      </text>
    </comment>
    <comment ref="W122" authorId="1">
      <text>
        <t>Total Avec échéance</t>
      </text>
    </comment>
    <comment ref="X121" authorId="1">
      <text>
        <t>Contrepartie banques &gt;= 0</t>
      </text>
    </comment>
    <comment ref="X122" authorId="1">
      <text>
        <t>Total Avec échéance</t>
      </text>
    </comment>
    <comment ref="Y121" authorId="1">
      <text>
        <t>Contrepartie banques &gt;= 0</t>
      </text>
    </comment>
    <comment ref="Y122" authorId="1">
      <text>
        <t>Total Avec échéance</t>
      </text>
    </comment>
    <comment ref="K123" authorId="1">
      <text>
        <t>Contrepartie banques &gt;= 0</t>
      </text>
    </comment>
    <comment ref="L123" authorId="1">
      <text>
        <t>Contrepartie banques &gt;= 0</t>
      </text>
    </comment>
    <comment ref="M123" authorId="1">
      <text>
        <t>Contrepartie banques &gt;= 0</t>
      </text>
    </comment>
    <comment ref="N123" authorId="1">
      <text>
        <t>Contrepartie banques &gt;= 0</t>
      </text>
    </comment>
    <comment ref="O123" authorId="1">
      <text>
        <t>Contrepartie banques &gt;= 0</t>
      </text>
    </comment>
    <comment ref="P123" authorId="1">
      <text>
        <t>Contrepartie banques &gt;= 0</t>
      </text>
    </comment>
    <comment ref="Q123" authorId="1">
      <text>
        <t>Contrepartie banques &gt;= 0</t>
      </text>
    </comment>
    <comment ref="R123" authorId="1">
      <text>
        <t>Contrepartie banques &gt;= 0</t>
      </text>
    </comment>
    <comment ref="S123" authorId="1">
      <text>
        <t>Contrepartie banques &gt;= 0</t>
      </text>
    </comment>
    <comment ref="T123" authorId="1">
      <text>
        <t>Contrepartie banques &gt;= 0</t>
      </text>
    </comment>
    <comment ref="U123" authorId="1">
      <text>
        <t>Contrepartie banques &gt;= 0</t>
      </text>
    </comment>
    <comment ref="V123" authorId="1">
      <text>
        <t>Contrepartie banques &gt;= 0</t>
      </text>
    </comment>
    <comment ref="W123" authorId="1">
      <text>
        <t>Contrepartie banques &gt;= 0</t>
      </text>
    </comment>
    <comment ref="X123" authorId="1">
      <text>
        <t>Contrepartie banques &gt;= 0</t>
      </text>
    </comment>
    <comment ref="Y123" authorId="1">
      <text>
        <t>Contrepartie banques &gt;= 0</t>
      </text>
    </comment>
    <comment ref="K124" authorId="1">
      <text>
        <t>Contrepartie banques &gt;= 0</t>
      </text>
    </comment>
    <comment ref="L124" authorId="1">
      <text>
        <t>Contrepartie banques &gt;= 0</t>
      </text>
    </comment>
    <comment ref="M124" authorId="1">
      <text>
        <t>Contrepartie banques &gt;= 0</t>
      </text>
    </comment>
    <comment ref="N124" authorId="1">
      <text>
        <t>Contrepartie banques &gt;= 0</t>
      </text>
    </comment>
    <comment ref="O124" authorId="1">
      <text>
        <t>Contrepartie banques &gt;= 0</t>
      </text>
    </comment>
    <comment ref="P124" authorId="1">
      <text>
        <t>Contrepartie banques &gt;= 0</t>
      </text>
    </comment>
    <comment ref="Q124" authorId="1">
      <text>
        <t>Contrepartie banques &gt;= 0</t>
      </text>
    </comment>
    <comment ref="R124" authorId="1">
      <text>
        <t>Contrepartie banques &gt;= 0</t>
      </text>
    </comment>
    <comment ref="S124" authorId="1">
      <text>
        <t>Contrepartie banques &gt;= 0</t>
      </text>
    </comment>
    <comment ref="T124" authorId="1">
      <text>
        <t>Contrepartie banques &gt;= 0</t>
      </text>
    </comment>
    <comment ref="U124" authorId="1">
      <text>
        <t>Contrepartie banques &gt;= 0</t>
      </text>
    </comment>
    <comment ref="V124" authorId="1">
      <text>
        <t>Contrepartie banques &gt;= 0</t>
      </text>
    </comment>
    <comment ref="W124" authorId="1">
      <text>
        <t>Contrepartie banques &gt;= 0</t>
      </text>
    </comment>
    <comment ref="X124" authorId="1">
      <text>
        <t>Contrepartie banques &gt;= 0</t>
      </text>
    </comment>
    <comment ref="Y124" authorId="1">
      <text>
        <t>Contrepartie banques &gt;= 0</t>
      </text>
    </comment>
    <comment ref="K125" authorId="1">
      <text>
        <t>Contrepartie banques &gt;= 0</t>
      </text>
    </comment>
    <comment ref="L125" authorId="1">
      <text>
        <t>Contrepartie banques &gt;= 0</t>
      </text>
    </comment>
    <comment ref="M125" authorId="1">
      <text>
        <t>Contrepartie banques &gt;= 0</t>
      </text>
    </comment>
    <comment ref="N125" authorId="1">
      <text>
        <t>Contrepartie banques &gt;= 0</t>
      </text>
    </comment>
    <comment ref="O125" authorId="1">
      <text>
        <t>Contrepartie banques &gt;= 0</t>
      </text>
    </comment>
    <comment ref="P125" authorId="1">
      <text>
        <t>Contrepartie banques &gt;= 0</t>
      </text>
    </comment>
    <comment ref="Q125" authorId="1">
      <text>
        <t>Contrepartie banques &gt;= 0</t>
      </text>
    </comment>
    <comment ref="R125" authorId="1">
      <text>
        <t>Contrepartie banques &gt;= 0</t>
      </text>
    </comment>
    <comment ref="S125" authorId="1">
      <text>
        <t>Contrepartie banques &gt;= 0</t>
      </text>
    </comment>
    <comment ref="T125" authorId="1">
      <text>
        <t>Contrepartie banques &gt;= 0</t>
      </text>
    </comment>
    <comment ref="U125" authorId="1">
      <text>
        <t>Contrepartie banques &gt;= 0</t>
      </text>
    </comment>
    <comment ref="V125" authorId="1">
      <text>
        <t>Contrepartie banques &gt;= 0</t>
      </text>
    </comment>
    <comment ref="W125" authorId="1">
      <text>
        <t>Contrepartie banques &gt;= 0</t>
      </text>
    </comment>
    <comment ref="X125" authorId="1">
      <text>
        <t>Contrepartie banques &gt;= 0</t>
      </text>
    </comment>
    <comment ref="Y125" authorId="1">
      <text>
        <t>Contrepartie banques &gt;= 0</t>
      </text>
    </comment>
    <comment ref="K126" authorId="1">
      <text>
        <t>Contrepartie banques &gt;= 0</t>
      </text>
    </comment>
    <comment ref="L126" authorId="1">
      <text>
        <t>Contrepartie banques &gt;= 0</t>
      </text>
    </comment>
    <comment ref="M126" authorId="1">
      <text>
        <t>Contrepartie banques &gt;= 0</t>
      </text>
    </comment>
    <comment ref="N126" authorId="1">
      <text>
        <t>Contrepartie banques &gt;= 0</t>
      </text>
    </comment>
    <comment ref="O126" authorId="1">
      <text>
        <t>Contrepartie banques &gt;= 0</t>
      </text>
    </comment>
    <comment ref="P126" authorId="1">
      <text>
        <t>Contrepartie banques &gt;= 0</t>
      </text>
    </comment>
    <comment ref="Q126" authorId="1">
      <text>
        <t>Contrepartie banques &gt;= 0</t>
      </text>
    </comment>
    <comment ref="R126" authorId="1">
      <text>
        <t>Contrepartie banques &gt;= 0</t>
      </text>
    </comment>
    <comment ref="S126" authorId="1">
      <text>
        <t>Contrepartie banques &gt;= 0</t>
      </text>
    </comment>
    <comment ref="T126" authorId="1">
      <text>
        <t>Contrepartie banques &gt;= 0</t>
      </text>
    </comment>
    <comment ref="U126" authorId="1">
      <text>
        <t>Contrepartie banques &gt;= 0</t>
      </text>
    </comment>
    <comment ref="V126" authorId="1">
      <text>
        <t>Contrepartie banques &gt;= 0</t>
      </text>
    </comment>
    <comment ref="W126" authorId="1">
      <text>
        <t>Contrepartie banques &gt;= 0</t>
      </text>
    </comment>
    <comment ref="X126" authorId="1">
      <text>
        <t>Contrepartie banques &gt;= 0</t>
      </text>
    </comment>
    <comment ref="Y126" authorId="1">
      <text>
        <t>Contrepartie banques &gt;= 0</t>
      </text>
    </comment>
    <comment ref="K127" authorId="1">
      <text>
        <t>Contrepartie banques &gt;= 0</t>
      </text>
    </comment>
    <comment ref="L127" authorId="1">
      <text>
        <t>Contrepartie banques &gt;= 0</t>
      </text>
    </comment>
    <comment ref="M127" authorId="1">
      <text>
        <t>Contrepartie banques &gt;= 0</t>
      </text>
    </comment>
    <comment ref="N127" authorId="1">
      <text>
        <t>Contrepartie banques &gt;= 0</t>
      </text>
    </comment>
    <comment ref="O127" authorId="1">
      <text>
        <t>Contrepartie banques &gt;= 0</t>
      </text>
    </comment>
    <comment ref="P127" authorId="1">
      <text>
        <t>Contrepartie banques &gt;= 0</t>
      </text>
    </comment>
    <comment ref="Q127" authorId="1">
      <text>
        <t>Contrepartie banques &gt;= 0</t>
      </text>
    </comment>
    <comment ref="R127" authorId="1">
      <text>
        <t>Contrepartie banques &gt;= 0</t>
      </text>
    </comment>
    <comment ref="S127" authorId="1">
      <text>
        <t>Contrepartie banques &gt;= 0</t>
      </text>
    </comment>
    <comment ref="T127" authorId="1">
      <text>
        <t>Contrepartie banques &gt;= 0</t>
      </text>
    </comment>
    <comment ref="U127" authorId="1">
      <text>
        <t>Contrepartie banques &gt;= 0</t>
      </text>
    </comment>
    <comment ref="V127" authorId="1">
      <text>
        <t>Contrepartie banques &gt;= 0</t>
      </text>
    </comment>
    <comment ref="W127" authorId="1">
      <text>
        <t>Contrepartie banques &gt;= 0</t>
      </text>
    </comment>
    <comment ref="X127" authorId="1">
      <text>
        <t>Contrepartie banques &gt;= 0</t>
      </text>
    </comment>
    <comment ref="Y127" authorId="1">
      <text>
        <t>Contrepartie banques &gt;= 0</t>
      </text>
    </comment>
    <comment ref="K128" authorId="1">
      <text>
        <t>Contrepartie clients &gt;= 0</t>
      </text>
    </comment>
    <comment ref="K129" authorId="1">
      <text>
        <t>Total Echéance</t>
      </text>
    </comment>
    <comment ref="L128" authorId="1">
      <text>
        <t>Contrepartie clients &gt;= 0</t>
      </text>
    </comment>
    <comment ref="L129" authorId="1">
      <text>
        <t>Total Echéance</t>
      </text>
    </comment>
    <comment ref="M128" authorId="1">
      <text>
        <t>Contrepartie clients &gt;= 0</t>
      </text>
    </comment>
    <comment ref="M129" authorId="1">
      <text>
        <t>Total Echéance</t>
      </text>
    </comment>
    <comment ref="N128" authorId="1">
      <text>
        <t>Contrepartie clients &gt;= 0</t>
      </text>
    </comment>
    <comment ref="N129" authorId="1">
      <text>
        <t>Total Echéance</t>
      </text>
    </comment>
    <comment ref="O128" authorId="1">
      <text>
        <t>Contrepartie clients &gt;= 0</t>
      </text>
    </comment>
    <comment ref="O129" authorId="1">
      <text>
        <t>Total Echéance</t>
      </text>
    </comment>
    <comment ref="P128" authorId="1">
      <text>
        <t>Contrepartie clients &gt;= 0</t>
      </text>
    </comment>
    <comment ref="P129" authorId="1">
      <text>
        <t>Total Echéance</t>
      </text>
    </comment>
    <comment ref="Q128" authorId="1">
      <text>
        <t>Contrepartie clients &gt;= 0</t>
      </text>
    </comment>
    <comment ref="Q129" authorId="1">
      <text>
        <t>Total Echéance</t>
      </text>
    </comment>
    <comment ref="R128" authorId="1">
      <text>
        <t>Contrepartie clients &gt;= 0</t>
      </text>
    </comment>
    <comment ref="R129" authorId="1">
      <text>
        <t>Total Echéance</t>
      </text>
    </comment>
    <comment ref="S128" authorId="1">
      <text>
        <t>Contrepartie clients &gt;= 0</t>
      </text>
    </comment>
    <comment ref="S129" authorId="1">
      <text>
        <t>Total Echéance</t>
      </text>
    </comment>
    <comment ref="T128" authorId="1">
      <text>
        <t>Contrepartie clients &gt;= 0</t>
      </text>
    </comment>
    <comment ref="T129" authorId="1">
      <text>
        <t>Total Echéance</t>
      </text>
    </comment>
    <comment ref="U128" authorId="1">
      <text>
        <t>Contrepartie clients &gt;= 0</t>
      </text>
    </comment>
    <comment ref="U129" authorId="1">
      <text>
        <t>Total Echéance</t>
      </text>
    </comment>
    <comment ref="V128" authorId="1">
      <text>
        <t>Contrepartie clients &gt;= 0</t>
      </text>
    </comment>
    <comment ref="V129" authorId="1">
      <text>
        <t>Total Echéance</t>
      </text>
    </comment>
    <comment ref="W128" authorId="1">
      <text>
        <t>Contrepartie clients &gt;= 0</t>
      </text>
    </comment>
    <comment ref="W129" authorId="1">
      <text>
        <t>Total Echéance</t>
      </text>
    </comment>
    <comment ref="X128" authorId="1">
      <text>
        <t>Contrepartie clients &gt;= 0</t>
      </text>
    </comment>
    <comment ref="X129" authorId="1">
      <text>
        <t>Total Echéance</t>
      </text>
    </comment>
    <comment ref="Y128" authorId="1">
      <text>
        <t>Contrepartie clients &gt;= 0</t>
      </text>
    </comment>
    <comment ref="Y129" authorId="1">
      <text>
        <t>Total Echéance</t>
      </text>
    </comment>
    <comment ref="K130" authorId="1">
      <text>
        <t>Contrepartie clients &gt;= 0</t>
      </text>
    </comment>
    <comment ref="L130" authorId="1">
      <text>
        <t>Contrepartie clients &gt;= 0</t>
      </text>
    </comment>
    <comment ref="M130" authorId="1">
      <text>
        <t>Contrepartie clients &gt;= 0</t>
      </text>
    </comment>
    <comment ref="N130" authorId="1">
      <text>
        <t>Contrepartie clients &gt;= 0</t>
      </text>
    </comment>
    <comment ref="O130" authorId="1">
      <text>
        <t>Contrepartie clients &gt;= 0</t>
      </text>
    </comment>
    <comment ref="P130" authorId="1">
      <text>
        <t>Contrepartie clients &gt;= 0</t>
      </text>
    </comment>
    <comment ref="Q130" authorId="1">
      <text>
        <t>Contrepartie clients &gt;= 0</t>
      </text>
    </comment>
    <comment ref="R130" authorId="1">
      <text>
        <t>Contrepartie clients &gt;= 0</t>
      </text>
    </comment>
    <comment ref="S130" authorId="1">
      <text>
        <t>Contrepartie clients &gt;= 0</t>
      </text>
    </comment>
    <comment ref="T130" authorId="1">
      <text>
        <t>Contrepartie clients &gt;= 0</t>
      </text>
    </comment>
    <comment ref="U130" authorId="1">
      <text>
        <t>Contrepartie clients &gt;= 0</t>
      </text>
    </comment>
    <comment ref="V130" authorId="1">
      <text>
        <t>Contrepartie clients &gt;= 0</t>
      </text>
    </comment>
    <comment ref="W130" authorId="1">
      <text>
        <t>Contrepartie clients &gt;= 0</t>
      </text>
    </comment>
    <comment ref="X130" authorId="1">
      <text>
        <t>Contrepartie clients &gt;= 0</t>
      </text>
    </comment>
    <comment ref="Y130" authorId="1">
      <text>
        <t>Contrepartie clients &gt;= 0</t>
      </text>
    </comment>
    <comment ref="K131" authorId="1">
      <text>
        <t>Contrepartie clients &gt;= 0</t>
      </text>
    </comment>
    <comment ref="L131" authorId="1">
      <text>
        <t>Contrepartie clients &gt;= 0</t>
      </text>
    </comment>
    <comment ref="M131" authorId="1">
      <text>
        <t>Contrepartie clients &gt;= 0</t>
      </text>
    </comment>
    <comment ref="N131" authorId="1">
      <text>
        <t>Contrepartie clients &gt;= 0</t>
      </text>
    </comment>
    <comment ref="O131" authorId="1">
      <text>
        <t>Contrepartie clients &gt;= 0</t>
      </text>
    </comment>
    <comment ref="P131" authorId="1">
      <text>
        <t>Contrepartie clients &gt;= 0</t>
      </text>
    </comment>
    <comment ref="Q131" authorId="1">
      <text>
        <t>Contrepartie clients &gt;= 0</t>
      </text>
    </comment>
    <comment ref="R131" authorId="1">
      <text>
        <t>Contrepartie clients &gt;= 0</t>
      </text>
    </comment>
    <comment ref="S131" authorId="1">
      <text>
        <t>Contrepartie clients &gt;= 0</t>
      </text>
    </comment>
    <comment ref="T131" authorId="1">
      <text>
        <t>Contrepartie clients &gt;= 0</t>
      </text>
    </comment>
    <comment ref="U131" authorId="1">
      <text>
        <t>Contrepartie clients &gt;= 0</t>
      </text>
    </comment>
    <comment ref="V131" authorId="1">
      <text>
        <t>Contrepartie clients &gt;= 0</t>
      </text>
    </comment>
    <comment ref="W131" authorId="1">
      <text>
        <t>Contrepartie clients &gt;= 0</t>
      </text>
    </comment>
    <comment ref="X131" authorId="1">
      <text>
        <t>Contrepartie clients &gt;= 0</t>
      </text>
    </comment>
    <comment ref="Y131" authorId="1">
      <text>
        <t>Contrepartie clients &gt;= 0</t>
      </text>
    </comment>
    <comment ref="K132" authorId="1">
      <text>
        <t>Contrepartie clients &gt;= 0</t>
      </text>
    </comment>
    <comment ref="K133" authorId="1">
      <text>
        <t>Total Avec échéance</t>
      </text>
    </comment>
    <comment ref="L132" authorId="1">
      <text>
        <t>Contrepartie clients &gt;= 0</t>
      </text>
    </comment>
    <comment ref="L133" authorId="1">
      <text>
        <t>Total Avec échéance</t>
      </text>
    </comment>
    <comment ref="M132" authorId="1">
      <text>
        <t>Contrepartie clients &gt;= 0</t>
      </text>
    </comment>
    <comment ref="M133" authorId="1">
      <text>
        <t>Total Avec échéance</t>
      </text>
    </comment>
    <comment ref="N132" authorId="1">
      <text>
        <t>Contrepartie clients &gt;= 0</t>
      </text>
    </comment>
    <comment ref="N133" authorId="1">
      <text>
        <t>Total Avec échéance</t>
      </text>
    </comment>
    <comment ref="O132" authorId="1">
      <text>
        <t>Contrepartie clients &gt;= 0</t>
      </text>
    </comment>
    <comment ref="O133" authorId="1">
      <text>
        <t>Total Avec échéance</t>
      </text>
    </comment>
    <comment ref="P132" authorId="1">
      <text>
        <t>Contrepartie clients &gt;= 0</t>
      </text>
    </comment>
    <comment ref="P133" authorId="1">
      <text>
        <t>Total Avec échéance</t>
      </text>
    </comment>
    <comment ref="Q132" authorId="1">
      <text>
        <t>Contrepartie clients &gt;= 0</t>
      </text>
    </comment>
    <comment ref="Q133" authorId="1">
      <text>
        <t>Total Avec échéance</t>
      </text>
    </comment>
    <comment ref="R132" authorId="1">
      <text>
        <t>Contrepartie clients &gt;= 0</t>
      </text>
    </comment>
    <comment ref="R133" authorId="1">
      <text>
        <t>Total Avec échéance</t>
      </text>
    </comment>
    <comment ref="S132" authorId="1">
      <text>
        <t>Contrepartie clients &gt;= 0</t>
      </text>
    </comment>
    <comment ref="S133" authorId="1">
      <text>
        <t>Total Avec échéance</t>
      </text>
    </comment>
    <comment ref="T132" authorId="1">
      <text>
        <t>Contrepartie clients &gt;= 0</t>
      </text>
    </comment>
    <comment ref="T133" authorId="1">
      <text>
        <t>Total Avec échéance</t>
      </text>
    </comment>
    <comment ref="U132" authorId="1">
      <text>
        <t>Contrepartie clients &gt;= 0</t>
      </text>
    </comment>
    <comment ref="U133" authorId="1">
      <text>
        <t>Total Avec échéance</t>
      </text>
    </comment>
    <comment ref="V132" authorId="1">
      <text>
        <t>Contrepartie clients &gt;= 0</t>
      </text>
    </comment>
    <comment ref="V133" authorId="1">
      <text>
        <t>Total Avec échéance</t>
      </text>
    </comment>
    <comment ref="W132" authorId="1">
      <text>
        <t>Contrepartie clients &gt;= 0</t>
      </text>
    </comment>
    <comment ref="W133" authorId="1">
      <text>
        <t>Total Avec échéance</t>
      </text>
    </comment>
    <comment ref="X132" authorId="1">
      <text>
        <t>Contrepartie clients &gt;= 0</t>
      </text>
    </comment>
    <comment ref="X133" authorId="1">
      <text>
        <t>Total Avec échéance</t>
      </text>
    </comment>
    <comment ref="Y132" authorId="1">
      <text>
        <t>Contrepartie clients &gt;= 0</t>
      </text>
    </comment>
    <comment ref="Y133" authorId="1">
      <text>
        <t>Total Avec échéance</t>
      </text>
    </comment>
    <comment ref="K134" authorId="1">
      <text>
        <t>Contrepartie clients &gt;= 0</t>
      </text>
    </comment>
    <comment ref="L134" authorId="1">
      <text>
        <t>Contrepartie clients &gt;= 0</t>
      </text>
    </comment>
    <comment ref="M134" authorId="1">
      <text>
        <t>Contrepartie clients &gt;= 0</t>
      </text>
    </comment>
    <comment ref="N134" authorId="1">
      <text>
        <t>Contrepartie clients &gt;= 0</t>
      </text>
    </comment>
    <comment ref="O134" authorId="1">
      <text>
        <t>Contrepartie clients &gt;= 0</t>
      </text>
    </comment>
    <comment ref="P134" authorId="1">
      <text>
        <t>Contrepartie clients &gt;= 0</t>
      </text>
    </comment>
    <comment ref="Q134" authorId="1">
      <text>
        <t>Contrepartie clients &gt;= 0</t>
      </text>
    </comment>
    <comment ref="R134" authorId="1">
      <text>
        <t>Contrepartie clients &gt;= 0</t>
      </text>
    </comment>
    <comment ref="S134" authorId="1">
      <text>
        <t>Contrepartie clients &gt;= 0</t>
      </text>
    </comment>
    <comment ref="T134" authorId="1">
      <text>
        <t>Contrepartie clients &gt;= 0</t>
      </text>
    </comment>
    <comment ref="U134" authorId="1">
      <text>
        <t>Contrepartie clients &gt;= 0</t>
      </text>
    </comment>
    <comment ref="V134" authorId="1">
      <text>
        <t>Contrepartie clients &gt;= 0</t>
      </text>
    </comment>
    <comment ref="W134" authorId="1">
      <text>
        <t>Contrepartie clients &gt;= 0</t>
      </text>
    </comment>
    <comment ref="X134" authorId="1">
      <text>
        <t>Contrepartie clients &gt;= 0</t>
      </text>
    </comment>
    <comment ref="Y134" authorId="1">
      <text>
        <t>Contrepartie clients &gt;= 0</t>
      </text>
    </comment>
    <comment ref="K135" authorId="1">
      <text>
        <t>Contrepartie clients &gt;= 0</t>
      </text>
    </comment>
    <comment ref="L135" authorId="1">
      <text>
        <t>Contrepartie clients &gt;= 0</t>
      </text>
    </comment>
    <comment ref="M135" authorId="1">
      <text>
        <t>Contrepartie clients &gt;= 0</t>
      </text>
    </comment>
    <comment ref="N135" authorId="1">
      <text>
        <t>Contrepartie clients &gt;= 0</t>
      </text>
    </comment>
    <comment ref="O135" authorId="1">
      <text>
        <t>Contrepartie clients &gt;= 0</t>
      </text>
    </comment>
    <comment ref="P135" authorId="1">
      <text>
        <t>Contrepartie clients &gt;= 0</t>
      </text>
    </comment>
    <comment ref="Q135" authorId="1">
      <text>
        <t>Contrepartie clients &gt;= 0</t>
      </text>
    </comment>
    <comment ref="R135" authorId="1">
      <text>
        <t>Contrepartie clients &gt;= 0</t>
      </text>
    </comment>
    <comment ref="S135" authorId="1">
      <text>
        <t>Contrepartie clients &gt;= 0</t>
      </text>
    </comment>
    <comment ref="T135" authorId="1">
      <text>
        <t>Contrepartie clients &gt;= 0</t>
      </text>
    </comment>
    <comment ref="U135" authorId="1">
      <text>
        <t>Contrepartie clients &gt;= 0</t>
      </text>
    </comment>
    <comment ref="V135" authorId="1">
      <text>
        <t>Contrepartie clients &gt;= 0</t>
      </text>
    </comment>
    <comment ref="W135" authorId="1">
      <text>
        <t>Contrepartie clients &gt;= 0</t>
      </text>
    </comment>
    <comment ref="X135" authorId="1">
      <text>
        <t>Contrepartie clients &gt;= 0</t>
      </text>
    </comment>
    <comment ref="Y135" authorId="1">
      <text>
        <t>Contrepartie clients &gt;= 0</t>
      </text>
    </comment>
    <comment ref="K136" authorId="1">
      <text>
        <t>Contrepartie clients &gt;= 0</t>
      </text>
    </comment>
    <comment ref="L136" authorId="1">
      <text>
        <t>Contrepartie clients &gt;= 0</t>
      </text>
    </comment>
    <comment ref="M136" authorId="1">
      <text>
        <t>Contrepartie clients &gt;= 0</t>
      </text>
    </comment>
    <comment ref="N136" authorId="1">
      <text>
        <t>Contrepartie clients &gt;= 0</t>
      </text>
    </comment>
    <comment ref="O136" authorId="1">
      <text>
        <t>Contrepartie clients &gt;= 0</t>
      </text>
    </comment>
    <comment ref="P136" authorId="1">
      <text>
        <t>Contrepartie clients &gt;= 0</t>
      </text>
    </comment>
    <comment ref="Q136" authorId="1">
      <text>
        <t>Contrepartie clients &gt;= 0</t>
      </text>
    </comment>
    <comment ref="R136" authorId="1">
      <text>
        <t>Contrepartie clients &gt;= 0</t>
      </text>
    </comment>
    <comment ref="S136" authorId="1">
      <text>
        <t>Contrepartie clients &gt;= 0</t>
      </text>
    </comment>
    <comment ref="T136" authorId="1">
      <text>
        <t>Contrepartie clients &gt;= 0</t>
      </text>
    </comment>
    <comment ref="U136" authorId="1">
      <text>
        <t>Contrepartie clients &gt;= 0</t>
      </text>
    </comment>
    <comment ref="V136" authorId="1">
      <text>
        <t>Contrepartie clients &gt;= 0</t>
      </text>
    </comment>
    <comment ref="W136" authorId="1">
      <text>
        <t>Contrepartie clients &gt;= 0</t>
      </text>
    </comment>
    <comment ref="X136" authorId="1">
      <text>
        <t>Contrepartie clients &gt;= 0</t>
      </text>
    </comment>
    <comment ref="Y136" authorId="1">
      <text>
        <t>Contrepartie clients &gt;= 0</t>
      </text>
    </comment>
    <comment ref="K137" authorId="1">
      <text>
        <t>Contrepartie clients &gt;= 0</t>
      </text>
    </comment>
    <comment ref="L137" authorId="1">
      <text>
        <t>Contrepartie clients &gt;= 0</t>
      </text>
    </comment>
    <comment ref="M137" authorId="1">
      <text>
        <t>Contrepartie clients &gt;= 0</t>
      </text>
    </comment>
    <comment ref="N137" authorId="1">
      <text>
        <t>Contrepartie clients &gt;= 0</t>
      </text>
    </comment>
    <comment ref="O137" authorId="1">
      <text>
        <t>Contrepartie clients &gt;= 0</t>
      </text>
    </comment>
    <comment ref="P137" authorId="1">
      <text>
        <t>Contrepartie clients &gt;= 0</t>
      </text>
    </comment>
    <comment ref="Q137" authorId="1">
      <text>
        <t>Contrepartie clients &gt;= 0</t>
      </text>
    </comment>
    <comment ref="R137" authorId="1">
      <text>
        <t>Contrepartie clients &gt;= 0</t>
      </text>
    </comment>
    <comment ref="S137" authorId="1">
      <text>
        <t>Contrepartie clients &gt;= 0</t>
      </text>
    </comment>
    <comment ref="T137" authorId="1">
      <text>
        <t>Contrepartie clients &gt;= 0</t>
      </text>
    </comment>
    <comment ref="U137" authorId="1">
      <text>
        <t>Contrepartie clients &gt;= 0</t>
      </text>
    </comment>
    <comment ref="V137" authorId="1">
      <text>
        <t>Contrepartie clients &gt;= 0</t>
      </text>
    </comment>
    <comment ref="W137" authorId="1">
      <text>
        <t>Contrepartie clients &gt;= 0</t>
      </text>
    </comment>
    <comment ref="X137" authorId="1">
      <text>
        <t>Contrepartie clients &gt;= 0</t>
      </text>
    </comment>
    <comment ref="Y137" authorId="1">
      <text>
        <t>Contrepartie clients &gt;= 0</t>
      </text>
    </comment>
    <comment ref="K138" authorId="1">
      <text>
        <t>Contrepartie clients &gt;= 0</t>
      </text>
    </comment>
    <comment ref="L138" authorId="1">
      <text>
        <t>Contrepartie clients &gt;= 0</t>
      </text>
    </comment>
    <comment ref="M138" authorId="1">
      <text>
        <t>Contrepartie clients &gt;= 0</t>
      </text>
    </comment>
    <comment ref="N138" authorId="1">
      <text>
        <t>Contrepartie clients &gt;= 0</t>
      </text>
    </comment>
    <comment ref="O138" authorId="1">
      <text>
        <t>Contrepartie clients &gt;= 0</t>
      </text>
    </comment>
    <comment ref="P138" authorId="1">
      <text>
        <t>Contrepartie clients &gt;= 0</t>
      </text>
    </comment>
    <comment ref="Q138" authorId="1">
      <text>
        <t>Contrepartie clients &gt;= 0</t>
      </text>
    </comment>
    <comment ref="R138" authorId="1">
      <text>
        <t>Contrepartie clients &gt;= 0</t>
      </text>
    </comment>
    <comment ref="S138" authorId="1">
      <text>
        <t>Contrepartie clients &gt;= 0</t>
      </text>
    </comment>
    <comment ref="T138" authorId="1">
      <text>
        <t>Contrepartie clients &gt;= 0</t>
      </text>
    </comment>
    <comment ref="U138" authorId="1">
      <text>
        <t>Contrepartie clients &gt;= 0</t>
      </text>
    </comment>
    <comment ref="V138" authorId="1">
      <text>
        <t>Contrepartie clients &gt;= 0</t>
      </text>
    </comment>
    <comment ref="W138" authorId="1">
      <text>
        <t>Contrepartie clients &gt;= 0</t>
      </text>
    </comment>
    <comment ref="X138" authorId="1">
      <text>
        <t>Contrepartie clients &gt;= 0</t>
      </text>
    </comment>
    <comment ref="Y138" authorId="1">
      <text>
        <t>Contrepartie clients &gt;= 0</t>
      </text>
    </comment>
    <comment ref="K139" authorId="1">
      <text>
        <t>Total Couverture</t>
      </text>
    </comment>
    <comment ref="K140" authorId="1">
      <text>
        <t>Total Echéance</t>
      </text>
    </comment>
    <comment ref="L139" authorId="1">
      <text>
        <t>Total Couverture</t>
      </text>
    </comment>
    <comment ref="L140" authorId="1">
      <text>
        <t>Total Echéance</t>
      </text>
    </comment>
    <comment ref="M139" authorId="1">
      <text>
        <t>Total Couverture</t>
      </text>
    </comment>
    <comment ref="M140" authorId="1">
      <text>
        <t>Total Echéance</t>
      </text>
    </comment>
    <comment ref="N139" authorId="1">
      <text>
        <t>Total Couverture</t>
      </text>
    </comment>
    <comment ref="N140" authorId="1">
      <text>
        <t>Total Echéance</t>
      </text>
    </comment>
    <comment ref="O139" authorId="1">
      <text>
        <t>Total Couverture</t>
      </text>
    </comment>
    <comment ref="O140" authorId="1">
      <text>
        <t>Total Echéance</t>
      </text>
    </comment>
    <comment ref="P139" authorId="1">
      <text>
        <t>Total Couverture</t>
      </text>
    </comment>
    <comment ref="P140" authorId="1">
      <text>
        <t>Total Echéance</t>
      </text>
    </comment>
    <comment ref="Q139" authorId="1">
      <text>
        <t>Total Couverture</t>
      </text>
    </comment>
    <comment ref="Q140" authorId="1">
      <text>
        <t>Total Echéance</t>
      </text>
    </comment>
    <comment ref="R139" authorId="1">
      <text>
        <t>Total Couverture</t>
      </text>
    </comment>
    <comment ref="R140" authorId="1">
      <text>
        <t>Total Echéance</t>
      </text>
    </comment>
    <comment ref="S139" authorId="1">
      <text>
        <t>Total Couverture</t>
      </text>
    </comment>
    <comment ref="S140" authorId="1">
      <text>
        <t>Total Echéance</t>
      </text>
    </comment>
    <comment ref="T139" authorId="1">
      <text>
        <t>Total Couverture</t>
      </text>
    </comment>
    <comment ref="T140" authorId="1">
      <text>
        <t>Total Echéance</t>
      </text>
    </comment>
    <comment ref="U139" authorId="1">
      <text>
        <t>Total Couverture</t>
      </text>
    </comment>
    <comment ref="U140" authorId="1">
      <text>
        <t>Total Echéance</t>
      </text>
    </comment>
    <comment ref="V139" authorId="1">
      <text>
        <t>Total Couverture</t>
      </text>
    </comment>
    <comment ref="V140" authorId="1">
      <text>
        <t>Total Echéance</t>
      </text>
    </comment>
    <comment ref="W139" authorId="1">
      <text>
        <t>Total Couverture</t>
      </text>
    </comment>
    <comment ref="W140" authorId="1">
      <text>
        <t>Total Echéance</t>
      </text>
    </comment>
    <comment ref="X139" authorId="1">
      <text>
        <t>Total Couverture</t>
      </text>
    </comment>
    <comment ref="X140" authorId="1">
      <text>
        <t>Total Echéance</t>
      </text>
    </comment>
    <comment ref="Y139" authorId="1">
      <text>
        <t>Total Couverture</t>
      </text>
    </comment>
    <comment ref="Y140" authorId="1">
      <text>
        <t>Total Echéance</t>
      </text>
    </comment>
    <comment ref="K141" authorId="1">
      <text>
        <t>Vérification 'dont' Répartition sectorielle selon la couverture avec sous-position Créances sur collectivités de droit public</t>
      </text>
    </comment>
    <comment ref="L141" authorId="1">
      <text>
        <t>Vérification 'dont' Répartition sectorielle selon la couverture avec sous-position Créances sur collectivités de droit public</t>
      </text>
    </comment>
    <comment ref="M141" authorId="1">
      <text>
        <t>Vérification 'dont' Répartition sectorielle selon la couverture avec sous-position Créances sur collectivités de droit public</t>
      </text>
    </comment>
    <comment ref="N141" authorId="1">
      <text>
        <t>Vérification 'dont' Répartition sectorielle selon la couverture avec sous-position Créances sur collectivités de droit public</t>
      </text>
    </comment>
    <comment ref="O141" authorId="1">
      <text>
        <t>Vérification 'dont' Répartition sectorielle selon la couverture avec sous-position Créances sur collectivités de droit public</t>
      </text>
    </comment>
    <comment ref="P141" authorId="1">
      <text>
        <t>Vérification 'dont' Répartition sectorielle selon la couverture avec sous-position Créances sur collectivités de droit public</t>
      </text>
    </comment>
    <comment ref="Q141" authorId="1">
      <text>
        <t>Vérification 'dont' Répartition sectorielle selon la couverture avec sous-position Créances sur collectivités de droit public</t>
      </text>
    </comment>
    <comment ref="R141" authorId="1">
      <text>
        <t>Vérification 'dont' Répartition sectorielle selon la couverture avec sous-position Créances sur collectivités de droit public</t>
      </text>
    </comment>
    <comment ref="S141" authorId="1">
      <text>
        <t>Vérification 'dont' Répartition sectorielle selon la couverture avec sous-position Créances sur collectivités de droit public</t>
      </text>
    </comment>
    <comment ref="T141" authorId="1">
      <text>
        <t>Vérification 'dont' Répartition sectorielle selon la couverture avec sous-position Créances sur collectivités de droit public</t>
      </text>
    </comment>
    <comment ref="U141" authorId="1">
      <text>
        <t>Vérification 'dont' Répartition sectorielle selon la couverture avec sous-position Créances sur collectivités de droit public</t>
      </text>
    </comment>
    <comment ref="V141" authorId="1">
      <text>
        <t>Vérification 'dont' Répartition sectorielle selon la couverture avec sous-position Créances sur collectivités de droit public</t>
      </text>
    </comment>
    <comment ref="W141" authorId="1">
      <text>
        <t>Vérification 'dont' Répartition sectorielle selon la couverture avec sous-position Créances sur collectivités de droit public</t>
      </text>
    </comment>
    <comment ref="X141" authorId="1">
      <text>
        <t>Vérification 'dont' Répartition sectorielle selon la couverture avec sous-position Créances sur collectivités de droit public</t>
      </text>
    </comment>
    <comment ref="Y141" authorId="1">
      <text>
        <t>Vérification 'dont' Répartition sectorielle selon la couverture avec sous-position Créances sur collectivités de droit public</t>
      </text>
    </comment>
    <comment ref="K142" authorId="1">
      <text>
        <t>Vérification 'dont' Créances sur la clientèle, Avec couverture avec sous-position Créances sur collectivités de droit public</t>
      </text>
    </comment>
    <comment ref="K143" authorId="1">
      <text>
        <t>Vérification 'dont' Répartition sectorielle selon la couverture avec sous-position Créances sur collectivités de droit public</t>
      </text>
    </comment>
    <comment ref="L142" authorId="1">
      <text>
        <t>Vérification 'dont' Créances sur la clientèle, Avec couverture avec sous-position Créances sur collectivités de droit public</t>
      </text>
    </comment>
    <comment ref="L143" authorId="1">
      <text>
        <t>Vérification 'dont' Répartition sectorielle selon la couverture avec sous-position Créances sur collectivités de droit public</t>
      </text>
    </comment>
    <comment ref="M142" authorId="1">
      <text>
        <t>Vérification 'dont' Créances sur la clientèle, Avec couverture avec sous-position Créances sur collectivités de droit public</t>
      </text>
    </comment>
    <comment ref="M143" authorId="1">
      <text>
        <t>Vérification 'dont' Répartition sectorielle selon la couverture avec sous-position Créances sur collectivités de droit public</t>
      </text>
    </comment>
    <comment ref="N142" authorId="1">
      <text>
        <t>Vérification 'dont' Créances sur la clientèle, Avec couverture avec sous-position Créances sur collectivités de droit public</t>
      </text>
    </comment>
    <comment ref="N143" authorId="1">
      <text>
        <t>Vérification 'dont' Répartition sectorielle selon la couverture avec sous-position Créances sur collectivités de droit public</t>
      </text>
    </comment>
    <comment ref="O142" authorId="1">
      <text>
        <t>Vérification 'dont' Créances sur la clientèle, Avec couverture avec sous-position Créances sur collectivités de droit public</t>
      </text>
    </comment>
    <comment ref="O143" authorId="1">
      <text>
        <t>Vérification 'dont' Répartition sectorielle selon la couverture avec sous-position Créances sur collectivités de droit public</t>
      </text>
    </comment>
    <comment ref="P142" authorId="1">
      <text>
        <t>Vérification 'dont' Créances sur la clientèle, Avec couverture avec sous-position Créances sur collectivités de droit public</t>
      </text>
    </comment>
    <comment ref="P143" authorId="1">
      <text>
        <t>Vérification 'dont' Répartition sectorielle selon la couverture avec sous-position Créances sur collectivités de droit public</t>
      </text>
    </comment>
    <comment ref="Q142" authorId="1">
      <text>
        <t>Vérification 'dont' Créances sur la clientèle, Avec couverture avec sous-position Créances sur collectivités de droit public</t>
      </text>
    </comment>
    <comment ref="Q143" authorId="1">
      <text>
        <t>Vérification 'dont' Répartition sectorielle selon la couverture avec sous-position Créances sur collectivités de droit public</t>
      </text>
    </comment>
    <comment ref="R142" authorId="1">
      <text>
        <t>Vérification 'dont' Créances sur la clientèle, Avec couverture avec sous-position Créances sur collectivités de droit public</t>
      </text>
    </comment>
    <comment ref="R143" authorId="1">
      <text>
        <t>Vérification 'dont' Répartition sectorielle selon la couverture avec sous-position Créances sur collectivités de droit public</t>
      </text>
    </comment>
    <comment ref="S142" authorId="1">
      <text>
        <t>Vérification 'dont' Créances sur la clientèle, Avec couverture avec sous-position Créances sur collectivités de droit public</t>
      </text>
    </comment>
    <comment ref="S143" authorId="1">
      <text>
        <t>Vérification 'dont' Répartition sectorielle selon la couverture avec sous-position Créances sur collectivités de droit public</t>
      </text>
    </comment>
    <comment ref="T142" authorId="1">
      <text>
        <t>Vérification 'dont' Créances sur la clientèle, Avec couverture avec sous-position Créances sur collectivités de droit public</t>
      </text>
    </comment>
    <comment ref="T143" authorId="1">
      <text>
        <t>Vérification 'dont' Répartition sectorielle selon la couverture avec sous-position Créances sur collectivités de droit public</t>
      </text>
    </comment>
    <comment ref="U142" authorId="1">
      <text>
        <t>Vérification 'dont' Créances sur la clientèle, Avec couverture avec sous-position Créances sur collectivités de droit public</t>
      </text>
    </comment>
    <comment ref="U143" authorId="1">
      <text>
        <t>Vérification 'dont' Répartition sectorielle selon la couverture avec sous-position Créances sur collectivités de droit public</t>
      </text>
    </comment>
    <comment ref="V142" authorId="1">
      <text>
        <t>Vérification 'dont' Créances sur la clientèle, Avec couverture avec sous-position Créances sur collectivités de droit public</t>
      </text>
    </comment>
    <comment ref="V143" authorId="1">
      <text>
        <t>Vérification 'dont' Répartition sectorielle selon la couverture avec sous-position Créances sur collectivités de droit public</t>
      </text>
    </comment>
    <comment ref="W142" authorId="1">
      <text>
        <t>Vérification 'dont' Créances sur la clientèle, Avec couverture avec sous-position Créances sur collectivités de droit public</t>
      </text>
    </comment>
    <comment ref="W143" authorId="1">
      <text>
        <t>Vérification 'dont' Répartition sectorielle selon la couverture avec sous-position Créances sur collectivités de droit public</t>
      </text>
    </comment>
    <comment ref="X142" authorId="1">
      <text>
        <t>Vérification 'dont' Créances sur la clientèle, Avec couverture avec sous-position Créances sur collectivités de droit public</t>
      </text>
    </comment>
    <comment ref="X143" authorId="1">
      <text>
        <t>Vérification 'dont' Répartition sectorielle selon la couverture avec sous-position Créances sur collectivités de droit public</t>
      </text>
    </comment>
    <comment ref="Y142" authorId="1">
      <text>
        <t>Vérification 'dont' Créances sur la clientèle, Avec couverture avec sous-position Créances sur collectivités de droit public</t>
      </text>
    </comment>
    <comment ref="Y143" authorId="1">
      <text>
        <t>Vérification 'dont' Répartition sectorielle selon la couverture avec sous-position Créances sur collectivités de droit public</t>
      </text>
    </comment>
    <comment ref="K144" authorId="1">
      <text>
        <t>Total Avec échéance</t>
      </text>
    </comment>
    <comment ref="L144" authorId="1">
      <text>
        <t>Total Avec échéance</t>
      </text>
    </comment>
    <comment ref="M144" authorId="1">
      <text>
        <t>Total Avec échéance</t>
      </text>
    </comment>
    <comment ref="N144" authorId="1">
      <text>
        <t>Total Avec échéance</t>
      </text>
    </comment>
    <comment ref="O144" authorId="1">
      <text>
        <t>Total Avec échéance</t>
      </text>
    </comment>
    <comment ref="P144" authorId="1">
      <text>
        <t>Total Avec échéance</t>
      </text>
    </comment>
    <comment ref="Q144" authorId="1">
      <text>
        <t>Total Avec échéance</t>
      </text>
    </comment>
    <comment ref="R144" authorId="1">
      <text>
        <t>Total Avec échéance</t>
      </text>
    </comment>
    <comment ref="S144" authorId="1">
      <text>
        <t>Total Avec échéance</t>
      </text>
    </comment>
    <comment ref="T144" authorId="1">
      <text>
        <t>Total Avec échéance</t>
      </text>
    </comment>
    <comment ref="U144" authorId="1">
      <text>
        <t>Total Avec échéance</t>
      </text>
    </comment>
    <comment ref="V144" authorId="1">
      <text>
        <t>Total Avec échéance</t>
      </text>
    </comment>
    <comment ref="W144" authorId="1">
      <text>
        <t>Total Avec échéance</t>
      </text>
    </comment>
    <comment ref="X144" authorId="1">
      <text>
        <t>Total Avec échéance</t>
      </text>
    </comment>
    <comment ref="Y144" authorId="1">
      <text>
        <t>Total Avec échéance</t>
      </text>
    </comment>
    <comment ref="K145" authorId="1">
      <text>
        <t>Total Echéance</t>
      </text>
    </comment>
    <comment ref="M145" authorId="1">
      <text>
        <t>Total Echéance</t>
      </text>
    </comment>
    <comment ref="N145" authorId="1">
      <text>
        <t>Total Echéance</t>
      </text>
    </comment>
    <comment ref="O145" authorId="1">
      <text>
        <t>Total Echéance</t>
      </text>
    </comment>
    <comment ref="P145" authorId="1">
      <text>
        <t>Total Echéance</t>
      </text>
    </comment>
    <comment ref="Q145" authorId="1">
      <text>
        <t>Total Echéance</t>
      </text>
    </comment>
    <comment ref="R145" authorId="1">
      <text>
        <t>Total Echéance</t>
      </text>
    </comment>
    <comment ref="T145" authorId="1">
      <text>
        <t>Total Echéance</t>
      </text>
    </comment>
    <comment ref="U145" authorId="1">
      <text>
        <t>Total Echéance</t>
      </text>
    </comment>
    <comment ref="V145" authorId="1">
      <text>
        <t>Total Echéance</t>
      </text>
    </comment>
    <comment ref="W145" authorId="1">
      <text>
        <t>Total Echéance</t>
      </text>
    </comment>
    <comment ref="X145" authorId="1">
      <text>
        <t>Total Echéance</t>
      </text>
    </comment>
    <comment ref="Y145" authorId="1">
      <text>
        <t>Total Echéance</t>
      </text>
    </comment>
    <comment ref="K146" authorId="1">
      <text>
        <t>Total Avec échéance</t>
      </text>
    </comment>
    <comment ref="M146" authorId="1">
      <text>
        <t>Total Avec échéance</t>
      </text>
    </comment>
    <comment ref="N146" authorId="1">
      <text>
        <t>Total Avec échéance</t>
      </text>
    </comment>
    <comment ref="O146" authorId="1">
      <text>
        <t>Total Avec échéance</t>
      </text>
    </comment>
    <comment ref="P146" authorId="1">
      <text>
        <t>Total Avec échéance</t>
      </text>
    </comment>
    <comment ref="Q146" authorId="1">
      <text>
        <t>Total Avec échéance</t>
      </text>
    </comment>
    <comment ref="R146" authorId="1">
      <text>
        <t>Total Avec échéance</t>
      </text>
    </comment>
    <comment ref="T146" authorId="1">
      <text>
        <t>Total Avec échéance</t>
      </text>
    </comment>
    <comment ref="U146" authorId="1">
      <text>
        <t>Total Avec échéance</t>
      </text>
    </comment>
    <comment ref="V146" authorId="1">
      <text>
        <t>Total Avec échéance</t>
      </text>
    </comment>
    <comment ref="W146" authorId="1">
      <text>
        <t>Total Avec échéance</t>
      </text>
    </comment>
    <comment ref="X146" authorId="1">
      <text>
        <t>Total Avec échéance</t>
      </text>
    </comment>
    <comment ref="Y146" authorId="1">
      <text>
        <t>Total Avec échéance</t>
      </text>
    </comment>
    <comment ref="K147" authorId="1">
      <text>
        <t>Total Autres instruments financiers évalués à la juste valeur</t>
      </text>
    </comment>
    <comment ref="L147" authorId="1">
      <text>
        <t>Total Autres instruments financiers évalués à la juste valeur</t>
      </text>
    </comment>
    <comment ref="M147" authorId="1">
      <text>
        <t>Total Autres instruments financiers évalués à la juste valeur</t>
      </text>
    </comment>
    <comment ref="N147" authorId="1">
      <text>
        <t>Total Autres instruments financiers évalués à la juste valeur</t>
      </text>
    </comment>
    <comment ref="O147" authorId="1">
      <text>
        <t>Total Autres instruments financiers évalués à la juste valeur</t>
      </text>
    </comment>
    <comment ref="P147" authorId="1">
      <text>
        <t>Total Autres instruments financiers évalués à la juste valeur</t>
      </text>
    </comment>
    <comment ref="Q147" authorId="1">
      <text>
        <t>Total Autres instruments financiers évalués à la juste valeur</t>
      </text>
    </comment>
    <comment ref="R147" authorId="1">
      <text>
        <t>Total Autres instruments financiers évalués à la juste valeur</t>
      </text>
    </comment>
    <comment ref="S147" authorId="1">
      <text>
        <t>Total Autres instruments financiers évalués à la juste valeur</t>
      </text>
    </comment>
    <comment ref="T147" authorId="1">
      <text>
        <t>Total Autres instruments financiers évalués à la juste valeur</t>
      </text>
    </comment>
    <comment ref="U147" authorId="1">
      <text>
        <t>Total Autres instruments financiers évalués à la juste valeur</t>
      </text>
    </comment>
    <comment ref="V147" authorId="1">
      <text>
        <t>Total Autres instruments financiers évalués à la juste valeur</t>
      </text>
    </comment>
    <comment ref="W147" authorId="1">
      <text>
        <t>Total Autres instruments financiers évalués à la juste valeur</t>
      </text>
    </comment>
    <comment ref="X147" authorId="1">
      <text>
        <t>Total Autres instruments financiers évalués à la juste valeur</t>
      </text>
    </comment>
    <comment ref="Y147" authorId="1">
      <text>
        <t>Total Autres instruments financiers évalués à la juste valeur</t>
      </text>
    </comment>
    <comment ref="K148" authorId="1">
      <text>
        <t>Vérification 'dont' Immobilisations financières avec sous-positions Immeubles et Papiers monétaires</t>
      </text>
    </comment>
    <comment ref="M148" authorId="1">
      <text>
        <t>Vérification 'dont' Immobilisations financières avec sous-positions Immeubles et Papiers monétaires</t>
      </text>
    </comment>
    <comment ref="N148" authorId="1">
      <text>
        <t>Vérification 'dont' Immobilisations financières avec sous-positions Immeubles et Papiers monétaires</t>
      </text>
    </comment>
    <comment ref="O148" authorId="1">
      <text>
        <t>Vérification 'dont' Immobilisations financières avec sous-positions Immeubles et Papiers monétaires</t>
      </text>
    </comment>
    <comment ref="P148" authorId="1">
      <text>
        <t>Vérification 'dont' Immobilisations financières avec sous-positions Immeubles et Papiers monétaires</t>
      </text>
    </comment>
    <comment ref="Q148" authorId="1">
      <text>
        <t>Vérification 'dont' Immobilisations financières avec sous-positions Immeubles et Papiers monétaires</t>
      </text>
    </comment>
    <comment ref="R148" authorId="1">
      <text>
        <t>Vérification 'dont' Immobilisations financières avec sous-positions Immeubles et Papiers monétaires</t>
      </text>
    </comment>
    <comment ref="T148" authorId="1">
      <text>
        <t>Vérification 'dont' Immobilisations financières avec sous-positions Immeubles et Papiers monétaires</t>
      </text>
    </comment>
    <comment ref="U148" authorId="1">
      <text>
        <t>Vérification 'dont' Immobilisations financières avec sous-positions Immeubles et Papiers monétaires</t>
      </text>
    </comment>
    <comment ref="V148" authorId="1">
      <text>
        <t>Vérification 'dont' Immobilisations financières avec sous-positions Immeubles et Papiers monétaires</t>
      </text>
    </comment>
    <comment ref="W148" authorId="1">
      <text>
        <t>Vérification 'dont' Immobilisations financières avec sous-positions Immeubles et Papiers monétaires</t>
      </text>
    </comment>
    <comment ref="X148" authorId="1">
      <text>
        <t>Vérification 'dont' Immobilisations financières avec sous-positions Immeubles et Papiers monétaires</t>
      </text>
    </comment>
    <comment ref="Y148" authorId="1">
      <text>
        <t>Vérification 'dont' Immobilisations financières avec sous-positions Immeubles et Papiers monétaires</t>
      </text>
    </comment>
    <comment ref="K149" authorId="1">
      <text>
        <t>Vérification 'dont' Répartition sectorielle selon le SEC avec sous-position Collectivités publiques</t>
      </text>
    </comment>
    <comment ref="M149" authorId="1">
      <text>
        <t>Vérification 'dont' Répartition sectorielle selon le SEC avec sous-position Collectivités publiques</t>
      </text>
    </comment>
    <comment ref="N149" authorId="1">
      <text>
        <t>Vérification 'dont' Répartition sectorielle selon le SEC avec sous-position Collectivités publiques</t>
      </text>
    </comment>
    <comment ref="O149" authorId="1">
      <text>
        <t>Vérification 'dont' Répartition sectorielle selon le SEC avec sous-position Collectivités publiques</t>
      </text>
    </comment>
    <comment ref="P149" authorId="1">
      <text>
        <t>Vérification 'dont' Répartition sectorielle selon le SEC avec sous-position Collectivités publiques</t>
      </text>
    </comment>
    <comment ref="Q149" authorId="1">
      <text>
        <t>Vérification 'dont' Répartition sectorielle selon le SEC avec sous-position Collectivités publiques</t>
      </text>
    </comment>
    <comment ref="R149" authorId="1">
      <text>
        <t>Vérification 'dont' Répartition sectorielle selon le SEC avec sous-position Collectivités publiques</t>
      </text>
    </comment>
    <comment ref="T149" authorId="1">
      <text>
        <t>Vérification 'dont' Répartition sectorielle selon le SEC avec sous-position Collectivités publiques</t>
      </text>
    </comment>
    <comment ref="U149" authorId="1">
      <text>
        <t>Vérification 'dont' Répartition sectorielle selon le SEC avec sous-position Collectivités publiques</t>
      </text>
    </comment>
    <comment ref="V149" authorId="1">
      <text>
        <t>Vérification 'dont' Répartition sectorielle selon le SEC avec sous-position Collectivités publiques</t>
      </text>
    </comment>
    <comment ref="W149" authorId="1">
      <text>
        <t>Vérification 'dont' Répartition sectorielle selon le SEC avec sous-position Collectivités publiques</t>
      </text>
    </comment>
    <comment ref="X149" authorId="1">
      <text>
        <t>Vérification 'dont' Répartition sectorielle selon le SEC avec sous-position Collectivités publiques</t>
      </text>
    </comment>
    <comment ref="Y149" authorId="1">
      <text>
        <t>Vérification 'dont' Répartition sectorielle selon le SEC avec sous-position Collectivités publiques</t>
      </text>
    </comment>
    <comment ref="K150" authorId="1">
      <text>
        <t>Total Immobilisations corporelles</t>
      </text>
    </comment>
    <comment ref="M150" authorId="1">
      <text>
        <t>Total Immobilisations corporelles</t>
      </text>
    </comment>
    <comment ref="N150" authorId="1">
      <text>
        <t>Total Immobilisations corporelles</t>
      </text>
    </comment>
    <comment ref="O150" authorId="1">
      <text>
        <t>Total Immobilisations corporelles</t>
      </text>
    </comment>
    <comment ref="P150" authorId="1">
      <text>
        <t>Total Immobilisations corporelles</t>
      </text>
    </comment>
    <comment ref="Q150" authorId="1">
      <text>
        <t>Total Immobilisations corporelles</t>
      </text>
    </comment>
    <comment ref="R150" authorId="1">
      <text>
        <t>Total Immobilisations corporelles</t>
      </text>
    </comment>
    <comment ref="T150" authorId="1">
      <text>
        <t>Total Immobilisations corporelles</t>
      </text>
    </comment>
    <comment ref="U150" authorId="1">
      <text>
        <t>Total Immobilisations corporelles</t>
      </text>
    </comment>
    <comment ref="V150" authorId="1">
      <text>
        <t>Total Immobilisations corporelles</t>
      </text>
    </comment>
    <comment ref="W150" authorId="1">
      <text>
        <t>Total Immobilisations corporelles</t>
      </text>
    </comment>
    <comment ref="X150" authorId="1">
      <text>
        <t>Total Immobilisations corporelles</t>
      </text>
    </comment>
    <comment ref="Y150" authorId="1">
      <text>
        <t>Total Immobilisations corporelles</t>
      </text>
    </comment>
    <comment ref="K151" authorId="1">
      <text>
        <t>Vérification 'dont' Autres actifs avec sous-positions Créances non monétaires résultant de prêts et pensions de titres et Solde des opérations bancaires internes</t>
      </text>
    </comment>
    <comment ref="L151" authorId="1">
      <text>
        <t>Vérification 'dont' Autres actifs avec sous-positions Créances non monétaires résultant de prêts et pensions de titres et Solde des opérations bancaires internes</t>
      </text>
    </comment>
    <comment ref="M151" authorId="1">
      <text>
        <t>Vérification 'dont' Autres actifs avec sous-positions Créances non monétaires résultant de prêts et pensions de titres et Solde des opérations bancaires internes</t>
      </text>
    </comment>
    <comment ref="N151" authorId="1">
      <text>
        <t>Vérification 'dont' Autres actifs avec sous-positions Créances non monétaires résultant de prêts et pensions de titres et Solde des opérations bancaires internes</t>
      </text>
    </comment>
    <comment ref="O151" authorId="1">
      <text>
        <t>Vérification 'dont' Autres actifs avec sous-positions Créances non monétaires résultant de prêts et pensions de titres et Solde des opérations bancaires internes</t>
      </text>
    </comment>
    <comment ref="P151" authorId="1">
      <text>
        <t>Vérification 'dont' Autres actifs avec sous-positions Créances non monétaires résultant de prêts et pensions de titres et Solde des opérations bancaires internes</t>
      </text>
    </comment>
    <comment ref="Q151" authorId="1">
      <text>
        <t>Vérification 'dont' Autres actifs avec sous-positions Créances non monétaires résultant de prêts et pensions de titres et Solde des opérations bancaires internes</t>
      </text>
    </comment>
    <comment ref="R151" authorId="1">
      <text>
        <t>Vérification 'dont' Autres actifs avec sous-positions Créances non monétaires résultant de prêts et pensions de titres et Solde des opérations bancaires internes</t>
      </text>
    </comment>
    <comment ref="S151" authorId="1">
      <text>
        <t>Vérification 'dont' Autres actifs avec sous-positions Créances non monétaires résultant de prêts et pensions de titres et Solde des opérations bancaires internes</t>
      </text>
    </comment>
    <comment ref="T151" authorId="1">
      <text>
        <t>Vérification 'dont' Autres actifs avec sous-positions Créances non monétaires résultant de prêts et pensions de titres et Solde des opérations bancaires internes</t>
      </text>
    </comment>
    <comment ref="U151" authorId="1">
      <text>
        <t>Vérification 'dont' Autres actifs avec sous-positions Créances non monétaires résultant de prêts et pensions de titres et Solde des opérations bancaires internes</t>
      </text>
    </comment>
    <comment ref="V151" authorId="1">
      <text>
        <t>Vérification 'dont' Autres actifs avec sous-positions Créances non monétaires résultant de prêts et pensions de titres et Solde des opérations bancaires internes</t>
      </text>
    </comment>
    <comment ref="W151" authorId="1">
      <text>
        <t>Vérification 'dont' Autres actifs avec sous-positions Créances non monétaires résultant de prêts et pensions de titres et Solde des opérations bancaires internes</t>
      </text>
    </comment>
    <comment ref="X151" authorId="1">
      <text>
        <t>Vérification 'dont' Autres actifs avec sous-positions Créances non monétaires résultant de prêts et pensions de titres et Solde des opérations bancaires internes</t>
      </text>
    </comment>
    <comment ref="Y151" authorId="1">
      <text>
        <t>Vérification 'dont' Autres actifs avec sous-positions Créances non monétaires résultant de prêts et pensions de titres et Solde des opérations bancaires internes</t>
      </text>
    </comment>
    <comment ref="K152" authorId="1">
      <text>
        <t>Calcul Total des actifs</t>
      </text>
    </comment>
    <comment ref="K153" authorId="1">
      <text>
        <t>Vérification 'dont' Total des actifs avec sous-position Total des créances de rang subordonné</t>
      </text>
    </comment>
    <comment ref="K154" authorId="1">
      <text>
        <t>Total des actifs &lt;&gt; Total des créances de rang subordonné</t>
      </text>
    </comment>
    <comment ref="L152" authorId="1">
      <text>
        <t>Calcul Total des actifs</t>
      </text>
    </comment>
    <comment ref="M152" authorId="1">
      <text>
        <t>Calcul Total des actifs</t>
      </text>
    </comment>
    <comment ref="M153" authorId="1">
      <text>
        <t>Vérification 'dont' Total des actifs avec sous-position Total des créances de rang subordonné</t>
      </text>
    </comment>
    <comment ref="M154" authorId="1">
      <text>
        <t>Total des actifs &lt;&gt; Total des créances de rang subordonné</t>
      </text>
    </comment>
    <comment ref="N152" authorId="1">
      <text>
        <t>Calcul Total des actifs</t>
      </text>
    </comment>
    <comment ref="N153" authorId="1">
      <text>
        <t>Vérification 'dont' Total des actifs avec sous-position Total des créances de rang subordonné</t>
      </text>
    </comment>
    <comment ref="N154" authorId="1">
      <text>
        <t>Total des actifs &lt;&gt; Total des créances de rang subordonné</t>
      </text>
    </comment>
    <comment ref="O152" authorId="1">
      <text>
        <t>Calcul Total des actifs</t>
      </text>
    </comment>
    <comment ref="O153" authorId="1">
      <text>
        <t>Vérification 'dont' Total des actifs avec sous-position Total des créances de rang subordonné</t>
      </text>
    </comment>
    <comment ref="O154" authorId="1">
      <text>
        <t>Total des actifs &lt;&gt; Total des créances de rang subordonné</t>
      </text>
    </comment>
    <comment ref="P152" authorId="1">
      <text>
        <t>Calcul Total des actifs</t>
      </text>
    </comment>
    <comment ref="P153" authorId="1">
      <text>
        <t>Vérification 'dont' Total des actifs avec sous-position Total des créances de rang subordonné</t>
      </text>
    </comment>
    <comment ref="P154" authorId="1">
      <text>
        <t>Total des actifs &lt;&gt; Total des créances de rang subordonné</t>
      </text>
    </comment>
    <comment ref="Q152" authorId="1">
      <text>
        <t>Calcul Total des actifs</t>
      </text>
    </comment>
    <comment ref="Q153" authorId="1">
      <text>
        <t>Vérification 'dont' Total des actifs avec sous-position Total des créances de rang subordonné</t>
      </text>
    </comment>
    <comment ref="Q154" authorId="1">
      <text>
        <t>Total des actifs &lt;&gt; Total des créances de rang subordonné</t>
      </text>
    </comment>
    <comment ref="R152" authorId="1">
      <text>
        <t>Calcul Total des actifs</t>
      </text>
    </comment>
    <comment ref="R153" authorId="1">
      <text>
        <t>Vérification 'dont' Total des actifs avec sous-position Total des créances de rang subordonné</t>
      </text>
    </comment>
    <comment ref="R154" authorId="1">
      <text>
        <t>Total des actifs &lt;&gt; Total des créances de rang subordonné</t>
      </text>
    </comment>
    <comment ref="S152" authorId="1">
      <text>
        <t>Calcul Total des actifs</t>
      </text>
    </comment>
    <comment ref="T152" authorId="1">
      <text>
        <t>Calcul Total des actifs</t>
      </text>
    </comment>
    <comment ref="T153" authorId="1">
      <text>
        <t>Vérification 'dont' Total des actifs avec sous-position Total des créances de rang subordonné</t>
      </text>
    </comment>
    <comment ref="T154" authorId="1">
      <text>
        <t>Total des actifs &lt;&gt; Total des créances de rang subordonné</t>
      </text>
    </comment>
    <comment ref="U152" authorId="1">
      <text>
        <t>Calcul Total des actifs</t>
      </text>
    </comment>
    <comment ref="U153" authorId="1">
      <text>
        <t>Vérification 'dont' Total des actifs avec sous-position Total des créances de rang subordonné</t>
      </text>
    </comment>
    <comment ref="U154" authorId="1">
      <text>
        <t>Total des actifs &lt;&gt; Total des créances de rang subordonné</t>
      </text>
    </comment>
    <comment ref="V152" authorId="1">
      <text>
        <t>Calcul Total des actifs</t>
      </text>
    </comment>
    <comment ref="V153" authorId="1">
      <text>
        <t>Vérification 'dont' Total des actifs avec sous-position Total des créances de rang subordonné</t>
      </text>
    </comment>
    <comment ref="V154" authorId="1">
      <text>
        <t>Total des actifs &lt;&gt; Total des créances de rang subordonné</t>
      </text>
    </comment>
    <comment ref="W152" authorId="1">
      <text>
        <t>Calcul Total des actifs</t>
      </text>
    </comment>
    <comment ref="W153" authorId="1">
      <text>
        <t>Vérification 'dont' Total des actifs avec sous-position Total des créances de rang subordonné</t>
      </text>
    </comment>
    <comment ref="W154" authorId="1">
      <text>
        <t>Total des actifs &lt;&gt; Total des créances de rang subordonné</t>
      </text>
    </comment>
    <comment ref="X152" authorId="1">
      <text>
        <t>Calcul Total des actifs</t>
      </text>
    </comment>
    <comment ref="X153" authorId="1">
      <text>
        <t>Vérification 'dont' Total des actifs avec sous-position Total des créances de rang subordonné</t>
      </text>
    </comment>
    <comment ref="X154" authorId="1">
      <text>
        <t>Total des actifs &lt;&gt; Total des créances de rang subordonné</t>
      </text>
    </comment>
    <comment ref="Y152" authorId="1">
      <text>
        <t>Calcul Total des actifs</t>
      </text>
    </comment>
    <comment ref="Y153" authorId="1">
      <text>
        <t>Total des actifs, Total Suisse et étranger, Total Monnaie &gt; 0</t>
      </text>
    </comment>
    <comment ref="Y154" authorId="1">
      <text>
        <t>Vérification 'dont' Total des actifs avec sous-position Total des créances de rang subordonné</t>
      </text>
    </comment>
    <comment ref="Y155" authorId="1">
      <text>
        <t>Total des actifs &lt;&gt; Total des créances de rang subordonné</t>
      </text>
    </comment>
    <comment ref="K156" authorId="1">
      <text>
        <t>Vérification 'dont' Total des créances de rang subordonné avec sous-position Avec obligation de conversion et/ou abandon de créance</t>
      </text>
    </comment>
    <comment ref="M156" authorId="1">
      <text>
        <t>Vérification 'dont' Total des créances de rang subordonné avec sous-position Avec obligation de conversion et/ou abandon de créance</t>
      </text>
    </comment>
    <comment ref="N156" authorId="1">
      <text>
        <t>Vérification 'dont' Total des créances de rang subordonné avec sous-position Avec obligation de conversion et/ou abandon de créance</t>
      </text>
    </comment>
    <comment ref="O156" authorId="1">
      <text>
        <t>Vérification 'dont' Total des créances de rang subordonné avec sous-position Avec obligation de conversion et/ou abandon de créance</t>
      </text>
    </comment>
    <comment ref="P156" authorId="1">
      <text>
        <t>Vérification 'dont' Total des créances de rang subordonné avec sous-position Avec obligation de conversion et/ou abandon de créance</t>
      </text>
    </comment>
    <comment ref="Q156" authorId="1">
      <text>
        <t>Vérification 'dont' Total des créances de rang subordonné avec sous-position Avec obligation de conversion et/ou abandon de créance</t>
      </text>
    </comment>
    <comment ref="R156" authorId="1">
      <text>
        <t>Vérification 'dont' Total des créances de rang subordonné avec sous-position Avec obligation de conversion et/ou abandon de créance</t>
      </text>
    </comment>
    <comment ref="T156" authorId="1">
      <text>
        <t>Vérification 'dont' Total des créances de rang subordonné avec sous-position Avec obligation de conversion et/ou abandon de créance</t>
      </text>
    </comment>
    <comment ref="U156" authorId="1">
      <text>
        <t>Vérification 'dont' Total des créances de rang subordonné avec sous-position Avec obligation de conversion et/ou abandon de créance</t>
      </text>
    </comment>
    <comment ref="V156" authorId="1">
      <text>
        <t>Vérification 'dont' Total des créances de rang subordonné avec sous-position Avec obligation de conversion et/ou abandon de créance</t>
      </text>
    </comment>
    <comment ref="W156" authorId="1">
      <text>
        <t>Vérification 'dont' Total des créances de rang subordonné avec sous-position Avec obligation de conversion et/ou abandon de créance</t>
      </text>
    </comment>
    <comment ref="X156" authorId="1">
      <text>
        <t>Vérification 'dont' Total des créances de rang subordonné avec sous-position Avec obligation de conversion et/ou abandon de créance</t>
      </text>
    </comment>
    <comment ref="Y156" authorId="1">
      <text>
        <t>Vérification 'dont' Total des créances de rang subordonné avec sous-position Avec obligation de conversion et/ou abandon de créance</t>
      </text>
    </comment>
    <comment ref="AB112" authorId="1">
      <text>
        <t>Vérification 'dont' Créances sur les banques avec sous-position Créances résultant de garanties en espèces fournies pour d’autres opérations</t>
      </text>
    </comment>
    <comment ref="AB113" authorId="1">
      <text>
        <t>Total Créances résultant d’opérations de financement de titres</t>
      </text>
    </comment>
    <comment ref="AB114" authorId="1">
      <text>
        <t>Total Créances résultant d’opérations de financement de titres</t>
      </text>
    </comment>
    <comment ref="AB115" authorId="1">
      <text>
        <t>Total Créances résultant d’opérations de financement de titres</t>
      </text>
    </comment>
    <comment ref="AB116" authorId="1">
      <text>
        <t>Vérification 'dont' Créances sur la clientèle avec sous-position Créances résultant de garanties en espèces fournies pour d’autres opérations</t>
      </text>
    </comment>
    <comment ref="AC112" authorId="1">
      <text>
        <t>Vérification 'dont' Créances sur les banques avec sous-position Créances résultant de garanties en espèces fournies pour d’autres opérations</t>
      </text>
    </comment>
    <comment ref="AC113" authorId="1">
      <text>
        <t>Total Créances résultant d’opérations de financement de titres</t>
      </text>
    </comment>
    <comment ref="AC114" authorId="1">
      <text>
        <t>Total Créances résultant d’opérations de financement de titres</t>
      </text>
    </comment>
    <comment ref="AC115" authorId="1">
      <text>
        <t>Total Créances résultant d’opérations de financement de titres</t>
      </text>
    </comment>
    <comment ref="AC116" authorId="1">
      <text>
        <t>Vérification 'dont' Créances sur la clientèle avec sous-position Créances résultant de garanties en espèces fournies pour d’autres opérations</t>
      </text>
    </comment>
    <comment ref="AD112" authorId="1">
      <text>
        <t>Vérification 'dont' Créances sur les banques avec sous-position Créances résultant de garanties en espèces fournies pour d’autres opérations</t>
      </text>
    </comment>
    <comment ref="AD113" authorId="1">
      <text>
        <t>Total Créances résultant d’opérations de financement de titres</t>
      </text>
    </comment>
    <comment ref="AD114" authorId="1">
      <text>
        <t>Total Créances résultant d’opérations de financement de titres</t>
      </text>
    </comment>
    <comment ref="AD115" authorId="1">
      <text>
        <t>Total Créances résultant d’opérations de financement de titres</t>
      </text>
    </comment>
    <comment ref="AD116" authorId="1">
      <text>
        <t>Vérification 'dont' Créances sur la clientèle avec sous-position Créances résultant de garanties en espèces fournies pour d’autres opérations</t>
      </text>
    </comment>
    <comment ref="AE112" authorId="1">
      <text>
        <t>Vérification 'dont' Créances sur les banques avec sous-position Créances résultant de garanties en espèces fournies pour d’autres opérations</t>
      </text>
    </comment>
    <comment ref="AE113" authorId="1">
      <text>
        <t>Total Créances résultant d’opérations de financement de titres</t>
      </text>
    </comment>
    <comment ref="AE114" authorId="1">
      <text>
        <t>Total Créances résultant d’opérations de financement de titres</t>
      </text>
    </comment>
    <comment ref="AE115" authorId="1">
      <text>
        <t>Total Créances résultant d’opérations de financement de titres</t>
      </text>
    </comment>
    <comment ref="AE116" authorId="1">
      <text>
        <t>Vérification 'dont' Créances sur la clientèle avec sous-position Créances résultant de garanties en espèces fournies pour d’autres opérations</t>
      </text>
    </comment>
    <comment ref="AF112" authorId="1">
      <text>
        <t>Vérification 'dont' Créances sur les banques avec sous-position Créances résultant de garanties en espèces fournies pour d’autres opérations</t>
      </text>
    </comment>
    <comment ref="AF113" authorId="1">
      <text>
        <t>Total Créances résultant d’opérations de financement de titres</t>
      </text>
    </comment>
    <comment ref="AF114" authorId="1">
      <text>
        <t>Total Créances résultant d’opérations de financement de titres</t>
      </text>
    </comment>
    <comment ref="AF115" authorId="1">
      <text>
        <t>Total Créances résultant d’opérations de financement de titres</t>
      </text>
    </comment>
    <comment ref="AF116" authorId="1">
      <text>
        <t>Vérification 'dont' Créances sur la clientèle avec sous-position Créances résultant de garanties en espèces fournies pour d’autres opérations</t>
      </text>
    </comment>
    <comment ref="AG112" authorId="1">
      <text>
        <t>Vérification 'dont' Créances sur les banques avec sous-position Créances résultant de garanties en espèces fournies pour d’autres opérations</t>
      </text>
    </comment>
    <comment ref="AG113" authorId="1">
      <text>
        <t>Total Créances résultant d’opérations de financement de titres</t>
      </text>
    </comment>
    <comment ref="AG114" authorId="1">
      <text>
        <t>Total Créances résultant d’opérations de financement de titres</t>
      </text>
    </comment>
    <comment ref="AG115" authorId="1">
      <text>
        <t>Total Créances résultant d’opérations de financement de titres</t>
      </text>
    </comment>
    <comment ref="AG116" authorId="1">
      <text>
        <t>Vérification 'dont' Créances sur la clientèle avec sous-position Créances résultant de garanties en espèces fournies pour d’autres opérations</t>
      </text>
    </comment>
    <comment ref="AH112" authorId="1">
      <text>
        <t>Vérification 'dont' Créances sur les banques avec sous-position Créances résultant de garanties en espèces fournies pour d’autres opérations</t>
      </text>
    </comment>
    <comment ref="AH113" authorId="1">
      <text>
        <t>Total Créances résultant d’opérations de financement de titres</t>
      </text>
    </comment>
    <comment ref="AH114" authorId="1">
      <text>
        <t>Total Créances résultant d’opérations de financement de titres</t>
      </text>
    </comment>
    <comment ref="AH115" authorId="1">
      <text>
        <t>Total Créances résultant d’opérations de financement de titres</t>
      </text>
    </comment>
    <comment ref="AH116" authorId="1">
      <text>
        <t>Vérification 'dont' Créances sur la clientèle avec sous-position Créances résultant de garanties en espèces fournies pour d’autres opérations</t>
      </text>
    </comment>
    <comment ref="AI112" authorId="1">
      <text>
        <t>Vérification 'dont' Créances sur les banques avec sous-position Créances résultant de garanties en espèces fournies pour d’autres opérations</t>
      </text>
    </comment>
    <comment ref="AI113" authorId="1">
      <text>
        <t>Total Créances résultant d’opérations de financement de titres</t>
      </text>
    </comment>
    <comment ref="AI114" authorId="1">
      <text>
        <t>Total Créances résultant d’opérations de financement de titres</t>
      </text>
    </comment>
    <comment ref="AI115" authorId="1">
      <text>
        <t>Total Créances résultant d’opérations de financement de titres</t>
      </text>
    </comment>
    <comment ref="AI116" authorId="1">
      <text>
        <t>Vérification 'dont' Créances sur la clientèle avec sous-position Créances résultant de garanties en espèces fournies pour d’autres opérations</t>
      </text>
    </comment>
    <comment ref="AJ112" authorId="1">
      <text>
        <t>Vérification 'dont' Créances sur les banques avec sous-position Créances résultant de garanties en espèces fournies pour d’autres opérations</t>
      </text>
    </comment>
    <comment ref="AJ113" authorId="1">
      <text>
        <t>Total Créances résultant d’opérations de financement de titres</t>
      </text>
    </comment>
    <comment ref="AJ114" authorId="1">
      <text>
        <t>Total Créances résultant d’opérations de financement de titres</t>
      </text>
    </comment>
    <comment ref="AJ115" authorId="1">
      <text>
        <t>Total Créances résultant d’opérations de financement de titres</t>
      </text>
    </comment>
    <comment ref="AJ116" authorId="1">
      <text>
        <t>Vérification 'dont' Créances sur la clientèle avec sous-position Créances résultant de garanties en espèces fournies pour d’autres opérations</t>
      </text>
    </comment>
    <comment ref="AK112" authorId="1">
      <text>
        <t>Vérification 'dont' Créances sur les banques avec sous-position Créances résultant de garanties en espèces fournies pour d’autres opérations</t>
      </text>
    </comment>
    <comment ref="AK113" authorId="1">
      <text>
        <t>Total Créances résultant d’opérations de financement de titres</t>
      </text>
    </comment>
    <comment ref="AK114" authorId="1">
      <text>
        <t>Total Créances résultant d’opérations de financement de titres</t>
      </text>
    </comment>
    <comment ref="AK115" authorId="1">
      <text>
        <t>Total Créances résultant d’opérations de financement de titres</t>
      </text>
    </comment>
    <comment ref="AK116" authorId="1">
      <text>
        <t>Vérification 'dont' Créances sur la clientèle avec sous-position Créances résultant de garanties en espèces fournies pour d’autres opérations</t>
      </text>
    </comment>
    <comment ref="AL112" authorId="1">
      <text>
        <t>Vérification 'dont' Créances sur les banques avec sous-position Créances résultant de garanties en espèces fournies pour d’autres opérations</t>
      </text>
    </comment>
    <comment ref="AL113" authorId="1">
      <text>
        <t>Total Créances résultant d’opérations de financement de titres</t>
      </text>
    </comment>
    <comment ref="AL114" authorId="1">
      <text>
        <t>Total Créances résultant d’opérations de financement de titres</t>
      </text>
    </comment>
    <comment ref="AL115" authorId="1">
      <text>
        <t>Total Créances résultant d’opérations de financement de titres</t>
      </text>
    </comment>
    <comment ref="AL116" authorId="1">
      <text>
        <t>Vérification 'dont' Créances sur la clientèle avec sous-position Créances résultant de garanties en espèces fournies pour d’autres opérations</t>
      </text>
    </comment>
    <comment ref="AM112" authorId="1">
      <text>
        <t>Vérification 'dont' Créances sur les banques avec sous-position Créances résultant de garanties en espèces fournies pour d’autres opérations</t>
      </text>
    </comment>
    <comment ref="AM113" authorId="1">
      <text>
        <t>Total Créances résultant d’opérations de financement de titres</t>
      </text>
    </comment>
    <comment ref="AM114" authorId="1">
      <text>
        <t>Total Créances résultant d’opérations de financement de titres</t>
      </text>
    </comment>
    <comment ref="AM115" authorId="1">
      <text>
        <t>Total Créances résultant d’opérations de financement de titres</t>
      </text>
    </comment>
    <comment ref="AM116" authorId="1">
      <text>
        <t>Vérification 'dont' Créances sur la clientèle avec sous-position Créances résultant de garanties en espèces fournies pour d’autres opérations</t>
      </text>
    </comment>
    <comment ref="AN112" authorId="1">
      <text>
        <t>Vérification 'dont' Créances sur les banques avec sous-position Créances résultant de garanties en espèces fournies pour d’autres opérations</t>
      </text>
    </comment>
    <comment ref="AN113" authorId="1">
      <text>
        <t>Total Créances résultant d’opérations de financement de titres</t>
      </text>
    </comment>
    <comment ref="AN114" authorId="1">
      <text>
        <t>Total Créances résultant d’opérations de financement de titres</t>
      </text>
    </comment>
    <comment ref="AN115" authorId="1">
      <text>
        <t>Total Créances résultant d’opérations de financement de titres</t>
      </text>
    </comment>
    <comment ref="AN116" authorId="1">
      <text>
        <t>Vérification 'dont' Créances sur la clientèle avec sous-position Créances résultant de garanties en espèces fournies pour d’autres opérations</t>
      </text>
    </comment>
    <comment ref="AO112" authorId="1">
      <text>
        <t>Vérification 'dont' Créances sur les banques avec sous-position Créances résultant de garanties en espèces fournies pour d’autres opérations</t>
      </text>
    </comment>
    <comment ref="AO113" authorId="1">
      <text>
        <t>Total Créances résultant d’opérations de financement de titres</t>
      </text>
    </comment>
    <comment ref="AO114" authorId="1">
      <text>
        <t>Total Créances résultant d’opérations de financement de titres</t>
      </text>
    </comment>
    <comment ref="AO115" authorId="1">
      <text>
        <t>Total Créances résultant d’opérations de financement de titres</t>
      </text>
    </comment>
    <comment ref="AO116" authorId="1">
      <text>
        <t>Vérification 'dont' Créances sur la clientèle avec sous-position Créances résultant de garanties en espèces fournies pour d’autres opérations</t>
      </text>
    </comment>
    <comment ref="AP112" authorId="1">
      <text>
        <t>Vérification 'dont' Créances sur les banques avec sous-position Créances résultant de garanties en espèces fournies pour d’autres opérations</t>
      </text>
    </comment>
    <comment ref="AP113" authorId="1">
      <text>
        <t>Total Créances résultant d’opérations de financement de titres</t>
      </text>
    </comment>
    <comment ref="AP114" authorId="1">
      <text>
        <t>Total Créances résultant d’opérations de financement de titres</t>
      </text>
    </comment>
    <comment ref="AP115" authorId="1">
      <text>
        <t>Total Créances résultant d’opérations de financement de titres</t>
      </text>
    </comment>
    <comment ref="AP116" authorId="1">
      <text>
        <t>Vérification 'dont' Créances sur la clientèle avec sous-position Créances résultant de garanties en espèces fournies pour d’autres opérations</t>
      </text>
    </comment>
    <comment ref="AP117" authorId="1">
      <text>
        <t>Identité Total des actifs, Total Suisse et étranger, Total Monnaie avec Total des passifs, Total Suisse et étranger, Total Monnaie</t>
      </text>
    </comment>
  </commentList>
</comments>
</file>

<file path=xl/comments7.xml><?xml version="1.0" encoding="utf-8"?>
<comments xmlns="http://schemas.openxmlformats.org/spreadsheetml/2006/main">
  <authors>
    <author/>
    <author>SNB</author>
  </authors>
  <commentList>
    <comment ref="N26" authorId="1">
      <text>
        <t>Total Produit des opérations d'intérêts</t>
      </text>
    </comment>
    <comment ref="N28" authorId="1">
      <text>
        <t>Calcul Résultat brut des opérations d’intérêts</t>
      </text>
    </comment>
    <comment ref="N30" authorId="1">
      <text>
        <t>Calcul Sous-total Résultat net des opérations d’intérêts</t>
      </text>
    </comment>
    <comment ref="N35" authorId="1">
      <text>
        <t>Total Produit des opérations de commissions et des prestations de service</t>
      </text>
    </comment>
    <comment ref="N37" authorId="1">
      <text>
        <t>Calcul Sous-total Résultat des opérations de commissions et des prestations de service</t>
      </text>
    </comment>
    <comment ref="N45" authorId="1">
      <text>
        <t>Calcul Sous-total Autres résultats ordinaires</t>
      </text>
    </comment>
    <comment ref="N47" authorId="1">
      <text>
        <t>Total Charges de personnel</t>
      </text>
    </comment>
    <comment ref="N48" authorId="1">
      <text>
        <t>Salaires &gt; 0</t>
      </text>
    </comment>
    <comment ref="O48" authorId="1">
      <text>
        <t>Vérification 'dont' Total Suisse et étranger avec sous-position Etranger</t>
      </text>
    </comment>
    <comment ref="N54" authorId="1">
      <text>
        <t>Total Sous-total Charges d'exploitation</t>
      </text>
    </comment>
    <comment ref="N57" authorId="1">
      <text>
        <t>Calcul Résultat opérationnel</t>
      </text>
    </comment>
    <comment ref="N62" authorId="1">
      <text>
        <t>Calcul Bénéfice/Perte (résultat de la période)</t>
      </text>
    </comment>
    <comment ref="O62" authorId="1">
      <text>
        <t>Bénéfice/Perte (résultat de la période) &lt;&gt; 0</t>
      </text>
    </comment>
    <comment ref="P62" authorId="1">
      <text>
        <t>Identité Bénéfice/Perte (résultat de la période) dans Compte de résultat avec Bénéfice/Perte (résultat de la période) dans Répartition du bénéfice/Couverture de la perte</t>
      </text>
    </comment>
    <comment ref="N67" authorId="1">
      <text>
        <t>Total Bénéfice/perte au bilan</t>
      </text>
    </comment>
    <comment ref="O67" authorId="1">
      <text>
        <t>Vérification conditionelle Répartition du bénéfice ou Couverture de la perte</t>
      </text>
    </comment>
    <comment ref="N69" authorId="1">
      <text>
        <t>Total Répartition du bénéfice</t>
      </text>
    </comment>
    <comment ref="N76" authorId="1">
      <text>
        <t>Total Distributions au moyen du bénéfice au bilan</t>
      </text>
    </comment>
    <comment ref="N81" authorId="1">
      <text>
        <t>Total Sous-total Autres distributions du bénéfice</t>
      </text>
    </comment>
    <comment ref="N82" authorId="1">
      <text>
        <t>Total Sous-total Couverture de la perte</t>
      </text>
    </comment>
    <comment ref="N88" authorId="1">
      <text>
        <t>Identié Bénéfice/perte, report à nouveau dans Répartition du bénéfice/Couverture de la perte avec Bénéfice reporté/Perte reportée dans Bilan</t>
      </text>
    </comment>
  </commentList>
</comments>
</file>

<file path=xl/comments9.xml><?xml version="1.0" encoding="utf-8"?>
<comments xmlns="http://schemas.openxmlformats.org/spreadsheetml/2006/main">
  <authors>
    <author/>
    <author>SNB</author>
  </authors>
  <commentList>
    <comment ref="O22" authorId="1">
      <text>
        <t>Vérification d'intervalle Total Crédits à la consommation</t>
      </text>
    </comment>
    <comment ref="O23" authorId="1">
      <text>
        <t>Vérification d'intervalle Total Crédits à la consommation</t>
      </text>
    </comment>
    <comment ref="O24" authorId="1">
      <text>
        <t>Vérification d'intervalle Total Crédits à la consommation</t>
      </text>
    </comment>
    <comment ref="O25" authorId="1">
      <text>
        <t>Vérification d'intervalle Total Crédits à la consommation</t>
      </text>
    </comment>
    <comment ref="O26" authorId="1">
      <text>
        <t>Vérification d'intervalle Total Crédits à la consommation</t>
      </text>
    </comment>
    <comment ref="O27" authorId="1">
      <text>
        <t>Vérification d'intervalle Total Crédits à la consommation</t>
      </text>
    </comment>
    <comment ref="O28" authorId="1">
      <text>
        <t>Vérification d'intervalle Total Crédits à la consommation</t>
      </text>
    </comment>
    <comment ref="O29" authorId="1">
      <text>
        <t>Vérification d'intervalle Total Crédits à la consommation</t>
      </text>
    </comment>
    <comment ref="O30" authorId="1">
      <text>
        <t>Vérification d'intervalle Total Crédits à la consommation</t>
      </text>
    </comment>
    <comment ref="O31" authorId="1">
      <text>
        <t>Vérification d'intervalle Total Crédits à la consommation</t>
      </text>
    </comment>
    <comment ref="O32" authorId="1">
      <text>
        <t>Vérification d'intervalle Total Crédits à la consommation</t>
      </text>
    </comment>
    <comment ref="O33" authorId="1">
      <text>
        <t>Vérification d'intervalle Total Crédits à la consommation</t>
      </text>
    </comment>
    <comment ref="O34" authorId="1">
      <text>
        <t>Vérification d'intervalle Total Crédits à la consommation</t>
      </text>
    </comment>
    <comment ref="O35" authorId="1">
      <text>
        <t>Vérification d'intervalle Total Crédits à la consommation</t>
      </text>
    </comment>
    <comment ref="O36" authorId="1">
      <text>
        <t>Vérification d'intervalle Total Crédits à la consommation</t>
      </text>
    </comment>
    <comment ref="O37" authorId="1">
      <text>
        <t>Vérification d'intervalle Total Crédits à la consommation</t>
      </text>
    </comment>
    <comment ref="L41" authorId="1">
      <text>
        <t>Nombre dans Unité nombre entier</t>
      </text>
    </comment>
    <comment ref="L42" authorId="1">
      <text>
        <t>Nombre dans Unité nombre entier</t>
      </text>
    </comment>
    <comment ref="L43" authorId="1">
      <text>
        <t>Nombre dans Unité nombre entier</t>
      </text>
    </comment>
    <comment ref="L44" authorId="1">
      <text>
        <t>Nombre dans Unité nombre entier</t>
      </text>
    </comment>
    <comment ref="L45" authorId="1">
      <text>
        <t>Nombre dans Unité nombre entier</t>
      </text>
    </comment>
    <comment ref="L46" authorId="1">
      <text>
        <t>Nombre dans Unité nombre entier</t>
      </text>
    </comment>
    <comment ref="L47" authorId="1">
      <text>
        <t>Nombre dans Unité nombre entier</t>
      </text>
    </comment>
    <comment ref="L48" authorId="1">
      <text>
        <t>Nombre dans Unité nombre entier</t>
      </text>
    </comment>
    <comment ref="L49" authorId="1">
      <text>
        <t>Nombre dans Unité nombre entier</t>
      </text>
    </comment>
    <comment ref="L50" authorId="1">
      <text>
        <t>Nombre dans Unité nombre entier</t>
      </text>
    </comment>
    <comment ref="L51" authorId="1">
      <text>
        <t>Nombre dans Unité nombre entier</t>
      </text>
    </comment>
    <comment ref="L52" authorId="1">
      <text>
        <t>Nombre dans Unité nombre entier</t>
      </text>
    </comment>
    <comment ref="L53" authorId="1">
      <text>
        <t>Nombre dans Unité nombre entier</t>
      </text>
    </comment>
    <comment ref="L54" authorId="1">
      <text>
        <t>Nombre dans Unité nombre entier</t>
      </text>
    </comment>
    <comment ref="L55" authorId="1">
      <text>
        <t>Nombre dans Unité nombre entier</t>
      </text>
    </comment>
    <comment ref="L56" authorId="1">
      <text>
        <t>Nombre dans Unité nombre entier</t>
      </text>
    </comment>
    <comment ref="K57" authorId="1">
      <text>
        <t>Total Crédits à la consommation, en cours</t>
      </text>
    </comment>
    <comment ref="L57" authorId="1">
      <text>
        <t>Total Crédits à la consommation, en cours</t>
      </text>
    </comment>
    <comment ref="L58" authorId="1">
      <text>
        <t>Nombre dans Unité nombre entier</t>
      </text>
    </comment>
  </commentList>
</comments>
</file>

<file path=xl/sharedStrings.xml><?xml version="1.0" encoding="utf-8"?>
<sst xmlns="http://schemas.openxmlformats.org/spreadsheetml/2006/main" count="22922" uniqueCount="9384">
  <si>
    <t>XXXXXX</t>
  </si>
  <si>
    <t>Version</t>
  </si>
  <si>
    <t>CHF</t>
  </si>
  <si>
    <t>EUR</t>
  </si>
  <si>
    <t>Total</t>
  </si>
  <si>
    <t>USD</t>
  </si>
  <si>
    <t>JPY</t>
  </si>
  <si>
    <t>D2_CHF</t>
  </si>
  <si>
    <t>D2_USD</t>
  </si>
  <si>
    <t>D2_EUR</t>
  </si>
  <si>
    <t>D2_JPY</t>
  </si>
  <si>
    <t>D2_T</t>
  </si>
  <si>
    <t>D1_T</t>
  </si>
  <si>
    <t>Category</t>
  </si>
  <si>
    <t>C_BIL.AKT.FMI</t>
  </si>
  <si>
    <t>C_BIL.AKT.FKU</t>
  </si>
  <si>
    <t>C_BIL.AKT.HYP</t>
  </si>
  <si>
    <t>C_BIL.AKT.HGE</t>
  </si>
  <si>
    <t>C_BIL.AKT.FAN</t>
  </si>
  <si>
    <t>C_BIL.AKT.BET</t>
  </si>
  <si>
    <t>C_BIL.AKT.SAN</t>
  </si>
  <si>
    <t>C_BIL.AKT.NEG</t>
  </si>
  <si>
    <t>C_BIL.AKT.TOT</t>
  </si>
  <si>
    <t>C_BIL.PAS.VBA</t>
  </si>
  <si>
    <t>C_BIL.PAS.VKE</t>
  </si>
  <si>
    <t>C_BIL.PAS.KOB</t>
  </si>
  <si>
    <t>C_BIL.PAS.APF</t>
  </si>
  <si>
    <t>C_BIL.PAS.RUE</t>
  </si>
  <si>
    <t>C_BIL.PAS.RAB</t>
  </si>
  <si>
    <t>C_BIL.PAS.GKA</t>
  </si>
  <si>
    <t>C_BIL.PAS.KRE</t>
  </si>
  <si>
    <t>C_BIL.PAS.GRE</t>
  </si>
  <si>
    <t>C_BIL.PAS.FGR</t>
  </si>
  <si>
    <t>C_BIL.PAS.EKA</t>
  </si>
  <si>
    <t>C_BIL.PAS.TOT</t>
  </si>
  <si>
    <t>D3</t>
  </si>
  <si>
    <t>D4</t>
  </si>
  <si>
    <t>D5</t>
  </si>
  <si>
    <t>T</t>
  </si>
  <si>
    <t>C_BIL.AKT.FBA</t>
  </si>
  <si>
    <t>C_BIL.AKT.FFV</t>
  </si>
  <si>
    <t>C_BIL.AKT.IMW</t>
  </si>
  <si>
    <t>C_BIL.AKT.FMI.SCM</t>
  </si>
  <si>
    <t>C_BIL.AKT.FMI.NOT</t>
  </si>
  <si>
    <t>C_BIL.AKT.FMI.GGU</t>
  </si>
  <si>
    <t>C_BIL.AKT.FMI.GPA</t>
  </si>
  <si>
    <t>C_BIL.AKT.FMI.GFG</t>
  </si>
  <si>
    <t>C_BIL.AKT.FMI.CGF</t>
  </si>
  <si>
    <t>C_BIL.AKT.FFV.FMI</t>
  </si>
  <si>
    <t>C_BIL.AKT.FFV.FBA</t>
  </si>
  <si>
    <t>C_BIL.AKT.FFV.FWF</t>
  </si>
  <si>
    <t>C_BIL.AKT.FFV.FKU</t>
  </si>
  <si>
    <t>C_BIL.AKT.FFV.HYP</t>
  </si>
  <si>
    <t>C_BIL.AKT.FFV.FAN</t>
  </si>
  <si>
    <t>C_BIL.AKT.FAN.LIS</t>
  </si>
  <si>
    <t>C_BIL.AKT.FAN.GMP</t>
  </si>
  <si>
    <t>C_BIL.AKT.SAN.LBU</t>
  </si>
  <si>
    <t>C_BIL.AKT.SAN.OFL</t>
  </si>
  <si>
    <t>D2_EM</t>
  </si>
  <si>
    <t>D2_U</t>
  </si>
  <si>
    <t>ASI</t>
  </si>
  <si>
    <t>KUE</t>
  </si>
  <si>
    <t>RLZ</t>
  </si>
  <si>
    <t>B1M</t>
  </si>
  <si>
    <t>U5J</t>
  </si>
  <si>
    <t>IMM</t>
  </si>
  <si>
    <t>BAN</t>
  </si>
  <si>
    <t>KUN</t>
  </si>
  <si>
    <t>ORK</t>
  </si>
  <si>
    <t>C_BIL.PAS.VBA.GMP</t>
  </si>
  <si>
    <t>C_BIL.PAS.VKE.KOV</t>
  </si>
  <si>
    <t>C_BIL.PAS.VKE.KOV.CAG</t>
  </si>
  <si>
    <t>C_BIL.PAS.VKE.KOV.GMP</t>
  </si>
  <si>
    <t>C_BIL.PAS.VKE.GVG</t>
  </si>
  <si>
    <t>C_BIL.PAS.VKE.GVG.F2S</t>
  </si>
  <si>
    <t>C_BIL.PAS.VKE.GVG.S3A</t>
  </si>
  <si>
    <t>C_BIL.PAS.APF.OOW</t>
  </si>
  <si>
    <t>C_BIL.PAS.APF.DPZ</t>
  </si>
  <si>
    <t>C_BIL.PAS.APF.DEZ</t>
  </si>
  <si>
    <t>C_BIL.PAS.APF.GMP</t>
  </si>
  <si>
    <t>C_BIL.PAS.KRE.RSK</t>
  </si>
  <si>
    <t>UNG</t>
  </si>
  <si>
    <t>GED</t>
  </si>
  <si>
    <t>HYD</t>
  </si>
  <si>
    <t>B5J</t>
  </si>
  <si>
    <t>C_BIL.AKT.FMI.SGA</t>
  </si>
  <si>
    <t>C_BIL.AKT.SAN.UES</t>
  </si>
  <si>
    <t>C_ABI.TRE.AKT</t>
  </si>
  <si>
    <t>C_ABI.TRE.PAS</t>
  </si>
  <si>
    <t>C_BIL.AKT.WFG</t>
  </si>
  <si>
    <t>C_BIL.AKT.WFG.REP</t>
  </si>
  <si>
    <t>C_BIL.AKT.WFG.SLB</t>
  </si>
  <si>
    <t>C_BIL.AKT.FBA.BHU</t>
  </si>
  <si>
    <t>C_BIL.AKT.FKU.BHU</t>
  </si>
  <si>
    <t>C_BIL.AKT.WBW</t>
  </si>
  <si>
    <t>C_BIL.AKT.REA</t>
  </si>
  <si>
    <t>OEH</t>
  </si>
  <si>
    <t>C_BIL.PAS.WFG</t>
  </si>
  <si>
    <t>C_BIL.PAS.VBA.BHU</t>
  </si>
  <si>
    <t>C_BIL.PAS.WFG.REP</t>
  </si>
  <si>
    <t>C_BIL.PAS.WFG.SLB</t>
  </si>
  <si>
    <t>C_BIL.PAS.HGE</t>
  </si>
  <si>
    <t>C_BIL.PAS.WBW</t>
  </si>
  <si>
    <t>C_BIL.PAS.FFV</t>
  </si>
  <si>
    <t>C_BIL.PAS.FFV.STP</t>
  </si>
  <si>
    <t>C_BIL.PAS.FFV.VBA</t>
  </si>
  <si>
    <t>C_BIL.PAS.FFV.WFG</t>
  </si>
  <si>
    <t>C_BIL.PAS.FFV.APF</t>
  </si>
  <si>
    <t>C_BIL.PAS.APF.OOW.NRA</t>
  </si>
  <si>
    <t>C_BIL.PAS.REA</t>
  </si>
  <si>
    <t>C_BIL.PAS.SON</t>
  </si>
  <si>
    <t>C_BIL.PAS.SON.SBG</t>
  </si>
  <si>
    <t>C_BILPAS.SON.NML</t>
  </si>
  <si>
    <t>C_BIL.AKT.TOT.NRA</t>
  </si>
  <si>
    <t>C_BIL.AKT.TOT.NRA.WAF</t>
  </si>
  <si>
    <t>C_BIL.AKT.SON</t>
  </si>
  <si>
    <t>C_BIL.AKT.SON.SBG</t>
  </si>
  <si>
    <t>C_BIL.AKT.SON.NML</t>
  </si>
  <si>
    <t>C_BIL.PAS.TOT.NRA</t>
  </si>
  <si>
    <t>C_BIL.PAS.TOT.NRA.WAF</t>
  </si>
  <si>
    <t>C_BIL.PAS.VKE.KOV.BHU</t>
  </si>
  <si>
    <t>UEB</t>
  </si>
  <si>
    <t>NUE</t>
  </si>
  <si>
    <t>D1_I</t>
  </si>
  <si>
    <t>D1_A</t>
  </si>
  <si>
    <t>M13</t>
  </si>
  <si>
    <t>M31</t>
  </si>
  <si>
    <t>J15</t>
  </si>
  <si>
    <t>U</t>
  </si>
  <si>
    <t>I</t>
  </si>
  <si>
    <t>A</t>
  </si>
  <si>
    <t>JAHR_U</t>
  </si>
  <si>
    <t>J201</t>
  </si>
  <si>
    <t>J205</t>
  </si>
  <si>
    <t>J206</t>
  </si>
  <si>
    <t>J207</t>
  </si>
  <si>
    <t>10'001 - 15'000</t>
  </si>
  <si>
    <t>15'001 - 20'000</t>
  </si>
  <si>
    <t>20'001 - 25'000</t>
  </si>
  <si>
    <t>25'001 - 30'000</t>
  </si>
  <si>
    <t>30'001 - 35'000</t>
  </si>
  <si>
    <t>35'001 - 40'000</t>
  </si>
  <si>
    <t>40'001 - 45'000</t>
  </si>
  <si>
    <t>45'001 - 50'000</t>
  </si>
  <si>
    <t>50'001 - 55'000</t>
  </si>
  <si>
    <t>55'001 - 60'000</t>
  </si>
  <si>
    <t>60'001 - 65'000</t>
  </si>
  <si>
    <t>65'001 - 70'000</t>
  </si>
  <si>
    <t>70'001 - 75'000</t>
  </si>
  <si>
    <t>75'001 - 80'000</t>
  </si>
  <si>
    <t>J208</t>
  </si>
  <si>
    <t>Uri</t>
  </si>
  <si>
    <t>Schwyz</t>
  </si>
  <si>
    <t>Tessin</t>
  </si>
  <si>
    <t>Jura</t>
  </si>
  <si>
    <t>J202</t>
  </si>
  <si>
    <t>J203</t>
  </si>
  <si>
    <t>J204</t>
  </si>
  <si>
    <t xml:space="preserve">  5'001 - 10'000</t>
  </si>
  <si>
    <t xml:space="preserve">    500  -  5'000</t>
  </si>
  <si>
    <t>D1</t>
  </si>
  <si>
    <t>STK.PBD</t>
  </si>
  <si>
    <t>D2</t>
  </si>
  <si>
    <t>D2_SIT</t>
  </si>
  <si>
    <t>D2_FIL</t>
  </si>
  <si>
    <t>D2_VER</t>
  </si>
  <si>
    <t>ZH</t>
  </si>
  <si>
    <t>BE</t>
  </si>
  <si>
    <t>LU</t>
  </si>
  <si>
    <t>UR</t>
  </si>
  <si>
    <t>SZ</t>
  </si>
  <si>
    <t>OW</t>
  </si>
  <si>
    <t>NW</t>
  </si>
  <si>
    <t>GL</t>
  </si>
  <si>
    <t>ZG</t>
  </si>
  <si>
    <t>FR</t>
  </si>
  <si>
    <t>SO</t>
  </si>
  <si>
    <t>BS</t>
  </si>
  <si>
    <t>BL</t>
  </si>
  <si>
    <t>SH</t>
  </si>
  <si>
    <t>AR</t>
  </si>
  <si>
    <t>AI</t>
  </si>
  <si>
    <t>SG</t>
  </si>
  <si>
    <t>GR</t>
  </si>
  <si>
    <t>AG</t>
  </si>
  <si>
    <t>TG</t>
  </si>
  <si>
    <t>TI</t>
  </si>
  <si>
    <t>VD</t>
  </si>
  <si>
    <t>VS</t>
  </si>
  <si>
    <t>NE</t>
  </si>
  <si>
    <t>GE</t>
  </si>
  <si>
    <t>JU</t>
  </si>
  <si>
    <t>LIE</t>
  </si>
  <si>
    <t>STK.GST</t>
  </si>
  <si>
    <t>BIL.AKT.FKU.BKK</t>
  </si>
  <si>
    <t>D2_BET</t>
  </si>
  <si>
    <t>D2_ANZ</t>
  </si>
  <si>
    <t>MAN</t>
  </si>
  <si>
    <t>WBL</t>
  </si>
  <si>
    <t>D1_K01</t>
  </si>
  <si>
    <t>D1_K02</t>
  </si>
  <si>
    <t>D1_K03</t>
  </si>
  <si>
    <t>D1_K04</t>
  </si>
  <si>
    <t>D1_K05</t>
  </si>
  <si>
    <t>D1_K06</t>
  </si>
  <si>
    <t>D1_K07</t>
  </si>
  <si>
    <t>D1_K08</t>
  </si>
  <si>
    <t>D1_K09</t>
  </si>
  <si>
    <t>D1_K10</t>
  </si>
  <si>
    <t>D1_K11</t>
  </si>
  <si>
    <t>D1_K12</t>
  </si>
  <si>
    <t>D1_K13</t>
  </si>
  <si>
    <t>D1_K14</t>
  </si>
  <si>
    <t>D1_K15</t>
  </si>
  <si>
    <t>D1_K16</t>
  </si>
  <si>
    <r>
      <rPr>
        <b/>
        <sz val="9"/>
        <color rgb="FFFF0000"/>
        <rFont val="Arial"/>
        <family val="2"/>
      </rPr>
      <t xml:space="preserve"> -&gt; Continuez en utilisant le tabulateur.</t>
    </r>
  </si>
  <si>
    <t>Date de référence</t>
  </si>
  <si>
    <t>jj.mm.aaaa</t>
  </si>
  <si>
    <t>Enquête</t>
  </si>
  <si>
    <t>Statistique détaillée de fin d’année</t>
  </si>
  <si>
    <t>Entreprise</t>
  </si>
  <si>
    <t>Raison sociale:</t>
  </si>
  <si>
    <r>
      <t xml:space="preserve">D’autres informations utiles sont disponibles sous </t>
    </r>
    <r>
      <rPr>
        <i/>
        <u/>
        <sz val="10"/>
        <rFont val="Arial"/>
        <family val="2"/>
      </rPr>
      <t>www.snb.ch</t>
    </r>
    <r>
      <rPr>
        <sz val="10"/>
        <rFont val="Arial"/>
        <family val="2"/>
      </rPr>
      <t xml:space="preserve"> &gt; </t>
    </r>
    <r>
      <rPr>
        <i/>
        <sz val="10"/>
        <rFont val="Arial"/>
        <family val="2"/>
      </rPr>
      <t>Statistiques</t>
    </r>
    <r>
      <rPr>
        <sz val="10"/>
        <rFont val="Arial"/>
        <family val="2"/>
      </rPr>
      <t xml:space="preserve"> &gt; </t>
    </r>
    <r>
      <rPr>
        <i/>
        <sz val="10"/>
        <rFont val="Arial"/>
        <family val="2"/>
      </rPr>
      <t>Enquêtes.</t>
    </r>
  </si>
  <si>
    <r>
      <rPr>
        <b/>
        <sz val="10"/>
        <color rgb="FF000000"/>
        <rFont val="Arial"/>
        <family val="2"/>
      </rPr>
      <t>Remarques:</t>
    </r>
    <r>
      <rPr>
        <sz val="10"/>
        <color theme="1"/>
        <rFont val="Arial"/>
        <family val="2"/>
      </rPr>
      <t xml:space="preserve"> veuillez indiquer vos </t>
    </r>
    <r>
      <rPr>
        <sz val="10"/>
        <color rgb="FF000000"/>
        <rFont val="Arial"/>
        <family val="2"/>
      </rPr>
      <t>remarques concernant la livraison des données dans un document</t>
    </r>
  </si>
  <si>
    <t>Banque nationale suisse</t>
  </si>
  <si>
    <t>Questions concernant les enquêtes:</t>
  </si>
  <si>
    <t>Case postale</t>
  </si>
  <si>
    <t>CH-8022 Zurich</t>
  </si>
  <si>
    <t>Objet:</t>
  </si>
  <si>
    <t>Liquidités</t>
  </si>
  <si>
    <t>Pièces suisses</t>
  </si>
  <si>
    <t>Billets, y compris espèces en monnaies étrangères</t>
  </si>
  <si>
    <t>Avoirs en comptes de virement à la BNS</t>
  </si>
  <si>
    <t>Avoirs auprès des administrations postales étrangères</t>
  </si>
  <si>
    <t>Avoirs auprès d’un office central de virement reconnu comme tel par la FINMA</t>
  </si>
  <si>
    <t>Avoirs à vue auprès de banques d’émission étrangères</t>
  </si>
  <si>
    <t>Avoirs en clearing de succursales étrangères auprès d’une banque de clearing reconnue du pays concerné</t>
  </si>
  <si>
    <t>Créances sur les banques</t>
  </si>
  <si>
    <t>à vue</t>
  </si>
  <si>
    <t>dénonçables</t>
  </si>
  <si>
    <t>avec échéance</t>
  </si>
  <si>
    <t>jusqu’à 1 mois</t>
  </si>
  <si>
    <t>dans plus de 1 mois et jusqu’à 3 mois</t>
  </si>
  <si>
    <t>dans plus de 3 mois et jusqu’à 1 an</t>
  </si>
  <si>
    <t>dans plus de 1 an et jusqu’à 5 ans</t>
  </si>
  <si>
    <t>dans plus de 5 ans</t>
  </si>
  <si>
    <t>Créances résultant d’opérations de financement de titres</t>
  </si>
  <si>
    <t>Sur les banques</t>
  </si>
  <si>
    <t>dans plus de 1 mois et jusqu’à 3 mois</t>
  </si>
  <si>
    <t>Sur la clientèle</t>
  </si>
  <si>
    <t>Créances sur la clientèle</t>
  </si>
  <si>
    <t>Répartition selon la couverture</t>
  </si>
  <si>
    <t>en blanc</t>
  </si>
  <si>
    <t>dont: créances sur collectivités de droit public</t>
  </si>
  <si>
    <t>gagées</t>
  </si>
  <si>
    <t>dont: garanties par hypothèque
(sans collectivités de droit public)</t>
  </si>
  <si>
    <t>dans plus de 3 mois et jusqu’à 1 ans</t>
  </si>
  <si>
    <t>Créances hypothécaires</t>
  </si>
  <si>
    <t>immobilisées</t>
  </si>
  <si>
    <t>Opérations de négoce</t>
  </si>
  <si>
    <t>Valeurs de remplacement positives d’instruments financiers dérivés</t>
  </si>
  <si>
    <t>Autres instruments financiers évalués à la juste valeur</t>
  </si>
  <si>
    <t>Immobilisations financières</t>
  </si>
  <si>
    <t>dont: immeubles</t>
  </si>
  <si>
    <t>dont: papiers monétaires</t>
  </si>
  <si>
    <t>dont: collectivités publiques</t>
  </si>
  <si>
    <t>Comptes de régularisation</t>
  </si>
  <si>
    <t>Participations</t>
  </si>
  <si>
    <t>Immobilisations corporelles</t>
  </si>
  <si>
    <t>Immeubles, comptes de construction ou de transformation, constructions sur fonds d’autrui</t>
  </si>
  <si>
    <t>Objets en «leasing» financier</t>
  </si>
  <si>
    <t>Autres (y compris programmes informatiques)</t>
  </si>
  <si>
    <t>Valeurs immatérielles</t>
  </si>
  <si>
    <t>Autres actifs</t>
  </si>
  <si>
    <t>dont: solde des opérations bancaires internes</t>
  </si>
  <si>
    <t>dont: créances non monétaires résultant de prêts et pensions de titres</t>
  </si>
  <si>
    <t>Capital social non libéré</t>
  </si>
  <si>
    <t>Total des actifs</t>
  </si>
  <si>
    <t>dont: avec obligation de conversion et/ou abandon de créance</t>
  </si>
  <si>
    <t>En milliers de francs</t>
  </si>
  <si>
    <t>Suisse</t>
  </si>
  <si>
    <t>Etranger</t>
  </si>
  <si>
    <t>Total
Suisse/
étranger</t>
  </si>
  <si>
    <t>Métaux précieux</t>
  </si>
  <si>
    <t>Autres monnaies</t>
  </si>
  <si>
    <t xml:space="preserve">Actifs après répartition du bénéfice </t>
  </si>
  <si>
    <t xml:space="preserve">Passifs après répartition du bénéfice </t>
  </si>
  <si>
    <t>Engagements envers les banques</t>
  </si>
  <si>
    <t>Engagements résultant d’opérations de financement de titres</t>
  </si>
  <si>
    <t>Envers les banques</t>
  </si>
  <si>
    <t>Envers la clientèle</t>
  </si>
  <si>
    <t>Engagements résultant des dépôts de la clientèle</t>
  </si>
  <si>
    <t>transférables</t>
  </si>
  <si>
    <t>non transférables</t>
  </si>
  <si>
    <t>dont: avoirs au jour le jour (on call)</t>
  </si>
  <si>
    <t>Fonds de la prévoyance liée</t>
  </si>
  <si>
    <t xml:space="preserve">Comptes de libre passage (2e pilier) </t>
  </si>
  <si>
    <t>Prévoyance liée (pilier 3a)</t>
  </si>
  <si>
    <t>Engagements résultant d’opérations de négoce</t>
  </si>
  <si>
    <t>envers les banques</t>
  </si>
  <si>
    <t>envers la clientèle</t>
  </si>
  <si>
    <t>Valeurs de remplacement négatives d’instruments financiers dérivés</t>
  </si>
  <si>
    <t>Engagements résultant des autres instruments financiers évalués à la juste valeur</t>
  </si>
  <si>
    <t>Produits structurés</t>
  </si>
  <si>
    <t>Emprunts et prêts des centrales d’émission de lettres de gage</t>
  </si>
  <si>
    <t>Obligations de caisse</t>
  </si>
  <si>
    <t>avec échéance dans moins de 5 ans</t>
  </si>
  <si>
    <t>avec échéance dans 5 ans et davantage</t>
  </si>
  <si>
    <t>Emprunts obligataires, à option et convertibles</t>
  </si>
  <si>
    <t>dont: de rang subordonné</t>
  </si>
  <si>
    <t>Papiers monétaires</t>
  </si>
  <si>
    <t>Prêts des centrales de lettres de gage</t>
  </si>
  <si>
    <t>Prêts des centrales d’émission</t>
  </si>
  <si>
    <t>Autres passifs</t>
  </si>
  <si>
    <t>dont: engagements non monétaires résultant de prêts et pensions de titres</t>
  </si>
  <si>
    <t>Provisions</t>
  </si>
  <si>
    <t>Réserves pour risques bancaires généraux</t>
  </si>
  <si>
    <t>Capital social</t>
  </si>
  <si>
    <t>Réserve légale issue du capital</t>
  </si>
  <si>
    <t>dont: réserve issue d’apports de capitaux exonérés fiscalement</t>
  </si>
  <si>
    <t>Réserve légale issue du bénéfice</t>
  </si>
  <si>
    <t>Réserves facultatives issues du bénéfice</t>
  </si>
  <si>
    <t>Propres parts du capital (poste négatif)</t>
  </si>
  <si>
    <t>Total des passifs</t>
  </si>
  <si>
    <t xml:space="preserve">Créances et engagements monétaires inscrits au bilan et résultant de pensions de titres et de garanties en espèces destinées à couvrir des prêts et d’autres opérations </t>
  </si>
  <si>
    <t>Actifs</t>
  </si>
  <si>
    <t>dont: créances résultant de garanties en espèces fournies pour d’autres opérations</t>
  </si>
  <si>
    <t>Créances résultant de prises en pension de titres (reverse-repurchase)</t>
  </si>
  <si>
    <t>sur les banques</t>
  </si>
  <si>
    <t>sur la clientèle</t>
  </si>
  <si>
    <t>Créances résultant de garanties en espèces liées à des emprunts de titres (securities borrowing)</t>
  </si>
  <si>
    <t>dont: créances découlant de garanties en espèces fournies pour d’autres opérations</t>
  </si>
  <si>
    <t>Passifs</t>
  </si>
  <si>
    <t>dont: engagements résultant de garanties en espèces reçues pour d’autres opérations</t>
  </si>
  <si>
    <t>Engagements résultant de pensions de titres (repurchase)</t>
  </si>
  <si>
    <t>Engagements résultant de garanties en espèces liées à des prêts de titres (securities lending)</t>
  </si>
  <si>
    <t>Fonds placés à titre fiduciaire</t>
  </si>
  <si>
    <t>provenant de Suisse</t>
  </si>
  <si>
    <t>provenant de l’étranger</t>
  </si>
  <si>
    <t>Fonds reçus à titre fiduciaire</t>
  </si>
  <si>
    <t>placés en Suisse</t>
  </si>
  <si>
    <t>placés à l’étranger</t>
  </si>
  <si>
    <t>Opérations fiduciaires</t>
  </si>
  <si>
    <t>Compte de résultat</t>
  </si>
  <si>
    <t>Résultat des opérations d'intérêts</t>
  </si>
  <si>
    <t>Produit des intérêts et des escomptes</t>
  </si>
  <si>
    <t>Produit des intérêts et des dividendes des immobilisations financières</t>
  </si>
  <si>
    <t>Produit des opérations d'intérêts</t>
  </si>
  <si>
    <t>Charges d'intérêts</t>
  </si>
  <si>
    <t>Résultat des opérations de commissions et des prestations de service</t>
  </si>
  <si>
    <t>Produit des commissions sur les opérations de crédit</t>
  </si>
  <si>
    <t>Produit des commissions sur les autres prestations de service</t>
  </si>
  <si>
    <t>Produit des opérations de commissions et des prestations de service</t>
  </si>
  <si>
    <t>Charges de commissions</t>
  </si>
  <si>
    <t>Autres résultats ordinaires</t>
  </si>
  <si>
    <t>Résultat des aliénations d'immobilisations financières</t>
  </si>
  <si>
    <t>Produit des participations</t>
  </si>
  <si>
    <t>Résultat des immeubles</t>
  </si>
  <si>
    <t>Autres produits ordinaires</t>
  </si>
  <si>
    <t>Autres charges ordinaires</t>
  </si>
  <si>
    <t>Charges d'exploitation</t>
  </si>
  <si>
    <t>Charges de personnel</t>
  </si>
  <si>
    <t>Autres charges d'exploitation</t>
  </si>
  <si>
    <t>Produits extraordinaires</t>
  </si>
  <si>
    <t>Charges extraordinaires</t>
  </si>
  <si>
    <t>Impôts</t>
  </si>
  <si>
    <t>Répartition du bénéfice/Couverture de la perte</t>
  </si>
  <si>
    <t>Répartition du bénéfice/Perte à couvrir: détail</t>
  </si>
  <si>
    <t>Répartition du bénéfice</t>
  </si>
  <si>
    <t>Tantièmes</t>
  </si>
  <si>
    <t>Autres affectations</t>
  </si>
  <si>
    <t>Couverture de la perte</t>
  </si>
  <si>
    <t>dont: à l'étranger</t>
  </si>
  <si>
    <t>Crédits à la consommation, en cours</t>
  </si>
  <si>
    <t>en milliers de francs</t>
  </si>
  <si>
    <t>Nombre</t>
  </si>
  <si>
    <t>Répartition en francs</t>
  </si>
  <si>
    <t>masculin</t>
  </si>
  <si>
    <t>féminin</t>
  </si>
  <si>
    <t>Zurich</t>
  </si>
  <si>
    <t>Berne</t>
  </si>
  <si>
    <t>Lucerne</t>
  </si>
  <si>
    <t>Obwald</t>
  </si>
  <si>
    <t>Nidwald</t>
  </si>
  <si>
    <t>Glaris</t>
  </si>
  <si>
    <t>Zoug</t>
  </si>
  <si>
    <t>Fribourg</t>
  </si>
  <si>
    <t>Soleure</t>
  </si>
  <si>
    <t>Bâle-Ville</t>
  </si>
  <si>
    <t>Bâle-Campagne</t>
  </si>
  <si>
    <t>Schaffhouse</t>
  </si>
  <si>
    <t>Appenzell Rh.-E.</t>
  </si>
  <si>
    <t>Appenzell Rh.-I.</t>
  </si>
  <si>
    <t>St-Gall</t>
  </si>
  <si>
    <t>Grisons</t>
  </si>
  <si>
    <t>Argovie</t>
  </si>
  <si>
    <t>Thurgovie</t>
  </si>
  <si>
    <t>Vaud</t>
  </si>
  <si>
    <t>Valais</t>
  </si>
  <si>
    <t>Neuchâtel</t>
  </si>
  <si>
    <t>Genève</t>
  </si>
  <si>
    <t>Principauté de Liechtenstein</t>
  </si>
  <si>
    <t>Total Suisse</t>
  </si>
  <si>
    <t>Total étranger</t>
  </si>
  <si>
    <t>Sièges</t>
  </si>
  <si>
    <t>Nombre de comptoirs</t>
  </si>
  <si>
    <t>fr</t>
  </si>
  <si>
    <t>J201-J208</t>
  </si>
  <si>
    <t>Bénéfice/Perte (résultat de la période)</t>
  </si>
  <si>
    <t>C_EFR.ERZ.BEZ.ZEG.ZDK</t>
  </si>
  <si>
    <t>C_EFR.ERZ.BEZ.ZEG.ZDH</t>
  </si>
  <si>
    <t>C_EFR.ERZ.BEZ.ZEG.ZDF</t>
  </si>
  <si>
    <t>C_EFR.ERZ.BEZ.ZEG</t>
  </si>
  <si>
    <t>C_EFR.ERZ.BEZ.ZAU</t>
  </si>
  <si>
    <t>C_EFR.ERZ.BEZ</t>
  </si>
  <si>
    <t>C_EFR.ERZ.WBZ</t>
  </si>
  <si>
    <t>C_EFR.ERZ</t>
  </si>
  <si>
    <t>C_EFR.ERK.KEG.KWA</t>
  </si>
  <si>
    <t>C_EFR.ERK.KEG.KKG</t>
  </si>
  <si>
    <t>C_EFR.ERK.KEG.KDL</t>
  </si>
  <si>
    <t>C_EFR.ERK.KEG</t>
  </si>
  <si>
    <t>C_EFR.ERK.KAU</t>
  </si>
  <si>
    <t>C_EFR.ERK</t>
  </si>
  <si>
    <t>C_EFR.ERH</t>
  </si>
  <si>
    <t>C_EFR.UER.ERV</t>
  </si>
  <si>
    <t>C_EFR.UER.BER</t>
  </si>
  <si>
    <t>C_EFR.UER.LER</t>
  </si>
  <si>
    <t>C_EFR.UER.AOE</t>
  </si>
  <si>
    <t>C_EFR.UER.AOA</t>
  </si>
  <si>
    <t>C_EFR.UER</t>
  </si>
  <si>
    <t>C_EFR.GAU.PAF</t>
  </si>
  <si>
    <t>C_EFR.GAU.PAF.GEH</t>
  </si>
  <si>
    <t>C_EFR.GAU.PAF.SOL</t>
  </si>
  <si>
    <t>C_EFR.GAU.PAF.WAV</t>
  </si>
  <si>
    <t>C_EFR.GAU.PAF.UEB</t>
  </si>
  <si>
    <t>C_EFR.GAU.SAF</t>
  </si>
  <si>
    <t>C_EFR.GAU</t>
  </si>
  <si>
    <t>C_EFR.WBB</t>
  </si>
  <si>
    <t>C_EFR.VRW</t>
  </si>
  <si>
    <t>C_EFR.GER</t>
  </si>
  <si>
    <t>C_EFR.AEG</t>
  </si>
  <si>
    <t>C_EFR.AAU</t>
  </si>
  <si>
    <t>C_EFR.VRB</t>
  </si>
  <si>
    <t>C_EFR.STE</t>
  </si>
  <si>
    <t>C_EFR.EGV</t>
  </si>
  <si>
    <t>C_GUV.BGW.GGV</t>
  </si>
  <si>
    <t>C_GUV.BGW.GVV</t>
  </si>
  <si>
    <t>C_GUV.BGW</t>
  </si>
  <si>
    <t>C_GUV.GEW</t>
  </si>
  <si>
    <t>C_GUV.GEW.ZGR</t>
  </si>
  <si>
    <t>C_GUV.GEW.ZFR</t>
  </si>
  <si>
    <t>C_GUV.GEW.ABG.ASG</t>
  </si>
  <si>
    <t>C_GUV.GEW.ABG.AZS</t>
  </si>
  <si>
    <t>C_GUV.GEW.ABG.VZD</t>
  </si>
  <si>
    <t>C_GUV.GEW.ABG</t>
  </si>
  <si>
    <t>C_GUV.GEW.AGW.TAM</t>
  </si>
  <si>
    <t>C_GUV.GEW.AGW.PVO</t>
  </si>
  <si>
    <t>C_GUV.GEW.AGW.UEB</t>
  </si>
  <si>
    <t>C_GUV.GEW.AGW</t>
  </si>
  <si>
    <t>C_GUV.VEA.EGG</t>
  </si>
  <si>
    <t>C_GUV.VEA.EFG</t>
  </si>
  <si>
    <t>C_GUV.GVN</t>
  </si>
  <si>
    <t>Sous-total Charges d'exploitation</t>
  </si>
  <si>
    <t>Produit des intérêts et des dividendes résultant des opérations de négoce</t>
  </si>
  <si>
    <t>Résultat brut des opérations d’intérêts</t>
  </si>
  <si>
    <t>Variations des corrections de valeur pour risques de défaillance et pertes liées aux opérations d’intérêts</t>
  </si>
  <si>
    <t>Sous-total Résultat net des opérations d’intérêts</t>
  </si>
  <si>
    <t>Résultat des opérations de négoce et de l’option de la juste valeur</t>
  </si>
  <si>
    <t>Corrections de valeur sur participations, amortissements sur immobilisations et valeurs immatérielles</t>
  </si>
  <si>
    <t>Variations des provisions et autres corrections de valeur, pertes</t>
  </si>
  <si>
    <t>Résultat opérationnel</t>
  </si>
  <si>
    <t>Variations des réserves pour risques bancaires généraux</t>
  </si>
  <si>
    <t>Bénéfice/perte (résultat de la période)</t>
  </si>
  <si>
    <t>Bénéfice reporté/Perte reportée</t>
  </si>
  <si>
    <t>Bénéfice/perte au bilan</t>
  </si>
  <si>
    <t>Attribution à la réserve légale issue du bénéfice</t>
  </si>
  <si>
    <t>Attribution aux réserves facultatives issues du bénéfice</t>
  </si>
  <si>
    <t>Distributions au moyen du bénéfice au bilan</t>
  </si>
  <si>
    <t>Distribution aux actionnaires, associés, propriétaires, etc.</t>
  </si>
  <si>
    <t>Distribution à l'Etat (cantons et communes)</t>
  </si>
  <si>
    <t>Rémunération du capital de dotation</t>
  </si>
  <si>
    <t>Sous-total Distributions au moyen du bénéfice au bilan</t>
  </si>
  <si>
    <t>Autres distributions du bénéfice</t>
  </si>
  <si>
    <t>Attribution aux institutions de prévoyance du personnel</t>
  </si>
  <si>
    <t>Sous-total Autres distributions du bénéfice</t>
  </si>
  <si>
    <t>Prélèvements affectant la réserve légale issue du bénéfice</t>
  </si>
  <si>
    <t>Prélèvements affectant les réserves facultatives issues du bénéfice</t>
  </si>
  <si>
    <t>Bénéfice/perte, report à nouveau</t>
  </si>
  <si>
    <t>Prestations sociales</t>
  </si>
  <si>
    <t>Adaptations de valeur relatives aux avantages et engagements économiques découlant des institutions de prévoyance</t>
  </si>
  <si>
    <t>Autres charges de personnel</t>
  </si>
  <si>
    <t>Sous-total Résultat des opérations de commissions et des prestations de service</t>
  </si>
  <si>
    <t>Produit des commissions sur les titres et les opérations de placement</t>
  </si>
  <si>
    <t>Sous-total Autres résultats ordinaires</t>
  </si>
  <si>
    <t>Appointements</t>
  </si>
  <si>
    <t>Effectifs</t>
  </si>
  <si>
    <t>en équivalents plein temps</t>
  </si>
  <si>
    <t>C_GUV.VEA</t>
  </si>
  <si>
    <t>C_BIL.PAS.GVO</t>
  </si>
  <si>
    <t>Compte de résultat - Répartition du bénéfice/Couverture de la perte</t>
  </si>
  <si>
    <t>dont: total des créances de rang subordonné</t>
  </si>
  <si>
    <t>dont: total des engagements de rang subordonné</t>
  </si>
  <si>
    <t>en milliers de francs / Nombre</t>
  </si>
  <si>
    <t>Nombre d'erreurs</t>
  </si>
  <si>
    <t>Nombre d'avertissements</t>
  </si>
  <si>
    <t>Répartition selon la structure des échéances</t>
  </si>
  <si>
    <t>Tél.: +41 58 631 00 00</t>
  </si>
  <si>
    <t>Code BNS</t>
  </si>
  <si>
    <r>
      <rPr>
        <b/>
        <sz val="10"/>
        <rFont val="Arial"/>
        <family val="2"/>
      </rPr>
      <t>Commentaires:</t>
    </r>
    <r>
      <rPr>
        <sz val="10"/>
        <rFont val="Arial"/>
        <family val="2"/>
      </rPr>
      <t xml:space="preserve"> les commentaires concernant cette enquête figurent sous</t>
    </r>
    <r>
      <rPr>
        <u/>
        <sz val="10"/>
        <rFont val="Arial"/>
        <family val="2"/>
      </rPr>
      <t xml:space="preserve"> </t>
    </r>
    <r>
      <rPr>
        <i/>
        <u/>
        <sz val="10"/>
        <rFont val="Arial"/>
        <family val="2"/>
      </rPr>
      <t>https://emi.snb.ch/fr/emi/JAHRX</t>
    </r>
  </si>
  <si>
    <t>Examens de la cohérence</t>
  </si>
  <si>
    <r>
      <t>N</t>
    </r>
    <r>
      <rPr>
        <vertAlign val="superscript"/>
        <sz val="10"/>
        <color theme="1"/>
        <rFont val="Arial"/>
        <family val="2"/>
      </rPr>
      <t>o</t>
    </r>
    <r>
      <rPr>
        <sz val="10"/>
        <color theme="1"/>
        <rFont val="Arial"/>
        <family val="2"/>
      </rPr>
      <t xml:space="preserve"> techn.</t>
    </r>
  </si>
  <si>
    <t>Formulaire(s)</t>
  </si>
  <si>
    <t>Révision</t>
  </si>
  <si>
    <t>Langue</t>
  </si>
  <si>
    <r>
      <rPr>
        <b/>
        <sz val="10"/>
        <rFont val="Arial"/>
        <family val="2"/>
      </rPr>
      <t>Délai de remise</t>
    </r>
    <r>
      <rPr>
        <sz val="10"/>
        <rFont val="Arial"/>
        <family val="2"/>
      </rPr>
      <t>: le formulaire, à remplir chaque année doit être remis à la BNS</t>
    </r>
    <r>
      <rPr>
        <b/>
        <sz val="10"/>
        <rFont val="Arial"/>
        <family val="2"/>
      </rPr>
      <t xml:space="preserve"> jusqu’au 31 mars.</t>
    </r>
  </si>
  <si>
    <t>Commande de formulaires d’enquête:</t>
  </si>
  <si>
    <t>Formulaire</t>
  </si>
  <si>
    <t>Statistique</t>
  </si>
  <si>
    <t>Dépôts de la clientèle sans les fonds de la prévoyance liée</t>
  </si>
  <si>
    <t>0</t>
  </si>
  <si>
    <t>1.4</t>
  </si>
  <si>
    <t>Comptoirs juridiquement dépendants</t>
  </si>
  <si>
    <t>dont: succursales</t>
  </si>
  <si>
    <t>2</t>
  </si>
  <si>
    <t>Tableau</t>
  </si>
  <si>
    <t>Code de la règle</t>
  </si>
  <si>
    <t>Nom</t>
  </si>
  <si>
    <t>Règle Excel</t>
  </si>
  <si>
    <t>Règle basée sur le contenu</t>
  </si>
  <si>
    <t>Evaluation</t>
  </si>
  <si>
    <t>JAHR_U_AKT.K001</t>
  </si>
  <si>
    <t>Calcul Total des actifs</t>
  </si>
  <si>
    <t>K107=SUM(K97,K92,K29,K85,K57,K21,K83,K73,K102,K106,K96,K98,K103,K84,K38)(±0.5)</t>
  </si>
  <si>
    <t>BIL.AKT.TOT{I,CHF}=SUM(BIL.AKT.BET{I,CHF},BIL.AKT.FAN{I,CHF},BIL.AKT.FBA{I,CHF,T},BIL.AKT.FFV{I,CHF},BIL.AKT.FKU{I,CHF,T,T,T},BIL.AKT.FMI{I,CHF},BIL.AKT.HGE{I,CHF},BIL.AKT.HYP{I,CHF,T},BIL.AKT.IMW{I,CHF},BIL.AKT.NEG{I,CHF},BIL.AKT.REA{I,CHF},BIL.AKT.SAN{I,CHF},BIL.AKT.SON{I,CHF},BIL.AKT.WBW{I,CHF},BIL.AKT.WFG{I,CHF,T,T})(±0.5)</t>
  </si>
  <si>
    <t>L107=SUM(L92,L29,L85,L57,L83,L103,L84,L38)(±0.5)</t>
  </si>
  <si>
    <t>BIL.AKT.TOT{I,EM}=SUM(BIL.AKT.FAN{I,EM},BIL.AKT.FBA{I,EM,T},BIL.AKT.FFV{I,EM},BIL.AKT.FKU{I,EM,T,T,T},BIL.AKT.HGE{I,EM},BIL.AKT.SON{I,EM},BIL.AKT.WBW{I,EM},BIL.AKT.WFG{I,EM,T,T})(±0.5)</t>
  </si>
  <si>
    <t>M107=SUM(M97,M92,M29,M85,M57,M21,M83,M73,M102,M96,M98,M103,M84,M38)(±0.5)</t>
  </si>
  <si>
    <t>BIL.AKT.TOT{I,USD}=SUM(BIL.AKT.BET{I,USD},BIL.AKT.FAN{I,USD},BIL.AKT.FBA{I,USD,T},BIL.AKT.FFV{I,USD},BIL.AKT.FKU{I,USD,T,T,T},BIL.AKT.FMI{I,USD},BIL.AKT.HGE{I,USD},BIL.AKT.HYP{I,USD,T},BIL.AKT.IMW{I,USD},BIL.AKT.REA{I,USD},BIL.AKT.SAN{I,USD},BIL.AKT.SON{I,USD},BIL.AKT.WBW{I,USD},BIL.AKT.WFG{I,USD,T,T})(±0.5)</t>
  </si>
  <si>
    <t>N107=SUM(N97,N92,N29,N85,N57,N21,N83,N73,N102,N96,N98,N103,N84,N38)(±0.5)</t>
  </si>
  <si>
    <t>BIL.AKT.TOT{I,EUR}=SUM(BIL.AKT.BET{I,EUR},BIL.AKT.FAN{I,EUR},BIL.AKT.FBA{I,EUR,T},BIL.AKT.FFV{I,EUR},BIL.AKT.FKU{I,EUR,T,T,T},BIL.AKT.FMI{I,EUR},BIL.AKT.HGE{I,EUR},BIL.AKT.HYP{I,EUR,T},BIL.AKT.IMW{I,EUR},BIL.AKT.REA{I,EUR},BIL.AKT.SAN{I,EUR},BIL.AKT.SON{I,EUR},BIL.AKT.WBW{I,EUR},BIL.AKT.WFG{I,EUR,T,T})(±0.5)</t>
  </si>
  <si>
    <t>O107=SUM(O97,O92,O29,O85,O57,O21,O83,O73,O102,O96,O98,O103,O84,O38)(±0.5)</t>
  </si>
  <si>
    <t>BIL.AKT.TOT{I,JPY}=SUM(BIL.AKT.BET{I,JPY},BIL.AKT.FAN{I,JPY},BIL.AKT.FBA{I,JPY,T},BIL.AKT.FFV{I,JPY},BIL.AKT.FKU{I,JPY,T,T,T},BIL.AKT.FMI{I,JPY},BIL.AKT.HGE{I,JPY},BIL.AKT.HYP{I,JPY,T},BIL.AKT.IMW{I,JPY},BIL.AKT.REA{I,JPY},BIL.AKT.SAN{I,JPY},BIL.AKT.SON{I,JPY},BIL.AKT.WBW{I,JPY},BIL.AKT.WFG{I,JPY,T,T})(±0.5)</t>
  </si>
  <si>
    <t>P107=SUM(P97,P92,P29,P85,P57,P21,P83,P73,P102,P96,P98,P103,P84,P38)(±0.5)</t>
  </si>
  <si>
    <t>BIL.AKT.TOT{I,U}=SUM(BIL.AKT.BET{I,U},BIL.AKT.FAN{I,U},BIL.AKT.FBA{I,U,T},BIL.AKT.FFV{I,U},BIL.AKT.FKU{I,U,T,T,T},BIL.AKT.FMI{I,U},BIL.AKT.HGE{I,U},BIL.AKT.HYP{I,U,T},BIL.AKT.IMW{I,U},BIL.AKT.REA{I,U},BIL.AKT.SAN{I,U},BIL.AKT.SON{I,U},BIL.AKT.WBW{I,U},BIL.AKT.WFG{I,U,T,T})(±0.5)</t>
  </si>
  <si>
    <t>Q107=SUM(Q97,Q92,Q29,Q85,Q57,Q21,Q83,Q73,Q102,Q106,Q96,Q98,Q103,Q84,Q38)(±0.5)</t>
  </si>
  <si>
    <t>BIL.AKT.TOT{I,T}=SUM(BIL.AKT.BET{I,T},BIL.AKT.FAN{I,T},BIL.AKT.FBA{I,T,T},BIL.AKT.FFV{I,T},BIL.AKT.FKU{I,T,T,T,T},BIL.AKT.FMI{I,T},BIL.AKT.HGE{I,T},BIL.AKT.HYP{I,T,T},BIL.AKT.IMW{I,T},BIL.AKT.NEG{I,T},BIL.AKT.REA{I,T},BIL.AKT.SAN{I,T},BIL.AKT.SON{I,T},BIL.AKT.WBW{I,T},BIL.AKT.WFG{I,T,T,T})(±0.5)</t>
  </si>
  <si>
    <t>R107=SUM(R97,R92,R29,R85,R57,R21,R83,R73,R102,R96,R98,R103,R84,R38)(±0.5)</t>
  </si>
  <si>
    <t>BIL.AKT.TOT{A,CHF}=SUM(BIL.AKT.BET{A,CHF},BIL.AKT.FAN{A,CHF},BIL.AKT.FBA{A,CHF,T},BIL.AKT.FFV{A,CHF},BIL.AKT.FKU{A,CHF,T,T,T},BIL.AKT.FMI{A,CHF},BIL.AKT.HGE{A,CHF},BIL.AKT.HYP{A,CHF,T},BIL.AKT.IMW{A,CHF},BIL.AKT.REA{A,CHF},BIL.AKT.SAN{A,CHF},BIL.AKT.SON{A,CHF},BIL.AKT.WBW{A,CHF},BIL.AKT.WFG{A,CHF,T,T})(±0.5)</t>
  </si>
  <si>
    <t>S107=SUM(S92,S29,S85,S57,S83,S103,S84,S38)(±0.5)</t>
  </si>
  <si>
    <t>BIL.AKT.TOT{A,EM}=SUM(BIL.AKT.FAN{A,EM},BIL.AKT.FBA{A,EM,T},BIL.AKT.FFV{A,EM},BIL.AKT.FKU{A,EM,T,T,T},BIL.AKT.HGE{A,EM},BIL.AKT.SON{A,EM},BIL.AKT.WBW{A,EM},BIL.AKT.WFG{A,EM,T,T})(±0.5)</t>
  </si>
  <si>
    <t>T107=SUM(T97,T92,T29,T85,T57,T21,T83,T73,T102,T96,T98,T103,T84,T38)(±0.5)</t>
  </si>
  <si>
    <t>BIL.AKT.TOT{A,USD}=SUM(BIL.AKT.BET{A,USD},BIL.AKT.FAN{A,USD},BIL.AKT.FBA{A,USD,T},BIL.AKT.FFV{A,USD},BIL.AKT.FKU{A,USD,T,T,T},BIL.AKT.FMI{A,USD},BIL.AKT.HGE{A,USD},BIL.AKT.HYP{A,USD,T},BIL.AKT.IMW{A,USD},BIL.AKT.REA{A,USD},BIL.AKT.SAN{A,USD},BIL.AKT.SON{A,USD},BIL.AKT.WBW{A,USD},BIL.AKT.WFG{A,USD,T,T})(±0.5)</t>
  </si>
  <si>
    <t>U107=SUM(U97,U92,U29,U85,U57,U21,U83,U73,U102,U96,U98,U103,U84,U38)(±0.5)</t>
  </si>
  <si>
    <t>BIL.AKT.TOT{A,EUR}=SUM(BIL.AKT.BET{A,EUR},BIL.AKT.FAN{A,EUR},BIL.AKT.FBA{A,EUR,T},BIL.AKT.FFV{A,EUR},BIL.AKT.FKU{A,EUR,T,T,T},BIL.AKT.FMI{A,EUR},BIL.AKT.HGE{A,EUR},BIL.AKT.HYP{A,EUR,T},BIL.AKT.IMW{A,EUR},BIL.AKT.REA{A,EUR},BIL.AKT.SAN{A,EUR},BIL.AKT.SON{A,EUR},BIL.AKT.WBW{A,EUR},BIL.AKT.WFG{A,EUR,T,T})(±0.5)</t>
  </si>
  <si>
    <t>V107=SUM(V97,V92,V29,V85,V57,V21,V83,V73,V102,V96,V98,V103,V84,V38)(±0.5)</t>
  </si>
  <si>
    <t>BIL.AKT.TOT{A,JPY}=SUM(BIL.AKT.BET{A,JPY},BIL.AKT.FAN{A,JPY},BIL.AKT.FBA{A,JPY,T},BIL.AKT.FFV{A,JPY},BIL.AKT.FKU{A,JPY,T,T,T},BIL.AKT.FMI{A,JPY},BIL.AKT.HGE{A,JPY},BIL.AKT.HYP{A,JPY,T},BIL.AKT.IMW{A,JPY},BIL.AKT.REA{A,JPY},BIL.AKT.SAN{A,JPY},BIL.AKT.SON{A,JPY},BIL.AKT.WBW{A,JPY},BIL.AKT.WFG{A,JPY,T,T})(±0.5)</t>
  </si>
  <si>
    <t>W107=SUM(W97,W92,W29,W85,W57,W21,W83,W73,W102,W96,W98,W103,W84,W38)(±0.5)</t>
  </si>
  <si>
    <t>BIL.AKT.TOT{A,U}=SUM(BIL.AKT.BET{A,U},BIL.AKT.FAN{A,U},BIL.AKT.FBA{A,U,T},BIL.AKT.FFV{A,U},BIL.AKT.FKU{A,U,T,T,T},BIL.AKT.FMI{A,U},BIL.AKT.HGE{A,U},BIL.AKT.HYP{A,U,T},BIL.AKT.IMW{A,U},BIL.AKT.REA{A,U},BIL.AKT.SAN{A,U},BIL.AKT.SON{A,U},BIL.AKT.WBW{A,U},BIL.AKT.WFG{A,U,T,T})(±0.5)</t>
  </si>
  <si>
    <t>X107=SUM(X97,X92,X29,X85,X57,X21,X83,X73,X102,X96,X98,X103,X84,X38)(±0.5)</t>
  </si>
  <si>
    <t>BIL.AKT.TOT{A,T}=SUM(BIL.AKT.BET{A,T},BIL.AKT.FAN{A,T},BIL.AKT.FBA{A,T,T},BIL.AKT.FFV{A,T},BIL.AKT.FKU{A,T,T,T,T},BIL.AKT.FMI{A,T},BIL.AKT.HGE{A,T},BIL.AKT.HYP{A,T,T},BIL.AKT.IMW{A,T},BIL.AKT.REA{A,T},BIL.AKT.SAN{A,T},BIL.AKT.SON{A,T},BIL.AKT.WBW{A,T},BIL.AKT.WFG{A,T,T,T})(±0.5)</t>
  </si>
  <si>
    <t>Y107=SUM(Y97,Y92,Y29,Y85,Y57,Y21,Y83,Y73,Y102,Y106,Y96,Y98,Y103,Y84,Y38)(±0.5)</t>
  </si>
  <si>
    <t>BIL.AKT.TOT{T,T}=SUM(BIL.AKT.BET{T,T},BIL.AKT.FAN{T,T},BIL.AKT.FBA{T,T,T},BIL.AKT.FFV{T,T},BIL.AKT.FKU{T,T,T,T,T},BIL.AKT.FMI{T,T},BIL.AKT.HGE{T,T},BIL.AKT.HYP{T,T,T},BIL.AKT.IMW{T,T},BIL.AKT.NEG{T,T},BIL.AKT.REA{T,T},BIL.AKT.SAN{T,T},BIL.AKT.SON{T,T},BIL.AKT.WBW{T,T},BIL.AKT.WFG{T,T,T,T})(±0.5)</t>
  </si>
  <si>
    <t>JAHR_U_AKT.K002</t>
  </si>
  <si>
    <t>Vérification 'dont' Total des actifs avec sous-position Total des créances de rang subordonné</t>
  </si>
  <si>
    <t>K107&gt;=SUM(K108)(±0.5)</t>
  </si>
  <si>
    <t>BIL.AKT.TOT{I,CHF}&gt;=SUM(BIL.AKT.TOT.NRA{I,CHF})(±0.5)</t>
  </si>
  <si>
    <t>M107&gt;=SUM(M108)(±0.5)</t>
  </si>
  <si>
    <t>BIL.AKT.TOT{I,USD}&gt;=SUM(BIL.AKT.TOT.NRA{I,USD})(±0.5)</t>
  </si>
  <si>
    <t>N107&gt;=SUM(N108)(±0.5)</t>
  </si>
  <si>
    <t>BIL.AKT.TOT{I,EUR}&gt;=SUM(BIL.AKT.TOT.NRA{I,EUR})(±0.5)</t>
  </si>
  <si>
    <t>O107&gt;=SUM(O108)(±0.5)</t>
  </si>
  <si>
    <t>BIL.AKT.TOT{I,JPY}&gt;=SUM(BIL.AKT.TOT.NRA{I,JPY})(±0.5)</t>
  </si>
  <si>
    <t>P107&gt;=SUM(P108)(±0.5)</t>
  </si>
  <si>
    <t>BIL.AKT.TOT{I,U}&gt;=SUM(BIL.AKT.TOT.NRA{I,U})(±0.5)</t>
  </si>
  <si>
    <t>Q107&gt;=SUM(Q108)(±0.5)</t>
  </si>
  <si>
    <t>BIL.AKT.TOT{I,T}&gt;=SUM(BIL.AKT.TOT.NRA{I,T})(±0.5)</t>
  </si>
  <si>
    <t>R107&gt;=SUM(R108)(±0.5)</t>
  </si>
  <si>
    <t>BIL.AKT.TOT{A,CHF}&gt;=SUM(BIL.AKT.TOT.NRA{A,CHF})(±0.5)</t>
  </si>
  <si>
    <t>T107&gt;=SUM(T108)(±0.5)</t>
  </si>
  <si>
    <t>BIL.AKT.TOT{A,USD}&gt;=SUM(BIL.AKT.TOT.NRA{A,USD})(±0.5)</t>
  </si>
  <si>
    <t>U107&gt;=SUM(U108)(±0.5)</t>
  </si>
  <si>
    <t>BIL.AKT.TOT{A,EUR}&gt;=SUM(BIL.AKT.TOT.NRA{A,EUR})(±0.5)</t>
  </si>
  <si>
    <t>V107&gt;=SUM(V108)(±0.5)</t>
  </si>
  <si>
    <t>BIL.AKT.TOT{A,JPY}&gt;=SUM(BIL.AKT.TOT.NRA{A,JPY})(±0.5)</t>
  </si>
  <si>
    <t>W107&gt;=SUM(W108)(±0.5)</t>
  </si>
  <si>
    <t>BIL.AKT.TOT{A,U}&gt;=SUM(BIL.AKT.TOT.NRA{A,U})(±0.5)</t>
  </si>
  <si>
    <t>X107&gt;=SUM(X108)(±0.5)</t>
  </si>
  <si>
    <t>BIL.AKT.TOT{A,T}&gt;=SUM(BIL.AKT.TOT.NRA{A,T})(±0.5)</t>
  </si>
  <si>
    <t>Y107&gt;=SUM(Y108)(±0.5)</t>
  </si>
  <si>
    <t>BIL.AKT.TOT{T,T}&gt;=SUM(BIL.AKT.TOT.NRA{T,T})(±0.5)</t>
  </si>
  <si>
    <t>JAHR_U_AKT.K003</t>
  </si>
  <si>
    <t>Total des actifs &lt;&gt; Total des créances de rang subordonné</t>
  </si>
  <si>
    <t>IF(K107&lt;&gt;0,NOT(K107=K108),TRUE)</t>
  </si>
  <si>
    <t>IF(BIL.AKT.TOT{I,CHF}&lt;&gt;0,NOT(BIL.AKT.TOT{I,CHF}=BIL.AKT.TOT.NRA{I,CHF}),TRUE)</t>
  </si>
  <si>
    <t>IF(M107&lt;&gt;0,NOT(M107=M108),TRUE)</t>
  </si>
  <si>
    <t>IF(BIL.AKT.TOT{I,USD}&lt;&gt;0,NOT(BIL.AKT.TOT{I,USD}=BIL.AKT.TOT.NRA{I,USD}),TRUE)</t>
  </si>
  <si>
    <t>IF(N107&lt;&gt;0,NOT(N107=N108),TRUE)</t>
  </si>
  <si>
    <t>IF(BIL.AKT.TOT{I,EUR}&lt;&gt;0,NOT(BIL.AKT.TOT{I,EUR}=BIL.AKT.TOT.NRA{I,EUR}),TRUE)</t>
  </si>
  <si>
    <t>IF(O107&lt;&gt;0,NOT(O107=O108),TRUE)</t>
  </si>
  <si>
    <t>IF(BIL.AKT.TOT{I,JPY}&lt;&gt;0,NOT(BIL.AKT.TOT{I,JPY}=BIL.AKT.TOT.NRA{I,JPY}),TRUE)</t>
  </si>
  <si>
    <t>IF(P107&lt;&gt;0,NOT(P107=P108),TRUE)</t>
  </si>
  <si>
    <t>IF(BIL.AKT.TOT{I,U}&lt;&gt;0,NOT(BIL.AKT.TOT{I,U}=BIL.AKT.TOT.NRA{I,U}),TRUE)</t>
  </si>
  <si>
    <t>IF(Q107&lt;&gt;0,NOT(Q107=Q108),TRUE)</t>
  </si>
  <si>
    <t>IF(BIL.AKT.TOT{I,T}&lt;&gt;0,NOT(BIL.AKT.TOT{I,T}=BIL.AKT.TOT.NRA{I,T}),TRUE)</t>
  </si>
  <si>
    <t>IF(R107&lt;&gt;0,NOT(R107=R108),TRUE)</t>
  </si>
  <si>
    <t>IF(BIL.AKT.TOT{A,CHF}&lt;&gt;0,NOT(BIL.AKT.TOT{A,CHF}=BIL.AKT.TOT.NRA{A,CHF}),TRUE)</t>
  </si>
  <si>
    <t>IF(T107&lt;&gt;0,NOT(T107=T108),TRUE)</t>
  </si>
  <si>
    <t>IF(BIL.AKT.TOT{A,USD}&lt;&gt;0,NOT(BIL.AKT.TOT{A,USD}=BIL.AKT.TOT.NRA{A,USD}),TRUE)</t>
  </si>
  <si>
    <t>IF(U107&lt;&gt;0,NOT(U107=U108),TRUE)</t>
  </si>
  <si>
    <t>IF(BIL.AKT.TOT{A,EUR}&lt;&gt;0,NOT(BIL.AKT.TOT{A,EUR}=BIL.AKT.TOT.NRA{A,EUR}),TRUE)</t>
  </si>
  <si>
    <t>IF(V107&lt;&gt;0,NOT(V107=V108),TRUE)</t>
  </si>
  <si>
    <t>IF(BIL.AKT.TOT{A,JPY}&lt;&gt;0,NOT(BIL.AKT.TOT{A,JPY}=BIL.AKT.TOT.NRA{A,JPY}),TRUE)</t>
  </si>
  <si>
    <t>IF(W107&lt;&gt;0,NOT(W107=W108),TRUE)</t>
  </si>
  <si>
    <t>IF(BIL.AKT.TOT{A,U}&lt;&gt;0,NOT(BIL.AKT.TOT{A,U}=BIL.AKT.TOT.NRA{A,U}),TRUE)</t>
  </si>
  <si>
    <t>IF(X107&lt;&gt;0,NOT(X107=X108),TRUE)</t>
  </si>
  <si>
    <t>IF(BIL.AKT.TOT{A,T}&lt;&gt;0,NOT(BIL.AKT.TOT{A,T}=BIL.AKT.TOT.NRA{A,T}),TRUE)</t>
  </si>
  <si>
    <t>IF(Y107&lt;&gt;0,NOT(Y107=Y108),TRUE)</t>
  </si>
  <si>
    <t>IF(BIL.AKT.TOT{T,T}&lt;&gt;0,NOT(BIL.AKT.TOT{T,T}=BIL.AKT.TOT.NRA{T,T}),TRUE)</t>
  </si>
  <si>
    <t>JAHR_U_AKT.K004</t>
  </si>
  <si>
    <t>Vérification 'dont' Total des créances de rang subordonné avec sous-position Avec obligation de conversion et/ou abandon de créance</t>
  </si>
  <si>
    <t>K108&gt;=SUM(K109)(±0.5)</t>
  </si>
  <si>
    <t>BIL.AKT.TOT.NRA{I,CHF}&gt;=SUM(BIL.AKT.TOT.NRA.WAF{I,CHF})(±0.5)</t>
  </si>
  <si>
    <t>M108&gt;=SUM(M109)(±0.5)</t>
  </si>
  <si>
    <t>BIL.AKT.TOT.NRA{I,USD}&gt;=SUM(BIL.AKT.TOT.NRA.WAF{I,USD})(±0.5)</t>
  </si>
  <si>
    <t>N108&gt;=SUM(N109)(±0.5)</t>
  </si>
  <si>
    <t>BIL.AKT.TOT.NRA{I,EUR}&gt;=SUM(BIL.AKT.TOT.NRA.WAF{I,EUR})(±0.5)</t>
  </si>
  <si>
    <t>O108&gt;=SUM(O109)(±0.5)</t>
  </si>
  <si>
    <t>BIL.AKT.TOT.NRA{I,JPY}&gt;=SUM(BIL.AKT.TOT.NRA.WAF{I,JPY})(±0.5)</t>
  </si>
  <si>
    <t>P108&gt;=SUM(P109)(±0.5)</t>
  </si>
  <si>
    <t>BIL.AKT.TOT.NRA{I,U}&gt;=SUM(BIL.AKT.TOT.NRA.WAF{I,U})(±0.5)</t>
  </si>
  <si>
    <t>Q108&gt;=SUM(Q109)(±0.5)</t>
  </si>
  <si>
    <t>BIL.AKT.TOT.NRA{I,T}&gt;=SUM(BIL.AKT.TOT.NRA.WAF{I,T})(±0.5)</t>
  </si>
  <si>
    <t>R108&gt;=SUM(R109)(±0.5)</t>
  </si>
  <si>
    <t>BIL.AKT.TOT.NRA{A,CHF}&gt;=SUM(BIL.AKT.TOT.NRA.WAF{A,CHF})(±0.5)</t>
  </si>
  <si>
    <t>T108&gt;=SUM(T109)(±0.5)</t>
  </si>
  <si>
    <t>BIL.AKT.TOT.NRA{A,USD}&gt;=SUM(BIL.AKT.TOT.NRA.WAF{A,USD})(±0.5)</t>
  </si>
  <si>
    <t>U108&gt;=SUM(U109)(±0.5)</t>
  </si>
  <si>
    <t>BIL.AKT.TOT.NRA{A,EUR}&gt;=SUM(BIL.AKT.TOT.NRA.WAF{A,EUR})(±0.5)</t>
  </si>
  <si>
    <t>V108&gt;=SUM(V109)(±0.5)</t>
  </si>
  <si>
    <t>BIL.AKT.TOT.NRA{A,JPY}&gt;=SUM(BIL.AKT.TOT.NRA.WAF{A,JPY})(±0.5)</t>
  </si>
  <si>
    <t>W108&gt;=SUM(W109)(±0.5)</t>
  </si>
  <si>
    <t>BIL.AKT.TOT.NRA{A,U}&gt;=SUM(BIL.AKT.TOT.NRA.WAF{A,U})(±0.5)</t>
  </si>
  <si>
    <t>X108&gt;=SUM(X109)(±0.5)</t>
  </si>
  <si>
    <t>BIL.AKT.TOT.NRA{A,T}&gt;=SUM(BIL.AKT.TOT.NRA.WAF{A,T})(±0.5)</t>
  </si>
  <si>
    <t>Y108&gt;=SUM(Y109)(±0.5)</t>
  </si>
  <si>
    <t>BIL.AKT.TOT.NRA{T,T}&gt;=SUM(BIL.AKT.TOT.NRA.WAF{T,T})(±0.5)</t>
  </si>
  <si>
    <t>JAHR_U_AKT.K005</t>
  </si>
  <si>
    <t>Total Liquidités</t>
  </si>
  <si>
    <t>K21=SUM(K26,K24,K23,K22)(±0.5)</t>
  </si>
  <si>
    <t>BIL.AKT.FMI{I,CHF}=SUM(BIL.AKT.FMI.GFG{I,CHF},BIL.AKT.FMI.GGU{I,CHF},BIL.AKT.FMI.NOT{I,CHF},BIL.AKT.FMI.SCM{I,CHF})(±0.5)</t>
  </si>
  <si>
    <t>M21=SUM(M23)(±0.5)</t>
  </si>
  <si>
    <t>BIL.AKT.FMI{I,USD}=SUM(BIL.AKT.FMI.NOT{I,USD})(±0.5)</t>
  </si>
  <si>
    <t>N21=SUM(N23)(±0.5)</t>
  </si>
  <si>
    <t>BIL.AKT.FMI{I,EUR}=SUM(BIL.AKT.FMI.NOT{I,EUR})(±0.5)</t>
  </si>
  <si>
    <t>O21=SUM(O23)(±0.5)</t>
  </si>
  <si>
    <t>BIL.AKT.FMI{I,JPY}=SUM(BIL.AKT.FMI.NOT{I,JPY})(±0.5)</t>
  </si>
  <si>
    <t>P21=SUM(P23)(±0.5)</t>
  </si>
  <si>
    <t>BIL.AKT.FMI{I,U}=SUM(BIL.AKT.FMI.NOT{I,U})(±0.5)</t>
  </si>
  <si>
    <t>Q21=SUM(Q26,Q24,Q23,Q22)(±0.5)</t>
  </si>
  <si>
    <t>BIL.AKT.FMI{I,T}=SUM(BIL.AKT.FMI.GFG{I,T},BIL.AKT.FMI.GGU{I,T},BIL.AKT.FMI.NOT{I,T},BIL.AKT.FMI.SCM{I,T})(±0.5)</t>
  </si>
  <si>
    <t>R21=SUM(R28,R25,R23,R22,R27)(±0.5)</t>
  </si>
  <si>
    <t>BIL.AKT.FMI{A,CHF}=SUM(BIL.AKT.FMI.CGF{A,CHF},BIL.AKT.FMI.GPA{A,CHF},BIL.AKT.FMI.NOT{A,CHF},BIL.AKT.FMI.SCM{A,CHF},BIL.AKT.FMI.SGA{A,CHF})(±0.5)</t>
  </si>
  <si>
    <t>T21=SUM(T28,T25,T23,T27)(±0.5)</t>
  </si>
  <si>
    <t>BIL.AKT.FMI{A,USD}=SUM(BIL.AKT.FMI.CGF{A,USD},BIL.AKT.FMI.GPA{A,USD},BIL.AKT.FMI.NOT{A,USD},BIL.AKT.FMI.SGA{A,USD})(±0.5)</t>
  </si>
  <si>
    <t>U21=SUM(U28,U26,U25,U23,U27)(±0.5)</t>
  </si>
  <si>
    <t>BIL.AKT.FMI{A,EUR}=SUM(BIL.AKT.FMI.CGF{A,EUR},BIL.AKT.FMI.GFG{A,EUR},BIL.AKT.FMI.GPA{A,EUR},BIL.AKT.FMI.NOT{A,EUR},BIL.AKT.FMI.SGA{A,EUR})(±0.5)</t>
  </si>
  <si>
    <t>V21=SUM(V28,V25,V23,V27)(±0.5)</t>
  </si>
  <si>
    <t>BIL.AKT.FMI{A,JPY}=SUM(BIL.AKT.FMI.CGF{A,JPY},BIL.AKT.FMI.GPA{A,JPY},BIL.AKT.FMI.NOT{A,JPY},BIL.AKT.FMI.SGA{A,JPY})(±0.5)</t>
  </si>
  <si>
    <t>W21=SUM(W28,W25,W23,W27)(±0.5)</t>
  </si>
  <si>
    <t>BIL.AKT.FMI{A,U}=SUM(BIL.AKT.FMI.CGF{A,U},BIL.AKT.FMI.GPA{A,U},BIL.AKT.FMI.NOT{A,U},BIL.AKT.FMI.SGA{A,U})(±0.5)</t>
  </si>
  <si>
    <t>X21=SUM(X28,X26,X25,X23,X22,X27)(±0.5)</t>
  </si>
  <si>
    <t>BIL.AKT.FMI{A,T}=SUM(BIL.AKT.FMI.CGF{A,T},BIL.AKT.FMI.GFG{A,T},BIL.AKT.FMI.GPA{A,T},BIL.AKT.FMI.NOT{A,T},BIL.AKT.FMI.SCM{A,T},BIL.AKT.FMI.SGA{A,T})(±0.5)</t>
  </si>
  <si>
    <t>Y21=SUM(Y28,Y26,Y24,Y25,Y23,Y22,Y27)(±0.5)</t>
  </si>
  <si>
    <t>BIL.AKT.FMI{T,T}=SUM(BIL.AKT.FMI.CGF{T,T},BIL.AKT.FMI.GFG{T,T},BIL.AKT.FMI.GGU{T,T},BIL.AKT.FMI.GPA{T,T},BIL.AKT.FMI.NOT{T,T},BIL.AKT.FMI.SCM{T,T},BIL.AKT.FMI.SGA{T,T})(±0.5)</t>
  </si>
  <si>
    <t>J201,J203</t>
  </si>
  <si>
    <t>JAHR_U_AKT.K006</t>
  </si>
  <si>
    <t>Vérification 'dont' Créances sur les banques avec sous-position Créances résultant de garanties en espèces fournies pour d’autres opérations</t>
  </si>
  <si>
    <t>'J201'!K29&gt;=SUM('J203'!K23)(±0.5)</t>
  </si>
  <si>
    <t>BIL.AKT.FBA{I,CHF,T}&gt;=SUM(BIL.AKT.FBA.BHU{I,CHF})(±0.5)</t>
  </si>
  <si>
    <t>'J201'!L29&gt;=SUM('J203'!L23)(±0.5)</t>
  </si>
  <si>
    <t>BIL.AKT.FBA{I,EM,T}&gt;=SUM(BIL.AKT.FBA.BHU{I,EM})(±0.5)</t>
  </si>
  <si>
    <t>'J201'!M29&gt;=SUM('J203'!M23)(±0.5)</t>
  </si>
  <si>
    <t>BIL.AKT.FBA{I,USD,T}&gt;=SUM(BIL.AKT.FBA.BHU{I,USD})(±0.5)</t>
  </si>
  <si>
    <t>'J201'!N29&gt;=SUM('J203'!N23)(±0.5)</t>
  </si>
  <si>
    <t>BIL.AKT.FBA{I,EUR,T}&gt;=SUM(BIL.AKT.FBA.BHU{I,EUR})(±0.5)</t>
  </si>
  <si>
    <t>'J201'!O29&gt;=SUM('J203'!O23)(±0.5)</t>
  </si>
  <si>
    <t>BIL.AKT.FBA{I,JPY,T}&gt;=SUM(BIL.AKT.FBA.BHU{I,JPY})(±0.5)</t>
  </si>
  <si>
    <t>'J201'!P29&gt;=SUM('J203'!P23)(±0.5)</t>
  </si>
  <si>
    <t>BIL.AKT.FBA{I,U,T}&gt;=SUM(BIL.AKT.FBA.BHU{I,U})(±0.5)</t>
  </si>
  <si>
    <t>'J201'!Q29&gt;=SUM('J203'!Q23)(±0.5)</t>
  </si>
  <si>
    <t>BIL.AKT.FBA{I,T,T}&gt;=SUM(BIL.AKT.FBA.BHU{I,T})(±0.5)</t>
  </si>
  <si>
    <t>'J201'!R29&gt;=SUM('J203'!R23)(±0.5)</t>
  </si>
  <si>
    <t>BIL.AKT.FBA{A,CHF,T}&gt;=SUM(BIL.AKT.FBA.BHU{A,CHF})(±0.5)</t>
  </si>
  <si>
    <t>'J201'!S29&gt;=SUM('J203'!S23)(±0.5)</t>
  </si>
  <si>
    <t>BIL.AKT.FBA{A,EM,T}&gt;=SUM(BIL.AKT.FBA.BHU{A,EM})(±0.5)</t>
  </si>
  <si>
    <t>'J201'!T29&gt;=SUM('J203'!T23)(±0.5)</t>
  </si>
  <si>
    <t>BIL.AKT.FBA{A,USD,T}&gt;=SUM(BIL.AKT.FBA.BHU{A,USD})(±0.5)</t>
  </si>
  <si>
    <t>'J201'!U29&gt;=SUM('J203'!U23)(±0.5)</t>
  </si>
  <si>
    <t>BIL.AKT.FBA{A,EUR,T}&gt;=SUM(BIL.AKT.FBA.BHU{A,EUR})(±0.5)</t>
  </si>
  <si>
    <t>'J201'!V29&gt;=SUM('J203'!V23)(±0.5)</t>
  </si>
  <si>
    <t>BIL.AKT.FBA{A,JPY,T}&gt;=SUM(BIL.AKT.FBA.BHU{A,JPY})(±0.5)</t>
  </si>
  <si>
    <t>'J201'!W29&gt;=SUM('J203'!W23)(±0.5)</t>
  </si>
  <si>
    <t>BIL.AKT.FBA{A,U,T}&gt;=SUM(BIL.AKT.FBA.BHU{A,U})(±0.5)</t>
  </si>
  <si>
    <t>'J201'!X29&gt;=SUM('J203'!X23)(±0.5)</t>
  </si>
  <si>
    <t>BIL.AKT.FBA{A,T,T}&gt;=SUM(BIL.AKT.FBA.BHU{A,T})(±0.5)</t>
  </si>
  <si>
    <t>'J201'!Y29&gt;=SUM('J203'!Y23)(±0.5)</t>
  </si>
  <si>
    <t>BIL.AKT.FBA{T,T,T}&gt;=SUM(BIL.AKT.FBA.BHU{T,T})(±0.5)</t>
  </si>
  <si>
    <t>JAHR_U_AKT.K007</t>
  </si>
  <si>
    <t>Total Créances résultant d’opérations de financement de titres</t>
  </si>
  <si>
    <t>'J201'!K38=SUM('J203'!K25,'J203'!K28)(±0.5)</t>
  </si>
  <si>
    <t>BIL.AKT.WFG{I,CHF,T,T}=SUM(BIL.AKT.WFG.REP{I,CHF,T},BIL.AKT.WFG.SLB{I,CHF,T})(±0.5)</t>
  </si>
  <si>
    <t>'J201'!L38=SUM('J203'!L25,'J203'!L28)(±0.5)</t>
  </si>
  <si>
    <t>BIL.AKT.WFG{I,EM,T,T}=SUM(BIL.AKT.WFG.REP{I,EM,T},BIL.AKT.WFG.SLB{I,EM,T})(±0.5)</t>
  </si>
  <si>
    <t>'J201'!M38=SUM('J203'!M25,'J203'!M28)(±0.5)</t>
  </si>
  <si>
    <t>BIL.AKT.WFG{I,USD,T,T}=SUM(BIL.AKT.WFG.REP{I,USD,T},BIL.AKT.WFG.SLB{I,USD,T})(±0.5)</t>
  </si>
  <si>
    <t>'J201'!N38=SUM('J203'!N25,'J203'!N28)(±0.5)</t>
  </si>
  <si>
    <t>BIL.AKT.WFG{I,EUR,T,T}=SUM(BIL.AKT.WFG.REP{I,EUR,T},BIL.AKT.WFG.SLB{I,EUR,T})(±0.5)</t>
  </si>
  <si>
    <t>'J201'!O38=SUM('J203'!O25,'J203'!O28)(±0.5)</t>
  </si>
  <si>
    <t>BIL.AKT.WFG{I,JPY,T,T}=SUM(BIL.AKT.WFG.REP{I,JPY,T},BIL.AKT.WFG.SLB{I,JPY,T})(±0.5)</t>
  </si>
  <si>
    <t>'J201'!P38=SUM('J203'!P25,'J203'!P28)(±0.5)</t>
  </si>
  <si>
    <t>BIL.AKT.WFG{I,U,T,T}=SUM(BIL.AKT.WFG.REP{I,U,T},BIL.AKT.WFG.SLB{I,U,T})(±0.5)</t>
  </si>
  <si>
    <t>'J201'!Q38=SUM('J203'!Q25,'J203'!Q28)(±0.5)</t>
  </si>
  <si>
    <t>BIL.AKT.WFG{I,T,T,T}=SUM(BIL.AKT.WFG.REP{I,T,T},BIL.AKT.WFG.SLB{I,T,T})(±0.5)</t>
  </si>
  <si>
    <t>'J201'!R38=SUM('J203'!R25,'J203'!R28)(±0.5)</t>
  </si>
  <si>
    <t>BIL.AKT.WFG{A,CHF,T,T}=SUM(BIL.AKT.WFG.REP{A,CHF,T},BIL.AKT.WFG.SLB{A,CHF,T})(±0.5)</t>
  </si>
  <si>
    <t>'J201'!S38=SUM('J203'!S25,'J203'!S28)(±0.5)</t>
  </si>
  <si>
    <t>BIL.AKT.WFG{A,EM,T,T}=SUM(BIL.AKT.WFG.REP{A,EM,T},BIL.AKT.WFG.SLB{A,EM,T})(±0.5)</t>
  </si>
  <si>
    <t>'J201'!T38=SUM('J203'!T25,'J203'!T28)(±0.5)</t>
  </si>
  <si>
    <t>BIL.AKT.WFG{A,USD,T,T}=SUM(BIL.AKT.WFG.REP{A,USD,T},BIL.AKT.WFG.SLB{A,USD,T})(±0.5)</t>
  </si>
  <si>
    <t>'J201'!U38=SUM('J203'!U25,'J203'!U28)(±0.5)</t>
  </si>
  <si>
    <t>BIL.AKT.WFG{A,EUR,T,T}=SUM(BIL.AKT.WFG.REP{A,EUR,T},BIL.AKT.WFG.SLB{A,EUR,T})(±0.5)</t>
  </si>
  <si>
    <t>'J201'!V38=SUM('J203'!V25,'J203'!V28)(±0.5)</t>
  </si>
  <si>
    <t>BIL.AKT.WFG{A,JPY,T,T}=SUM(BIL.AKT.WFG.REP{A,JPY,T},BIL.AKT.WFG.SLB{A,JPY,T})(±0.5)</t>
  </si>
  <si>
    <t>'J201'!W38=SUM('J203'!W25,'J203'!W28)(±0.5)</t>
  </si>
  <si>
    <t>BIL.AKT.WFG{A,U,T,T}=SUM(BIL.AKT.WFG.REP{A,U,T},BIL.AKT.WFG.SLB{A,U,T})(±0.5)</t>
  </si>
  <si>
    <t>'J201'!X38=SUM('J203'!X25,'J203'!X28)(±0.5)</t>
  </si>
  <si>
    <t>BIL.AKT.WFG{A,T,T,T}=SUM(BIL.AKT.WFG.REP{A,T,T},BIL.AKT.WFG.SLB{A,T,T})(±0.5)</t>
  </si>
  <si>
    <t>'J201'!Y38=SUM('J203'!Y25,'J203'!Y28)(±0.5)</t>
  </si>
  <si>
    <t>BIL.AKT.WFG{T,T,T,T}=SUM(BIL.AKT.WFG.REP{T,T,T},BIL.AKT.WFG.SLB{T,T,T})(±0.5)</t>
  </si>
  <si>
    <t>'J201'!K39=SUM('J203'!K26,'J203'!K29)(±0.5)</t>
  </si>
  <si>
    <t>BIL.AKT.WFG{I,CHF,T,BAN}=SUM(BIL.AKT.WFG.REP{I,CHF,BAN},BIL.AKT.WFG.SLB{I,CHF,BAN})(±0.5)</t>
  </si>
  <si>
    <t>'J201'!L39=SUM('J203'!L26,'J203'!L29)(±0.5)</t>
  </si>
  <si>
    <t>BIL.AKT.WFG{I,EM,T,BAN}=SUM(BIL.AKT.WFG.REP{I,EM,BAN},BIL.AKT.WFG.SLB{I,EM,BAN})(±0.5)</t>
  </si>
  <si>
    <t>'J201'!M39=SUM('J203'!M26,'J203'!M29)(±0.5)</t>
  </si>
  <si>
    <t>BIL.AKT.WFG{I,USD,T,BAN}=SUM(BIL.AKT.WFG.REP{I,USD,BAN},BIL.AKT.WFG.SLB{I,USD,BAN})(±0.5)</t>
  </si>
  <si>
    <t>'J201'!N39=SUM('J203'!N26,'J203'!N29)(±0.5)</t>
  </si>
  <si>
    <t>BIL.AKT.WFG{I,EUR,T,BAN}=SUM(BIL.AKT.WFG.REP{I,EUR,BAN},BIL.AKT.WFG.SLB{I,EUR,BAN})(±0.5)</t>
  </si>
  <si>
    <t>'J201'!O39=SUM('J203'!O26,'J203'!O29)(±0.5)</t>
  </si>
  <si>
    <t>BIL.AKT.WFG{I,JPY,T,BAN}=SUM(BIL.AKT.WFG.REP{I,JPY,BAN},BIL.AKT.WFG.SLB{I,JPY,BAN})(±0.5)</t>
  </si>
  <si>
    <t>'J201'!P39=SUM('J203'!P26,'J203'!P29)(±0.5)</t>
  </si>
  <si>
    <t>BIL.AKT.WFG{I,U,T,BAN}=SUM(BIL.AKT.WFG.REP{I,U,BAN},BIL.AKT.WFG.SLB{I,U,BAN})(±0.5)</t>
  </si>
  <si>
    <t>'J201'!Q39=SUM('J203'!Q26,'J203'!Q29)(±0.5)</t>
  </si>
  <si>
    <t>BIL.AKT.WFG{I,T,T,BAN}=SUM(BIL.AKT.WFG.REP{I,T,BAN},BIL.AKT.WFG.SLB{I,T,BAN})(±0.5)</t>
  </si>
  <si>
    <t>'J201'!R39=SUM('J203'!R26,'J203'!R29)(±0.5)</t>
  </si>
  <si>
    <t>BIL.AKT.WFG{A,CHF,T,BAN}=SUM(BIL.AKT.WFG.REP{A,CHF,BAN},BIL.AKT.WFG.SLB{A,CHF,BAN})(±0.5)</t>
  </si>
  <si>
    <t>'J201'!S39=SUM('J203'!S26,'J203'!S29)(±0.5)</t>
  </si>
  <si>
    <t>BIL.AKT.WFG{A,EM,T,BAN}=SUM(BIL.AKT.WFG.REP{A,EM,BAN},BIL.AKT.WFG.SLB{A,EM,BAN})(±0.5)</t>
  </si>
  <si>
    <t>'J201'!T39=SUM('J203'!T26,'J203'!T29)(±0.5)</t>
  </si>
  <si>
    <t>BIL.AKT.WFG{A,USD,T,BAN}=SUM(BIL.AKT.WFG.REP{A,USD,BAN},BIL.AKT.WFG.SLB{A,USD,BAN})(±0.5)</t>
  </si>
  <si>
    <t>'J201'!U39=SUM('J203'!U26,'J203'!U29)(±0.5)</t>
  </si>
  <si>
    <t>BIL.AKT.WFG{A,EUR,T,BAN}=SUM(BIL.AKT.WFG.REP{A,EUR,BAN},BIL.AKT.WFG.SLB{A,EUR,BAN})(±0.5)</t>
  </si>
  <si>
    <t>'J201'!V39=SUM('J203'!V26,'J203'!V29)(±0.5)</t>
  </si>
  <si>
    <t>BIL.AKT.WFG{A,JPY,T,BAN}=SUM(BIL.AKT.WFG.REP{A,JPY,BAN},BIL.AKT.WFG.SLB{A,JPY,BAN})(±0.5)</t>
  </si>
  <si>
    <t>'J201'!W39=SUM('J203'!W26,'J203'!W29)(±0.5)</t>
  </si>
  <si>
    <t>BIL.AKT.WFG{A,U,T,BAN}=SUM(BIL.AKT.WFG.REP{A,U,BAN},BIL.AKT.WFG.SLB{A,U,BAN})(±0.5)</t>
  </si>
  <si>
    <t>'J201'!X39=SUM('J203'!X26,'J203'!X29)(±0.5)</t>
  </si>
  <si>
    <t>BIL.AKT.WFG{A,T,T,BAN}=SUM(BIL.AKT.WFG.REP{A,T,BAN},BIL.AKT.WFG.SLB{A,T,BAN})(±0.5)</t>
  </si>
  <si>
    <t>'J201'!Y39=SUM('J203'!Y26,'J203'!Y29)(±0.5)</t>
  </si>
  <si>
    <t>BIL.AKT.WFG{T,T,T,BAN}=SUM(BIL.AKT.WFG.REP{T,T,BAN},BIL.AKT.WFG.SLB{T,T,BAN})(±0.5)</t>
  </si>
  <si>
    <t>'J201'!K48=SUM('J203'!K27,'J203'!K30)(±0.5)</t>
  </si>
  <si>
    <t>BIL.AKT.WFG{I,CHF,T,KUN}=SUM(BIL.AKT.WFG.REP{I,CHF,KUN},BIL.AKT.WFG.SLB{I,CHF,KUN})(±0.5)</t>
  </si>
  <si>
    <t>'J201'!L48=SUM('J203'!L27,'J203'!L30)(±0.5)</t>
  </si>
  <si>
    <t>BIL.AKT.WFG{I,EM,T,KUN}=SUM(BIL.AKT.WFG.REP{I,EM,KUN},BIL.AKT.WFG.SLB{I,EM,KUN})(±0.5)</t>
  </si>
  <si>
    <t>'J201'!M48=SUM('J203'!M27,'J203'!M30)(±0.5)</t>
  </si>
  <si>
    <t>BIL.AKT.WFG{I,USD,T,KUN}=SUM(BIL.AKT.WFG.REP{I,USD,KUN},BIL.AKT.WFG.SLB{I,USD,KUN})(±0.5)</t>
  </si>
  <si>
    <t>'J201'!N48=SUM('J203'!N27,'J203'!N30)(±0.5)</t>
  </si>
  <si>
    <t>BIL.AKT.WFG{I,EUR,T,KUN}=SUM(BIL.AKT.WFG.REP{I,EUR,KUN},BIL.AKT.WFG.SLB{I,EUR,KUN})(±0.5)</t>
  </si>
  <si>
    <t>'J201'!O48=SUM('J203'!O27,'J203'!O30)(±0.5)</t>
  </si>
  <si>
    <t>BIL.AKT.WFG{I,JPY,T,KUN}=SUM(BIL.AKT.WFG.REP{I,JPY,KUN},BIL.AKT.WFG.SLB{I,JPY,KUN})(±0.5)</t>
  </si>
  <si>
    <t>'J201'!P48=SUM('J203'!P27,'J203'!P30)(±0.5)</t>
  </si>
  <si>
    <t>BIL.AKT.WFG{I,U,T,KUN}=SUM(BIL.AKT.WFG.REP{I,U,KUN},BIL.AKT.WFG.SLB{I,U,KUN})(±0.5)</t>
  </si>
  <si>
    <t>'J201'!Q48=SUM('J203'!Q27,'J203'!Q30)(±0.5)</t>
  </si>
  <si>
    <t>BIL.AKT.WFG{I,T,T,KUN}=SUM(BIL.AKT.WFG.REP{I,T,KUN},BIL.AKT.WFG.SLB{I,T,KUN})(±0.5)</t>
  </si>
  <si>
    <t>'J201'!R48=SUM('J203'!R27,'J203'!R30)(±0.5)</t>
  </si>
  <si>
    <t>BIL.AKT.WFG{A,CHF,T,KUN}=SUM(BIL.AKT.WFG.REP{A,CHF,KUN},BIL.AKT.WFG.SLB{A,CHF,KUN})(±0.5)</t>
  </si>
  <si>
    <t>'J201'!S48=SUM('J203'!S27,'J203'!S30)(±0.5)</t>
  </si>
  <si>
    <t>BIL.AKT.WFG{A,EM,T,KUN}=SUM(BIL.AKT.WFG.REP{A,EM,KUN},BIL.AKT.WFG.SLB{A,EM,KUN})(±0.5)</t>
  </si>
  <si>
    <t>'J201'!T48=SUM('J203'!T27,'J203'!T30)(±0.5)</t>
  </si>
  <si>
    <t>BIL.AKT.WFG{A,USD,T,KUN}=SUM(BIL.AKT.WFG.REP{A,USD,KUN},BIL.AKT.WFG.SLB{A,USD,KUN})(±0.5)</t>
  </si>
  <si>
    <t>'J201'!U48=SUM('J203'!U27,'J203'!U30)(±0.5)</t>
  </si>
  <si>
    <t>BIL.AKT.WFG{A,EUR,T,KUN}=SUM(BIL.AKT.WFG.REP{A,EUR,KUN},BIL.AKT.WFG.SLB{A,EUR,KUN})(±0.5)</t>
  </si>
  <si>
    <t>'J201'!V48=SUM('J203'!V27,'J203'!V30)(±0.5)</t>
  </si>
  <si>
    <t>BIL.AKT.WFG{A,JPY,T,KUN}=SUM(BIL.AKT.WFG.REP{A,JPY,KUN},BIL.AKT.WFG.SLB{A,JPY,KUN})(±0.5)</t>
  </si>
  <si>
    <t>'J201'!W48=SUM('J203'!W27,'J203'!W30)(±0.5)</t>
  </si>
  <si>
    <t>BIL.AKT.WFG{A,U,T,KUN}=SUM(BIL.AKT.WFG.REP{A,U,KUN},BIL.AKT.WFG.SLB{A,U,KUN})(±0.5)</t>
  </si>
  <si>
    <t>'J201'!X48=SUM('J203'!X27,'J203'!X30)(±0.5)</t>
  </si>
  <si>
    <t>BIL.AKT.WFG{A,T,T,KUN}=SUM(BIL.AKT.WFG.REP{A,T,KUN},BIL.AKT.WFG.SLB{A,T,KUN})(±0.5)</t>
  </si>
  <si>
    <t>'J201'!Y48=SUM('J203'!Y27,'J203'!Y30)(±0.5)</t>
  </si>
  <si>
    <t>BIL.AKT.WFG{T,T,T,KUN}=SUM(BIL.AKT.WFG.REP{T,T,KUN},BIL.AKT.WFG.SLB{T,T,KUN})(±0.5)</t>
  </si>
  <si>
    <t>JAHR_U_AKT.K010</t>
  </si>
  <si>
    <t>Vérification 'dont' Créances sur la clientèle avec sous-position Créances résultant de garanties en espèces fournies pour d’autres opérations</t>
  </si>
  <si>
    <t>'J201'!K57&gt;='J203'!K32(±0.5)</t>
  </si>
  <si>
    <t>BIL.AKT.FKU{I,CHF,T,T,T}&gt;=BIL.AKT.FKU.BHU{I,CHF}(±0.5)</t>
  </si>
  <si>
    <t>'J201'!L57&gt;='J203'!L32(±0.5)</t>
  </si>
  <si>
    <t>BIL.AKT.FKU{I,EM,T,T,T}&gt;=BIL.AKT.FKU.BHU{I,EM}(±0.5)</t>
  </si>
  <si>
    <t>'J201'!M57&gt;='J203'!M32(±0.5)</t>
  </si>
  <si>
    <t>BIL.AKT.FKU{I,USD,T,T,T}&gt;=BIL.AKT.FKU.BHU{I,USD}(±0.5)</t>
  </si>
  <si>
    <t>'J201'!N57&gt;='J203'!N32(±0.5)</t>
  </si>
  <si>
    <t>BIL.AKT.FKU{I,EUR,T,T,T}&gt;=BIL.AKT.FKU.BHU{I,EUR}(±0.5)</t>
  </si>
  <si>
    <t>'J201'!O57&gt;='J203'!O32(±0.5)</t>
  </si>
  <si>
    <t>BIL.AKT.FKU{I,JPY,T,T,T}&gt;=BIL.AKT.FKU.BHU{I,JPY}(±0.5)</t>
  </si>
  <si>
    <t>'J201'!P57&gt;='J203'!P32(±0.5)</t>
  </si>
  <si>
    <t>BIL.AKT.FKU{I,U,T,T,T}&gt;=BIL.AKT.FKU.BHU{I,U}(±0.5)</t>
  </si>
  <si>
    <t>'J201'!Q57&gt;='J203'!Q32(±0.5)</t>
  </si>
  <si>
    <t>BIL.AKT.FKU{I,T,T,T,T}&gt;=BIL.AKT.FKU.BHU{I,T}(±0.5)</t>
  </si>
  <si>
    <t>'J201'!R57&gt;='J203'!R32(±0.5)</t>
  </si>
  <si>
    <t>BIL.AKT.FKU{A,CHF,T,T,T}&gt;=BIL.AKT.FKU.BHU{A,CHF}(±0.5)</t>
  </si>
  <si>
    <t>'J201'!S57&gt;='J203'!S32(±0.5)</t>
  </si>
  <si>
    <t>BIL.AKT.FKU{A,EM,T,T,T}&gt;=BIL.AKT.FKU.BHU{A,EM}(±0.5)</t>
  </si>
  <si>
    <t>'J201'!T57&gt;='J203'!T32(±0.5)</t>
  </si>
  <si>
    <t>BIL.AKT.FKU{A,USD,T,T,T}&gt;=BIL.AKT.FKU.BHU{A,USD}(±0.5)</t>
  </si>
  <si>
    <t>'J201'!U57&gt;='J203'!U32(±0.5)</t>
  </si>
  <si>
    <t>BIL.AKT.FKU{A,EUR,T,T,T}&gt;=BIL.AKT.FKU.BHU{A,EUR}(±0.5)</t>
  </si>
  <si>
    <t>'J201'!V57&gt;='J203'!V32(±0.5)</t>
  </si>
  <si>
    <t>BIL.AKT.FKU{A,JPY,T,T,T}&gt;=BIL.AKT.FKU.BHU{A,JPY}(±0.5)</t>
  </si>
  <si>
    <t>'J201'!W57&gt;='J203'!W32(±0.5)</t>
  </si>
  <si>
    <t>BIL.AKT.FKU{A,U,T,T,T}&gt;=BIL.AKT.FKU.BHU{A,U}(±0.5)</t>
  </si>
  <si>
    <t>'J201'!X57&gt;='J203'!X32(±0.5)</t>
  </si>
  <si>
    <t>BIL.AKT.FKU{A,T,T,T,T}&gt;=BIL.AKT.FKU.BHU{A,T}(±0.5)</t>
  </si>
  <si>
    <t>'J201'!Y57&gt;='J203'!Y32(±0.5)</t>
  </si>
  <si>
    <t>BIL.AKT.FKU{T,T,T,T,T}&gt;=BIL.AKT.FKU.BHU{T,T}(±0.5)</t>
  </si>
  <si>
    <t>JAHR_U_AKT.K011</t>
  </si>
  <si>
    <t>Total Autres instruments financiers évalués à la juste valeur</t>
  </si>
  <si>
    <t>K85=SUM(K91,K87,K89,K86,K90,K88)(±0.5)</t>
  </si>
  <si>
    <t>BIL.AKT.FFV{I,CHF}=SUM(BIL.AKT.FFV.FAN{I,CHF},BIL.AKT.FFV.FBA{I,CHF},BIL.AKT.FFV.FKU{I,CHF},BIL.AKT.FFV.FMI{I,CHF},BIL.AKT.FFV.HYP{I,CHF},BIL.AKT.FFV.WFG{I,CHF})(±0.5)</t>
  </si>
  <si>
    <t>L85=SUM(L91,L87,L89,L88)(±0.5)</t>
  </si>
  <si>
    <t>BIL.AKT.FFV{I,EM}=SUM(BIL.AKT.FFV.FAN{I,EM},BIL.AKT.FFV.FBA{I,EM},BIL.AKT.FFV.FKU{I,EM},BIL.AKT.FFV.WFG{I,EM})(±0.5)</t>
  </si>
  <si>
    <t>M85=SUM(M91,M87,M89,M86,M90,M88)(±0.5)</t>
  </si>
  <si>
    <t>BIL.AKT.FFV{I,USD}=SUM(BIL.AKT.FFV.FAN{I,USD},BIL.AKT.FFV.FBA{I,USD},BIL.AKT.FFV.FKU{I,USD},BIL.AKT.FFV.FMI{I,USD},BIL.AKT.FFV.HYP{I,USD},BIL.AKT.FFV.WFG{I,USD})(±0.5)</t>
  </si>
  <si>
    <t>N85=SUM(N91,N87,N89,N86,N90,N88)(±0.5)</t>
  </si>
  <si>
    <t>BIL.AKT.FFV{I,EUR}=SUM(BIL.AKT.FFV.FAN{I,EUR},BIL.AKT.FFV.FBA{I,EUR},BIL.AKT.FFV.FKU{I,EUR},BIL.AKT.FFV.FMI{I,EUR},BIL.AKT.FFV.HYP{I,EUR},BIL.AKT.FFV.WFG{I,EUR})(±0.5)</t>
  </si>
  <si>
    <t>O85=SUM(O91,O87,O89,O86,O90,O88)(±0.5)</t>
  </si>
  <si>
    <t>BIL.AKT.FFV{I,JPY}=SUM(BIL.AKT.FFV.FAN{I,JPY},BIL.AKT.FFV.FBA{I,JPY},BIL.AKT.FFV.FKU{I,JPY},BIL.AKT.FFV.FMI{I,JPY},BIL.AKT.FFV.HYP{I,JPY},BIL.AKT.FFV.WFG{I,JPY})(±0.5)</t>
  </si>
  <si>
    <t>P85=SUM(P91,P87,P89,P86,P90,P88)(±0.5)</t>
  </si>
  <si>
    <t>BIL.AKT.FFV{I,U}=SUM(BIL.AKT.FFV.FAN{I,U},BIL.AKT.FFV.FBA{I,U},BIL.AKT.FFV.FKU{I,U},BIL.AKT.FFV.FMI{I,U},BIL.AKT.FFV.HYP{I,U},BIL.AKT.FFV.WFG{I,U})(±0.5)</t>
  </si>
  <si>
    <t>Q85=SUM(Q91,Q87,Q89,Q86,Q90,Q88)(±0.5)</t>
  </si>
  <si>
    <t>BIL.AKT.FFV{I,T}=SUM(BIL.AKT.FFV.FAN{I,T},BIL.AKT.FFV.FBA{I,T},BIL.AKT.FFV.FKU{I,T},BIL.AKT.FFV.FMI{I,T},BIL.AKT.FFV.HYP{I,T},BIL.AKT.FFV.WFG{I,T})(±0.5)</t>
  </si>
  <si>
    <t>R85=SUM(R91,R87,R89,R86,R90,R88)(±0.5)</t>
  </si>
  <si>
    <t>BIL.AKT.FFV{A,CHF}=SUM(BIL.AKT.FFV.FAN{A,CHF},BIL.AKT.FFV.FBA{A,CHF},BIL.AKT.FFV.FKU{A,CHF},BIL.AKT.FFV.FMI{A,CHF},BIL.AKT.FFV.HYP{A,CHF},BIL.AKT.FFV.WFG{A,CHF})(±0.5)</t>
  </si>
  <si>
    <t>S85=SUM(S91,S87,S89,S88)(±0.5)</t>
  </si>
  <si>
    <t>BIL.AKT.FFV{A,EM}=SUM(BIL.AKT.FFV.FAN{A,EM},BIL.AKT.FFV.FBA{A,EM},BIL.AKT.FFV.FKU{A,EM},BIL.AKT.FFV.WFG{A,EM})(±0.5)</t>
  </si>
  <si>
    <t>T85=SUM(T91,T87,T89,T86,T90,T88)(±0.5)</t>
  </si>
  <si>
    <t>BIL.AKT.FFV{A,USD}=SUM(BIL.AKT.FFV.FAN{A,USD},BIL.AKT.FFV.FBA{A,USD},BIL.AKT.FFV.FKU{A,USD},BIL.AKT.FFV.FMI{A,USD},BIL.AKT.FFV.HYP{A,USD},BIL.AKT.FFV.WFG{A,USD})(±0.5)</t>
  </si>
  <si>
    <t>U85=SUM(U91,U87,U89,U86,U90,U88)(±0.5)</t>
  </si>
  <si>
    <t>BIL.AKT.FFV{A,EUR}=SUM(BIL.AKT.FFV.FAN{A,EUR},BIL.AKT.FFV.FBA{A,EUR},BIL.AKT.FFV.FKU{A,EUR},BIL.AKT.FFV.FMI{A,EUR},BIL.AKT.FFV.HYP{A,EUR},BIL.AKT.FFV.WFG{A,EUR})(±0.5)</t>
  </si>
  <si>
    <t>V85=SUM(V91,V87,V89,V86,V90,V88)(±0.5)</t>
  </si>
  <si>
    <t>BIL.AKT.FFV{A,JPY}=SUM(BIL.AKT.FFV.FAN{A,JPY},BIL.AKT.FFV.FBA{A,JPY},BIL.AKT.FFV.FKU{A,JPY},BIL.AKT.FFV.FMI{A,JPY},BIL.AKT.FFV.HYP{A,JPY},BIL.AKT.FFV.WFG{A,JPY})(±0.5)</t>
  </si>
  <si>
    <t>W85=SUM(W91,W87,W89,W86,W90,W88)(±0.5)</t>
  </si>
  <si>
    <t>BIL.AKT.FFV{A,U}=SUM(BIL.AKT.FFV.FAN{A,U},BIL.AKT.FFV.FBA{A,U},BIL.AKT.FFV.FKU{A,U},BIL.AKT.FFV.FMI{A,U},BIL.AKT.FFV.HYP{A,U},BIL.AKT.FFV.WFG{A,U})(±0.5)</t>
  </si>
  <si>
    <t>X85=SUM(X91,X87,X89,X86,X90,X88)(±0.5)</t>
  </si>
  <si>
    <t>BIL.AKT.FFV{A,T}=SUM(BIL.AKT.FFV.FAN{A,T},BIL.AKT.FFV.FBA{A,T},BIL.AKT.FFV.FKU{A,T},BIL.AKT.FFV.FMI{A,T},BIL.AKT.FFV.HYP{A,T},BIL.AKT.FFV.WFG{A,T})(±0.5)</t>
  </si>
  <si>
    <t>Y85=SUM(Y91,Y87,Y89,Y86,Y90,Y88)(±0.5)</t>
  </si>
  <si>
    <t>BIL.AKT.FFV{T,T}=SUM(BIL.AKT.FFV.FAN{T,T},BIL.AKT.FFV.FBA{T,T},BIL.AKT.FFV.FKU{T,T},BIL.AKT.FFV.FMI{T,T},BIL.AKT.FFV.HYP{T,T},BIL.AKT.FFV.WFG{T,T})(±0.5)</t>
  </si>
  <si>
    <t>JAHR_U_AKT.K012</t>
  </si>
  <si>
    <t>Vérification 'dont' Immobilisations financières avec sous-positions Immeubles et Papiers monétaires</t>
  </si>
  <si>
    <t>K92&gt;=SUM(K94,K93)(±0.5)</t>
  </si>
  <si>
    <t>BIL.AKT.FAN{I,CHF}&gt;=SUM(BIL.AKT.FAN.GMP{I,CHF,T},BIL.AKT.FAN.LIS{I,CHF})(±0.5)</t>
  </si>
  <si>
    <t>M92&gt;=SUM(M94,M93)(±0.5)</t>
  </si>
  <si>
    <t>BIL.AKT.FAN{I,USD}&gt;=SUM(BIL.AKT.FAN.GMP{I,USD,T},BIL.AKT.FAN.LIS{I,USD})(±0.5)</t>
  </si>
  <si>
    <t>N92&gt;=SUM(N94,N93)(±0.5)</t>
  </si>
  <si>
    <t>BIL.AKT.FAN{I,EUR}&gt;=SUM(BIL.AKT.FAN.GMP{I,EUR,T},BIL.AKT.FAN.LIS{I,EUR})(±0.5)</t>
  </si>
  <si>
    <t>O92&gt;=SUM(O94,O93)(±0.5)</t>
  </si>
  <si>
    <t>BIL.AKT.FAN{I,JPY}&gt;=SUM(BIL.AKT.FAN.GMP{I,JPY,T},BIL.AKT.FAN.LIS{I,JPY})(±0.5)</t>
  </si>
  <si>
    <t>P92&gt;=SUM(P94,P93)(±0.5)</t>
  </si>
  <si>
    <t>BIL.AKT.FAN{I,U}&gt;=SUM(BIL.AKT.FAN.GMP{I,U,T},BIL.AKT.FAN.LIS{I,U})(±0.5)</t>
  </si>
  <si>
    <t>Q92&gt;=SUM(Q94,Q93)(±0.5)</t>
  </si>
  <si>
    <t>BIL.AKT.FAN{I,T}&gt;=SUM(BIL.AKT.FAN.GMP{I,T,T},BIL.AKT.FAN.LIS{I,T})(±0.5)</t>
  </si>
  <si>
    <t>R92&gt;=SUM(R94,R93)(±0.5)</t>
  </si>
  <si>
    <t>BIL.AKT.FAN{A,CHF}&gt;=SUM(BIL.AKT.FAN.GMP{A,CHF,T},BIL.AKT.FAN.LIS{A,CHF})(±0.5)</t>
  </si>
  <si>
    <t>T92&gt;=SUM(T94,T93)(±0.5)</t>
  </si>
  <si>
    <t>BIL.AKT.FAN{A,USD}&gt;=SUM(BIL.AKT.FAN.GMP{A,USD,T},BIL.AKT.FAN.LIS{A,USD})(±0.5)</t>
  </si>
  <si>
    <t>U92&gt;=SUM(U94,U93)(±0.5)</t>
  </si>
  <si>
    <t>BIL.AKT.FAN{A,EUR}&gt;=SUM(BIL.AKT.FAN.GMP{A,EUR,T},BIL.AKT.FAN.LIS{A,EUR})(±0.5)</t>
  </si>
  <si>
    <t>V92&gt;=SUM(V94,V93)(±0.5)</t>
  </si>
  <si>
    <t>BIL.AKT.FAN{A,JPY}&gt;=SUM(BIL.AKT.FAN.GMP{A,JPY,T},BIL.AKT.FAN.LIS{A,JPY})(±0.5)</t>
  </si>
  <si>
    <t>W92&gt;=SUM(W94,W93)(±0.5)</t>
  </si>
  <si>
    <t>BIL.AKT.FAN{A,U}&gt;=SUM(BIL.AKT.FAN.GMP{A,U,T},BIL.AKT.FAN.LIS{A,U})(±0.5)</t>
  </si>
  <si>
    <t>X92&gt;=SUM(X94,X93)(±0.5)</t>
  </si>
  <si>
    <t>BIL.AKT.FAN{A,T}&gt;=SUM(BIL.AKT.FAN.GMP{A,T,T},BIL.AKT.FAN.LIS{A,T})(±0.5)</t>
  </si>
  <si>
    <t>Y92&gt;=SUM(Y94,Y93)(±0.5)</t>
  </si>
  <si>
    <t>BIL.AKT.FAN{T,T}&gt;=SUM(BIL.AKT.FAN.GMP{T,T,T},BIL.AKT.FAN.LIS{T,T})(±0.5)</t>
  </si>
  <si>
    <t>JAHR_U_AKT.K013</t>
  </si>
  <si>
    <t>Total Immobilisations corporelles</t>
  </si>
  <si>
    <t>K98=SUM(K99,K100,K101)(±0.5)</t>
  </si>
  <si>
    <t>BIL.AKT.SAN{I,CHF}=SUM(BIL.AKT.SAN.LBU{I,CHF},BIL.AKT.SAN.OFL{I,CHF},BIL.AKT.SAN.UES{I,CHF})(±0.5)</t>
  </si>
  <si>
    <t>M98=SUM(M99,M100,M101)(±0.5)</t>
  </si>
  <si>
    <t>BIL.AKT.SAN{I,USD}=SUM(BIL.AKT.SAN.LBU{I,USD},BIL.AKT.SAN.OFL{I,USD},BIL.AKT.SAN.UES{I,USD})(±0.5)</t>
  </si>
  <si>
    <t>N98=SUM(N99,N100,N101)(±0.5)</t>
  </si>
  <si>
    <t>BIL.AKT.SAN{I,EUR}=SUM(BIL.AKT.SAN.LBU{I,EUR},BIL.AKT.SAN.OFL{I,EUR},BIL.AKT.SAN.UES{I,EUR})(±0.5)</t>
  </si>
  <si>
    <t>O98=SUM(O99,O100,O101)(±0.5)</t>
  </si>
  <si>
    <t>BIL.AKT.SAN{I,JPY}=SUM(BIL.AKT.SAN.LBU{I,JPY},BIL.AKT.SAN.OFL{I,JPY},BIL.AKT.SAN.UES{I,JPY})(±0.5)</t>
  </si>
  <si>
    <t>P98=SUM(P99,P100,P101)(±0.5)</t>
  </si>
  <si>
    <t>BIL.AKT.SAN{I,U}=SUM(BIL.AKT.SAN.LBU{I,U},BIL.AKT.SAN.OFL{I,U},BIL.AKT.SAN.UES{I,U})(±0.5)</t>
  </si>
  <si>
    <t>Q98=SUM(Q99,Q100,Q101)(±0.5)</t>
  </si>
  <si>
    <t>BIL.AKT.SAN{I,T}=SUM(BIL.AKT.SAN.LBU{I,T},BIL.AKT.SAN.OFL{I,T},BIL.AKT.SAN.UES{I,T})(±0.5)</t>
  </si>
  <si>
    <t>R98=SUM(R99,R100,R101)(±0.5)</t>
  </si>
  <si>
    <t>BIL.AKT.SAN{A,CHF}=SUM(BIL.AKT.SAN.LBU{A,CHF},BIL.AKT.SAN.OFL{A,CHF},BIL.AKT.SAN.UES{A,CHF})(±0.5)</t>
  </si>
  <si>
    <t>T98=SUM(T99,T100,T101)(±0.5)</t>
  </si>
  <si>
    <t>BIL.AKT.SAN{A,USD}=SUM(BIL.AKT.SAN.LBU{A,USD},BIL.AKT.SAN.OFL{A,USD},BIL.AKT.SAN.UES{A,USD})(±0.5)</t>
  </si>
  <si>
    <t>U98=SUM(U99,U100,U101)(±0.5)</t>
  </si>
  <si>
    <t>BIL.AKT.SAN{A,EUR}=SUM(BIL.AKT.SAN.LBU{A,EUR},BIL.AKT.SAN.OFL{A,EUR},BIL.AKT.SAN.UES{A,EUR})(±0.5)</t>
  </si>
  <si>
    <t>V98=SUM(V99,V100,V101)(±0.5)</t>
  </si>
  <si>
    <t>BIL.AKT.SAN{A,JPY}=SUM(BIL.AKT.SAN.LBU{A,JPY},BIL.AKT.SAN.OFL{A,JPY},BIL.AKT.SAN.UES{A,JPY})(±0.5)</t>
  </si>
  <si>
    <t>W98=SUM(W99,W100,W101)(±0.5)</t>
  </si>
  <si>
    <t>BIL.AKT.SAN{A,U}=SUM(BIL.AKT.SAN.LBU{A,U},BIL.AKT.SAN.OFL{A,U},BIL.AKT.SAN.UES{A,U})(±0.5)</t>
  </si>
  <si>
    <t>X98=SUM(X99,X100,X101)(±0.5)</t>
  </si>
  <si>
    <t>BIL.AKT.SAN{A,T}=SUM(BIL.AKT.SAN.LBU{A,T},BIL.AKT.SAN.OFL{A,T},BIL.AKT.SAN.UES{A,T})(±0.5)</t>
  </si>
  <si>
    <t>Y98=SUM(Y99,Y100,Y101)(±0.5)</t>
  </si>
  <si>
    <t>BIL.AKT.SAN{T,T}=SUM(BIL.AKT.SAN.LBU{T,T},BIL.AKT.SAN.OFL{T,T},BIL.AKT.SAN.UES{T,T})(±0.5)</t>
  </si>
  <si>
    <t>JAHR_U_AKT.K014</t>
  </si>
  <si>
    <t>Vérification 'dont' Autres actifs avec sous-positions Créances non monétaires résultant de prêts et pensions de titres et Solde des opérations bancaires internes</t>
  </si>
  <si>
    <t>K103&gt;=SUM(K105,K104)(±0.5)</t>
  </si>
  <si>
    <t>BIL.AKT.SON{I,CHF}&gt;=SUM(BIL.AKT.SON.NML{I,CHF},BIL.AKT.SON.SBG{I,CHF})(±0.5)</t>
  </si>
  <si>
    <t>L103&gt;=SUM(L105,L104)(±0.5)</t>
  </si>
  <si>
    <t>BIL.AKT.SON{I,EM}&gt;=SUM(BIL.AKT.SON.NML{I,EM},BIL.AKT.SON.SBG{I,EM})(±0.5)</t>
  </si>
  <si>
    <t>M103&gt;=SUM(M105,M104)(±0.5)</t>
  </si>
  <si>
    <t>BIL.AKT.SON{I,USD}&gt;=SUM(BIL.AKT.SON.NML{I,USD},BIL.AKT.SON.SBG{I,USD})(±0.5)</t>
  </si>
  <si>
    <t>N103&gt;=SUM(N105,N104)(±0.5)</t>
  </si>
  <si>
    <t>BIL.AKT.SON{I,EUR}&gt;=SUM(BIL.AKT.SON.NML{I,EUR},BIL.AKT.SON.SBG{I,EUR})(±0.5)</t>
  </si>
  <si>
    <t>O103&gt;=SUM(O105,O104)(±0.5)</t>
  </si>
  <si>
    <t>BIL.AKT.SON{I,JPY}&gt;=SUM(BIL.AKT.SON.NML{I,JPY},BIL.AKT.SON.SBG{I,JPY})(±0.5)</t>
  </si>
  <si>
    <t>P103&gt;=SUM(P105,P104)(±0.5)</t>
  </si>
  <si>
    <t>BIL.AKT.SON{I,U}&gt;=SUM(BIL.AKT.SON.NML{I,U},BIL.AKT.SON.SBG{I,U})(±0.5)</t>
  </si>
  <si>
    <t>Q103&gt;=SUM(Q105,Q104)(±0.5)</t>
  </si>
  <si>
    <t>BIL.AKT.SON{I,T}&gt;=SUM(BIL.AKT.SON.NML{I,T},BIL.AKT.SON.SBG{I,T})(±0.5)</t>
  </si>
  <si>
    <t>R103&gt;=SUM(R105,R104)(±0.5)</t>
  </si>
  <si>
    <t>BIL.AKT.SON{A,CHF}&gt;=SUM(BIL.AKT.SON.NML{A,CHF},BIL.AKT.SON.SBG{A,CHF})(±0.5)</t>
  </si>
  <si>
    <t>S103&gt;=SUM(S105,S104)(±0.5)</t>
  </si>
  <si>
    <t>BIL.AKT.SON{A,EM}&gt;=SUM(BIL.AKT.SON.NML{A,EM},BIL.AKT.SON.SBG{A,EM})(±0.5)</t>
  </si>
  <si>
    <t>T103&gt;=SUM(T105,T104)(±0.5)</t>
  </si>
  <si>
    <t>BIL.AKT.SON{A,USD}&gt;=SUM(BIL.AKT.SON.NML{A,USD},BIL.AKT.SON.SBG{A,USD})(±0.5)</t>
  </si>
  <si>
    <t>U103&gt;=SUM(U105,U104)(±0.5)</t>
  </si>
  <si>
    <t>BIL.AKT.SON{A,EUR}&gt;=SUM(BIL.AKT.SON.NML{A,EUR},BIL.AKT.SON.SBG{A,EUR})(±0.5)</t>
  </si>
  <si>
    <t>V103&gt;=SUM(V105,V104)(±0.5)</t>
  </si>
  <si>
    <t>BIL.AKT.SON{A,JPY}&gt;=SUM(BIL.AKT.SON.NML{A,JPY},BIL.AKT.SON.SBG{A,JPY})(±0.5)</t>
  </si>
  <si>
    <t>W103&gt;=SUM(W105,W104)(±0.5)</t>
  </si>
  <si>
    <t>BIL.AKT.SON{A,U}&gt;=SUM(BIL.AKT.SON.NML{A,U},BIL.AKT.SON.SBG{A,U})(±0.5)</t>
  </si>
  <si>
    <t>X103&gt;=SUM(X105,X104)(±0.5)</t>
  </si>
  <si>
    <t>BIL.AKT.SON{A,T}&gt;=SUM(BIL.AKT.SON.NML{A,T},BIL.AKT.SON.SBG{A,T})(±0.5)</t>
  </si>
  <si>
    <t>Y103&gt;=SUM(Y105,Y104)(±0.5)</t>
  </si>
  <si>
    <t>BIL.AKT.SON{T,T}&gt;=SUM(BIL.AKT.SON.NML{T,T},BIL.AKT.SON.SBG{T,T})(±0.5)</t>
  </si>
  <si>
    <t>JAHR_U_AKT.KD001</t>
  </si>
  <si>
    <t>Total des actifs, Total Suisse et étranger, Total Monnaie &gt; 0</t>
  </si>
  <si>
    <t>Y107&gt;0</t>
  </si>
  <si>
    <t>BIL.AKT.TOT{T,T}&gt;0</t>
  </si>
  <si>
    <t>JAHR_U_AKT.KD002</t>
  </si>
  <si>
    <t>Liquidités, Suisse, Total Monnaie &gt;= 0</t>
  </si>
  <si>
    <t>Q21&gt;=0</t>
  </si>
  <si>
    <t>BIL.AKT.FMI{I,T}&gt;=0</t>
  </si>
  <si>
    <t>JAHR_U_AKT.KD003a</t>
  </si>
  <si>
    <t>Vérification 'dont' Créances sur la clientèle, Avec couverture avec sous-position Créances sur collectivités de droit public</t>
  </si>
  <si>
    <t>K61&gt;=K62(±0.5)</t>
  </si>
  <si>
    <t>BIL.AKT.FKU{I,CHF,T,GED,T}&gt;=BIL.AKT.FKU{I,CHF,T,GED,ORK}(±0.5)</t>
  </si>
  <si>
    <t>L61&gt;=L62(±0.5)</t>
  </si>
  <si>
    <t>BIL.AKT.FKU{I,EM,T,GED,T}&gt;=BIL.AKT.FKU{I,EM,T,GED,ORK}(±0.5)</t>
  </si>
  <si>
    <t>M61&gt;=M62(±0.5)</t>
  </si>
  <si>
    <t>BIL.AKT.FKU{I,USD,T,GED,T}&gt;=BIL.AKT.FKU{I,USD,T,GED,ORK}(±0.5)</t>
  </si>
  <si>
    <t>N61&gt;=N62(±0.5)</t>
  </si>
  <si>
    <t>BIL.AKT.FKU{I,EUR,T,GED,T}&gt;=BIL.AKT.FKU{I,EUR,T,GED,ORK}(±0.5)</t>
  </si>
  <si>
    <t>O61&gt;=O62(±0.5)</t>
  </si>
  <si>
    <t>BIL.AKT.FKU{I,JPY,T,GED,T}&gt;=BIL.AKT.FKU{I,JPY,T,GED,ORK}(±0.5)</t>
  </si>
  <si>
    <t>P61&gt;=P62(±0.5)</t>
  </si>
  <si>
    <t>BIL.AKT.FKU{I,U,T,GED,T}&gt;=BIL.AKT.FKU{I,U,T,GED,ORK}(±0.5)</t>
  </si>
  <si>
    <t>Q61&gt;=Q62(±0.5)</t>
  </si>
  <si>
    <t>BIL.AKT.FKU{I,T,T,GED,T}&gt;=BIL.AKT.FKU{I,T,T,GED,ORK}(±0.5)</t>
  </si>
  <si>
    <t>R61&gt;=R62(±0.5)</t>
  </si>
  <si>
    <t>BIL.AKT.FKU{A,CHF,T,GED,T}&gt;=BIL.AKT.FKU{A,CHF,T,GED,ORK}(±0.5)</t>
  </si>
  <si>
    <t>S61&gt;=S62(±0.5)</t>
  </si>
  <si>
    <t>BIL.AKT.FKU{A,EM,T,GED,T}&gt;=BIL.AKT.FKU{A,EM,T,GED,ORK}(±0.5)</t>
  </si>
  <si>
    <t>T61&gt;=T62(±0.5)</t>
  </si>
  <si>
    <t>BIL.AKT.FKU{A,USD,T,GED,T}&gt;=BIL.AKT.FKU{A,USD,T,GED,ORK}(±0.5)</t>
  </si>
  <si>
    <t>U61&gt;=U62(±0.5)</t>
  </si>
  <si>
    <t>BIL.AKT.FKU{A,EUR,T,GED,T}&gt;=BIL.AKT.FKU{A,EUR,T,GED,ORK}(±0.5)</t>
  </si>
  <si>
    <t>V61&gt;=V62(±0.5)</t>
  </si>
  <si>
    <t>BIL.AKT.FKU{A,JPY,T,GED,T}&gt;=BIL.AKT.FKU{A,JPY,T,GED,ORK}(±0.5)</t>
  </si>
  <si>
    <t>W61&gt;=W62(±0.5)</t>
  </si>
  <si>
    <t>BIL.AKT.FKU{A,U,T,GED,T}&gt;=BIL.AKT.FKU{A,U,T,GED,ORK}(±0.5)</t>
  </si>
  <si>
    <t>X61&gt;=X62(±0.5)</t>
  </si>
  <si>
    <t>BIL.AKT.FKU{A,T,T,GED,T}&gt;=BIL.AKT.FKU{A,T,T,GED,ORK}(±0.5)</t>
  </si>
  <si>
    <t>Y61&gt;=Y62(±0.5)</t>
  </si>
  <si>
    <t>BIL.AKT.FKU{T,T,T,GED,T}&gt;=BIL.AKT.FKU{T,T,T,GED,ORK}(±0.5)</t>
  </si>
  <si>
    <t>JAHR_U_D.D001</t>
  </si>
  <si>
    <t>Total Suisse et étranger</t>
  </si>
  <si>
    <t>Y21=SUM(X21,Q21)(±0.5)</t>
  </si>
  <si>
    <t>BIL.AKT.FMI{T,T}=SUM(BIL.AKT.FMI{A,T},BIL.AKT.FMI{I,T})(±0.5)</t>
  </si>
  <si>
    <t>Y22=SUM(X22,Q22)(±0.5)</t>
  </si>
  <si>
    <t>BIL.AKT.FMI.SCM{T,T}=SUM(BIL.AKT.FMI.SCM{A,T},BIL.AKT.FMI.SCM{I,T})(±0.5)</t>
  </si>
  <si>
    <t>Y23=SUM(X23,Q23)(±0.5)</t>
  </si>
  <si>
    <t>BIL.AKT.FMI.NOT{T,T}=SUM(BIL.AKT.FMI.NOT{A,T},BIL.AKT.FMI.NOT{I,T})(±0.5)</t>
  </si>
  <si>
    <t>Y24=SUM(Q24)(±0.5)</t>
  </si>
  <si>
    <t>BIL.AKT.FMI.GGU{T,T}=SUM(BIL.AKT.FMI.GGU{I,T})(±0.5)</t>
  </si>
  <si>
    <t>Y25=SUM(X25)(±0.5)</t>
  </si>
  <si>
    <t>BIL.AKT.FMI.GPA{T,T}=SUM(BIL.AKT.FMI.GPA{A,T})(±0.5)</t>
  </si>
  <si>
    <t>Y26=SUM(X26,Q26)(±0.5)</t>
  </si>
  <si>
    <t>BIL.AKT.FMI.GFG{T,T}=SUM(BIL.AKT.FMI.GFG{A,T},BIL.AKT.FMI.GFG{I,T})(±0.5)</t>
  </si>
  <si>
    <t>Y27=SUM(X27)(±0.5)</t>
  </si>
  <si>
    <t>BIL.AKT.FMI.SGA{T,T}=SUM(BIL.AKT.FMI.SGA{A,T})(±0.5)</t>
  </si>
  <si>
    <t>Y28=SUM(X28)(±0.5)</t>
  </si>
  <si>
    <t>BIL.AKT.FMI.CGF{T,T}=SUM(BIL.AKT.FMI.CGF{A,T})(±0.5)</t>
  </si>
  <si>
    <t>Y29=SUM(X29,Q29)(±0.5)</t>
  </si>
  <si>
    <t>BIL.AKT.FBA{T,T,T}=SUM(BIL.AKT.FBA{A,T,T},BIL.AKT.FBA{I,T,T})(±0.5)</t>
  </si>
  <si>
    <t>Y30=SUM(X30,Q30)(±0.5)</t>
  </si>
  <si>
    <t>BIL.AKT.FBA{T,T,ASI}=SUM(BIL.AKT.FBA{A,T,ASI},BIL.AKT.FBA{I,T,ASI})(±0.5)</t>
  </si>
  <si>
    <t>Y31=SUM(X31,Q31)(±0.5)</t>
  </si>
  <si>
    <t>BIL.AKT.FBA{T,T,KUE}=SUM(BIL.AKT.FBA{A,T,KUE},BIL.AKT.FBA{I,T,KUE})(±0.5)</t>
  </si>
  <si>
    <t>Y32=SUM(X32,Q32)(±0.5)</t>
  </si>
  <si>
    <t>BIL.AKT.FBA{T,T,RLZ}=SUM(BIL.AKT.FBA{A,T,RLZ},BIL.AKT.FBA{I,T,RLZ})(±0.5)</t>
  </si>
  <si>
    <t>Y33=SUM(X33,Q33)(±0.5)</t>
  </si>
  <si>
    <t>BIL.AKT.FBA{T,T,B1M}=SUM(BIL.AKT.FBA{A,T,B1M},BIL.AKT.FBA{I,T,B1M})(±0.5)</t>
  </si>
  <si>
    <t>Y34=SUM(X34,Q34)(±0.5)</t>
  </si>
  <si>
    <t>BIL.AKT.FBA{T,T,M13}=SUM(BIL.AKT.FBA{A,T,M13},BIL.AKT.FBA{I,T,M13})(±0.5)</t>
  </si>
  <si>
    <t>Y35=SUM(X35,Q35)(±0.5)</t>
  </si>
  <si>
    <t>BIL.AKT.FBA{T,T,M31}=SUM(BIL.AKT.FBA{A,T,M31},BIL.AKT.FBA{I,T,M31})(±0.5)</t>
  </si>
  <si>
    <t>Y36=SUM(X36,Q36)(±0.5)</t>
  </si>
  <si>
    <t>BIL.AKT.FBA{T,T,J15}=SUM(BIL.AKT.FBA{A,T,J15},BIL.AKT.FBA{I,T,J15})(±0.5)</t>
  </si>
  <si>
    <t>Y37=SUM(X37,Q37)(±0.5)</t>
  </si>
  <si>
    <t>BIL.AKT.FBA{T,T,U5J}=SUM(BIL.AKT.FBA{A,T,U5J},BIL.AKT.FBA{I,T,U5J})(±0.5)</t>
  </si>
  <si>
    <t>Y38=SUM(X38,Q38)(±0.5)</t>
  </si>
  <si>
    <t>BIL.AKT.WFG{T,T,T,T}=SUM(BIL.AKT.WFG{A,T,T,T},BIL.AKT.WFG{I,T,T,T})(±0.5)</t>
  </si>
  <si>
    <t>Y39=SUM(X39,Q39)(±0.5)</t>
  </si>
  <si>
    <t>BIL.AKT.WFG{T,T,T,BAN}=SUM(BIL.AKT.WFG{A,T,T,BAN},BIL.AKT.WFG{I,T,T,BAN})(±0.5)</t>
  </si>
  <si>
    <t>Y40=SUM(X40,Q40)(±0.5)</t>
  </si>
  <si>
    <t>BIL.AKT.WFG{T,T,ASI,BAN}=SUM(BIL.AKT.WFG{A,T,ASI,BAN},BIL.AKT.WFG{I,T,ASI,BAN})(±0.5)</t>
  </si>
  <si>
    <t>Y41=SUM(X41,Q41)(±0.5)</t>
  </si>
  <si>
    <t>BIL.AKT.WFG{T,T,KUE,BAN}=SUM(BIL.AKT.WFG{A,T,KUE,BAN},BIL.AKT.WFG{I,T,KUE,BAN})(±0.5)</t>
  </si>
  <si>
    <t>Y42=SUM(X42,Q42)(±0.5)</t>
  </si>
  <si>
    <t>BIL.AKT.WFG{T,T,RLZ,BAN}=SUM(BIL.AKT.WFG{A,T,RLZ,BAN},BIL.AKT.WFG{I,T,RLZ,BAN})(±0.5)</t>
  </si>
  <si>
    <t>Y43=SUM(X43,Q43)(±0.5)</t>
  </si>
  <si>
    <t>BIL.AKT.WFG{T,T,B1M,BAN}=SUM(BIL.AKT.WFG{A,T,B1M,BAN},BIL.AKT.WFG{I,T,B1M,BAN})(±0.5)</t>
  </si>
  <si>
    <t>Y44=SUM(X44,Q44)(±0.5)</t>
  </si>
  <si>
    <t>BIL.AKT.WFG{T,T,M13,BAN}=SUM(BIL.AKT.WFG{A,T,M13,BAN},BIL.AKT.WFG{I,T,M13,BAN})(±0.5)</t>
  </si>
  <si>
    <t>Y45=SUM(X45,Q45)(±0.5)</t>
  </si>
  <si>
    <t>BIL.AKT.WFG{T,T,M31,BAN}=SUM(BIL.AKT.WFG{A,T,M31,BAN},BIL.AKT.WFG{I,T,M31,BAN})(±0.5)</t>
  </si>
  <si>
    <t>Y46=SUM(X46,Q46)(±0.5)</t>
  </si>
  <si>
    <t>BIL.AKT.WFG{T,T,J15,BAN}=SUM(BIL.AKT.WFG{A,T,J15,BAN},BIL.AKT.WFG{I,T,J15,BAN})(±0.5)</t>
  </si>
  <si>
    <t>Y47=SUM(X47,Q47)(±0.5)</t>
  </si>
  <si>
    <t>BIL.AKT.WFG{T,T,U5J,BAN}=SUM(BIL.AKT.WFG{A,T,U5J,BAN},BIL.AKT.WFG{I,T,U5J,BAN})(±0.5)</t>
  </si>
  <si>
    <t>Y48=SUM(X48,Q48)(±0.5)</t>
  </si>
  <si>
    <t>BIL.AKT.WFG{T,T,T,KUN}=SUM(BIL.AKT.WFG{A,T,T,KUN},BIL.AKT.WFG{I,T,T,KUN})(±0.5)</t>
  </si>
  <si>
    <t>Y49=SUM(X49,Q49)(±0.5)</t>
  </si>
  <si>
    <t>BIL.AKT.WFG{T,T,ASI,KUN}=SUM(BIL.AKT.WFG{A,T,ASI,KUN},BIL.AKT.WFG{I,T,ASI,KUN})(±0.5)</t>
  </si>
  <si>
    <t>Y50=SUM(X50,Q50)(±0.5)</t>
  </si>
  <si>
    <t>BIL.AKT.WFG{T,T,KUE,KUN}=SUM(BIL.AKT.WFG{A,T,KUE,KUN},BIL.AKT.WFG{I,T,KUE,KUN})(±0.5)</t>
  </si>
  <si>
    <t>Y51=SUM(X51,Q51)(±0.5)</t>
  </si>
  <si>
    <t>BIL.AKT.WFG{T,T,RLZ,KUN}=SUM(BIL.AKT.WFG{A,T,RLZ,KUN},BIL.AKT.WFG{I,T,RLZ,KUN})(±0.5)</t>
  </si>
  <si>
    <t>Y52=SUM(X52,Q52)(±0.5)</t>
  </si>
  <si>
    <t>BIL.AKT.WFG{T,T,B1M,KUN}=SUM(BIL.AKT.WFG{A,T,B1M,KUN},BIL.AKT.WFG{I,T,B1M,KUN})(±0.5)</t>
  </si>
  <si>
    <t>Y53=SUM(X53,Q53)(±0.5)</t>
  </si>
  <si>
    <t>BIL.AKT.WFG{T,T,M13,KUN}=SUM(BIL.AKT.WFG{A,T,M13,KUN},BIL.AKT.WFG{I,T,M13,KUN})(±0.5)</t>
  </si>
  <si>
    <t>Y54=SUM(X54,Q54)(±0.5)</t>
  </si>
  <si>
    <t>BIL.AKT.WFG{T,T,M31,KUN}=SUM(BIL.AKT.WFG{A,T,M31,KUN},BIL.AKT.WFG{I,T,M31,KUN})(±0.5)</t>
  </si>
  <si>
    <t>Y55=SUM(X55,Q55)(±0.5)</t>
  </si>
  <si>
    <t>BIL.AKT.WFG{T,T,J15,KUN}=SUM(BIL.AKT.WFG{A,T,J15,KUN},BIL.AKT.WFG{I,T,J15,KUN})(±0.5)</t>
  </si>
  <si>
    <t>Y56=SUM(X56,Q56)(±0.5)</t>
  </si>
  <si>
    <t>BIL.AKT.WFG{T,T,U5J,KUN}=SUM(BIL.AKT.WFG{A,T,U5J,KUN},BIL.AKT.WFG{I,T,U5J,KUN})(±0.5)</t>
  </si>
  <si>
    <t>Y57=SUM(X57,Q57)(±0.5)</t>
  </si>
  <si>
    <t>BIL.AKT.FKU{T,T,T,T,T}=SUM(BIL.AKT.FKU{A,T,T,T,T},BIL.AKT.FKU{I,T,T,T,T})(±0.5)</t>
  </si>
  <si>
    <t>Y59=SUM(X59,Q59)(±0.5)</t>
  </si>
  <si>
    <t>BIL.AKT.FKU{T,T,T,UNG,T}=SUM(BIL.AKT.FKU{A,T,T,UNG,T},BIL.AKT.FKU{I,T,T,UNG,T})(±0.5)</t>
  </si>
  <si>
    <t>Y60=SUM(X60,Q60)(±0.5)</t>
  </si>
  <si>
    <t>BIL.AKT.FKU{T,T,T,UNG,ORK}=SUM(BIL.AKT.FKU{A,T,T,UNG,ORK},BIL.AKT.FKU{I,T,T,UNG,ORK})(±0.5)</t>
  </si>
  <si>
    <t>Y61=SUM(X61,Q61)(±0.5)</t>
  </si>
  <si>
    <t>BIL.AKT.FKU{T,T,T,GED,T}=SUM(BIL.AKT.FKU{A,T,T,GED,T},BIL.AKT.FKU{I,T,T,GED,T})(±0.5)</t>
  </si>
  <si>
    <t>Y62=SUM(X62,Q62)(±0.5)</t>
  </si>
  <si>
    <t>BIL.AKT.FKU{T,T,T,GED,ORK}=SUM(BIL.AKT.FKU{A,T,T,GED,ORK},BIL.AKT.FKU{I,T,T,GED,ORK})(±0.5)</t>
  </si>
  <si>
    <t>Y63=SUM(X63,Q63)(±0.5)</t>
  </si>
  <si>
    <t>BIL.AKT.FKU{T,T,T,HYD,U}=SUM(BIL.AKT.FKU{A,T,T,HYD,U},BIL.AKT.FKU{I,T,T,HYD,U})(±0.5)</t>
  </si>
  <si>
    <t>Y65=SUM(X65,Q65)(±0.5)</t>
  </si>
  <si>
    <t>BIL.AKT.FKU{T,T,ASI,T,T}=SUM(BIL.AKT.FKU{A,T,ASI,T,T},BIL.AKT.FKU{I,T,ASI,T,T})(±0.5)</t>
  </si>
  <si>
    <t>Y66=SUM(X66,Q66)(±0.5)</t>
  </si>
  <si>
    <t>BIL.AKT.FKU{T,T,KUE,T,T}=SUM(BIL.AKT.FKU{A,T,KUE,T,T},BIL.AKT.FKU{I,T,KUE,T,T})(±0.5)</t>
  </si>
  <si>
    <t>Y67=SUM(X67,Q67)(±0.5)</t>
  </si>
  <si>
    <t>BIL.AKT.FKU{T,T,RLZ,T,T}=SUM(BIL.AKT.FKU{A,T,RLZ,T,T},BIL.AKT.FKU{I,T,RLZ,T,T})(±0.5)</t>
  </si>
  <si>
    <t>Y68=SUM(X68,Q68)(±0.5)</t>
  </si>
  <si>
    <t>BIL.AKT.FKU{T,T,B1M,T,T}=SUM(BIL.AKT.FKU{A,T,B1M,T,T},BIL.AKT.FKU{I,T,B1M,T,T})(±0.5)</t>
  </si>
  <si>
    <t>Y69=SUM(X69,Q69)(±0.5)</t>
  </si>
  <si>
    <t>BIL.AKT.FKU{T,T,M13,T,T}=SUM(BIL.AKT.FKU{A,T,M13,T,T},BIL.AKT.FKU{I,T,M13,T,T})(±0.5)</t>
  </si>
  <si>
    <t>Y70=SUM(X70,Q70)(±0.5)</t>
  </si>
  <si>
    <t>BIL.AKT.FKU{T,T,M31,T,T}=SUM(BIL.AKT.FKU{A,T,M31,T,T},BIL.AKT.FKU{I,T,M31,T,T})(±0.5)</t>
  </si>
  <si>
    <t>Y71=SUM(X71,Q71)(±0.5)</t>
  </si>
  <si>
    <t>BIL.AKT.FKU{T,T,J15,T,T}=SUM(BIL.AKT.FKU{A,T,J15,T,T},BIL.AKT.FKU{I,T,J15,T,T})(±0.5)</t>
  </si>
  <si>
    <t>Y72=SUM(X72,Q72)(±0.5)</t>
  </si>
  <si>
    <t>BIL.AKT.FKU{T,T,U5J,T,T}=SUM(BIL.AKT.FKU{A,T,U5J,T,T},BIL.AKT.FKU{I,T,U5J,T,T})(±0.5)</t>
  </si>
  <si>
    <t>Y73=SUM(X73,Q73)(±0.5)</t>
  </si>
  <si>
    <t>BIL.AKT.HYP{T,T,T}=SUM(BIL.AKT.HYP{A,T,T},BIL.AKT.HYP{I,T,T})(±0.5)</t>
  </si>
  <si>
    <t>Y74=SUM(X74,Q74)(±0.5)</t>
  </si>
  <si>
    <t>BIL.AKT.HYP{T,T,ASI}=SUM(BIL.AKT.HYP{A,T,ASI},BIL.AKT.HYP{I,T,ASI})(±0.5)</t>
  </si>
  <si>
    <t>Y75=SUM(X75,Q75)(±0.5)</t>
  </si>
  <si>
    <t>BIL.AKT.HYP{T,T,KUE}=SUM(BIL.AKT.HYP{A,T,KUE},BIL.AKT.HYP{I,T,KUE})(±0.5)</t>
  </si>
  <si>
    <t>Y76=SUM(X76,Q76)(±0.5)</t>
  </si>
  <si>
    <t>BIL.AKT.HYP{T,T,RLZ}=SUM(BIL.AKT.HYP{A,T,RLZ},BIL.AKT.HYP{I,T,RLZ})(±0.5)</t>
  </si>
  <si>
    <t>Y77=SUM(X77,Q77)(±0.5)</t>
  </si>
  <si>
    <t>BIL.AKT.HYP{T,T,B1M}=SUM(BIL.AKT.HYP{A,T,B1M},BIL.AKT.HYP{I,T,B1M})(±0.5)</t>
  </si>
  <si>
    <t>Y78=SUM(X78,Q78)(±0.5)</t>
  </si>
  <si>
    <t>BIL.AKT.HYP{T,T,M13}=SUM(BIL.AKT.HYP{A,T,M13},BIL.AKT.HYP{I,T,M13})(±0.5)</t>
  </si>
  <si>
    <t>Y79=SUM(X79,Q79)(±0.5)</t>
  </si>
  <si>
    <t>BIL.AKT.HYP{T,T,M31}=SUM(BIL.AKT.HYP{A,T,M31},BIL.AKT.HYP{I,T,M31})(±0.5)</t>
  </si>
  <si>
    <t>Y80=SUM(X80,Q80)(±0.5)</t>
  </si>
  <si>
    <t>BIL.AKT.HYP{T,T,J15}=SUM(BIL.AKT.HYP{A,T,J15},BIL.AKT.HYP{I,T,J15})(±0.5)</t>
  </si>
  <si>
    <t>Y81=SUM(X81,Q81)(±0.5)</t>
  </si>
  <si>
    <t>BIL.AKT.HYP{T,T,U5J}=SUM(BIL.AKT.HYP{A,T,U5J},BIL.AKT.HYP{I,T,U5J})(±0.5)</t>
  </si>
  <si>
    <t>Y82=SUM(X82,Q82)(±0.5)</t>
  </si>
  <si>
    <t>BIL.AKT.HYP{T,T,IMM}=SUM(BIL.AKT.HYP{A,T,IMM},BIL.AKT.HYP{I,T,IMM})(±0.5)</t>
  </si>
  <si>
    <t>Y83=SUM(X83,Q83)(±0.5)</t>
  </si>
  <si>
    <t>BIL.AKT.HGE{T,T}=SUM(BIL.AKT.HGE{A,T},BIL.AKT.HGE{I,T})(±0.5)</t>
  </si>
  <si>
    <t>Y84=SUM(X84,Q84)(±0.5)</t>
  </si>
  <si>
    <t>BIL.AKT.WBW{T,T}=SUM(BIL.AKT.WBW{A,T},BIL.AKT.WBW{I,T})(±0.5)</t>
  </si>
  <si>
    <t>Y85=SUM(X85,Q85)(±0.5)</t>
  </si>
  <si>
    <t>BIL.AKT.FFV{T,T}=SUM(BIL.AKT.FFV{A,T},BIL.AKT.FFV{I,T})(±0.5)</t>
  </si>
  <si>
    <t>Y86=SUM(X86,Q86)(±0.5)</t>
  </si>
  <si>
    <t>BIL.AKT.FFV.FMI{T,T}=SUM(BIL.AKT.FFV.FMI{A,T},BIL.AKT.FFV.FMI{I,T})(±0.5)</t>
  </si>
  <si>
    <t>Y87=SUM(X87,Q87)(±0.5)</t>
  </si>
  <si>
    <t>BIL.AKT.FFV.FBA{T,T}=SUM(BIL.AKT.FFV.FBA{A,T},BIL.AKT.FFV.FBA{I,T})(±0.5)</t>
  </si>
  <si>
    <t>Y88=SUM(X88,Q88)(±0.5)</t>
  </si>
  <si>
    <t>BIL.AKT.FFV.WFG{T,T}=SUM(BIL.AKT.FFV.WFG{A,T},BIL.AKT.FFV.WFG{I,T})(±0.5)</t>
  </si>
  <si>
    <t>Y89=SUM(X89,Q89)(±0.5)</t>
  </si>
  <si>
    <t>BIL.AKT.FFV.FKU{T,T}=SUM(BIL.AKT.FFV.FKU{A,T},BIL.AKT.FFV.FKU{I,T})(±0.5)</t>
  </si>
  <si>
    <t>Y90=SUM(X90,Q90)(±0.5)</t>
  </si>
  <si>
    <t>BIL.AKT.FFV.HYP{T,T}=SUM(BIL.AKT.FFV.HYP{A,T},BIL.AKT.FFV.HYP{I,T})(±0.5)</t>
  </si>
  <si>
    <t>Y91=SUM(X91,Q91)(±0.5)</t>
  </si>
  <si>
    <t>BIL.AKT.FFV.FAN{T,T}=SUM(BIL.AKT.FFV.FAN{A,T},BIL.AKT.FFV.FAN{I,T})(±0.5)</t>
  </si>
  <si>
    <t>Y92=SUM(X92,Q92)(±0.5)</t>
  </si>
  <si>
    <t>BIL.AKT.FAN{T,T}=SUM(BIL.AKT.FAN{A,T},BIL.AKT.FAN{I,T})(±0.5)</t>
  </si>
  <si>
    <t>Y93=SUM(X93,Q93)(±0.5)</t>
  </si>
  <si>
    <t>BIL.AKT.FAN.LIS{T,T}=SUM(BIL.AKT.FAN.LIS{A,T},BIL.AKT.FAN.LIS{I,T})(±0.5)</t>
  </si>
  <si>
    <t>Y94=SUM(X94,Q94)(±0.5)</t>
  </si>
  <si>
    <t>BIL.AKT.FAN.GMP{T,T,T}=SUM(BIL.AKT.FAN.GMP{A,T,T},BIL.AKT.FAN.GMP{I,T,T})(±0.5)</t>
  </si>
  <si>
    <t>Y95=SUM(X95,Q95)(±0.5)</t>
  </si>
  <si>
    <t>BIL.AKT.FAN.GMP{T,T,OEH}=SUM(BIL.AKT.FAN.GMP{A,T,OEH},BIL.AKT.FAN.GMP{I,T,OEH})(±0.5)</t>
  </si>
  <si>
    <t>Y96=SUM(X96,Q96)(±0.5)</t>
  </si>
  <si>
    <t>BIL.AKT.REA{T,T}=SUM(BIL.AKT.REA{A,T},BIL.AKT.REA{I,T})(±0.5)</t>
  </si>
  <si>
    <t>Y97=SUM(X97,Q97)(±0.5)</t>
  </si>
  <si>
    <t>BIL.AKT.BET{T,T}=SUM(BIL.AKT.BET{A,T},BIL.AKT.BET{I,T})(±0.5)</t>
  </si>
  <si>
    <t>Y98=SUM(X98,Q98)(±0.5)</t>
  </si>
  <si>
    <t>BIL.AKT.SAN{T,T}=SUM(BIL.AKT.SAN{A,T},BIL.AKT.SAN{I,T})(±0.5)</t>
  </si>
  <si>
    <t>Y99=SUM(X99,Q99)(±0.5)</t>
  </si>
  <si>
    <t>BIL.AKT.SAN.LBU{T,T}=SUM(BIL.AKT.SAN.LBU{A,T},BIL.AKT.SAN.LBU{I,T})(±0.5)</t>
  </si>
  <si>
    <t>Y100=SUM(X100,Q100)(±0.5)</t>
  </si>
  <si>
    <t>BIL.AKT.SAN.OFL{T,T}=SUM(BIL.AKT.SAN.OFL{A,T},BIL.AKT.SAN.OFL{I,T})(±0.5)</t>
  </si>
  <si>
    <t>Y101=SUM(X101,Q101)(±0.5)</t>
  </si>
  <si>
    <t>BIL.AKT.SAN.UES{T,T}=SUM(BIL.AKT.SAN.UES{A,T},BIL.AKT.SAN.UES{I,T})(±0.5)</t>
  </si>
  <si>
    <t>Y102=SUM(X102,Q102)(±0.5)</t>
  </si>
  <si>
    <t>BIL.AKT.IMW{T,T}=SUM(BIL.AKT.IMW{A,T},BIL.AKT.IMW{I,T})(±0.5)</t>
  </si>
  <si>
    <t>Y103=SUM(X103,Q103)(±0.5)</t>
  </si>
  <si>
    <t>BIL.AKT.SON{T,T}=SUM(BIL.AKT.SON{A,T},BIL.AKT.SON{I,T})(±0.5)</t>
  </si>
  <si>
    <t>Y104=SUM(X104,Q104)(±0.5)</t>
  </si>
  <si>
    <t>BIL.AKT.SON.SBG{T,T}=SUM(BIL.AKT.SON.SBG{A,T},BIL.AKT.SON.SBG{I,T})(±0.5)</t>
  </si>
  <si>
    <t>Y105=SUM(X105,Q105)(±0.5)</t>
  </si>
  <si>
    <t>BIL.AKT.SON.NML{T,T}=SUM(BIL.AKT.SON.NML{A,T},BIL.AKT.SON.NML{I,T})(±0.5)</t>
  </si>
  <si>
    <t>Y106=SUM(Q106)(±0.5)</t>
  </si>
  <si>
    <t>BIL.AKT.NEG{T,T}=SUM(BIL.AKT.NEG{I,T})(±0.5)</t>
  </si>
  <si>
    <t>Y107=SUM(X107,Q107)(±0.5)</t>
  </si>
  <si>
    <t>BIL.AKT.TOT{T,T}=SUM(BIL.AKT.TOT{A,T},BIL.AKT.TOT{I,T})(±0.5)</t>
  </si>
  <si>
    <t>Y108=SUM(X108,Q108)(±0.5)</t>
  </si>
  <si>
    <t>BIL.AKT.TOT.NRA{T,T}=SUM(BIL.AKT.TOT.NRA{A,T},BIL.AKT.TOT.NRA{I,T})(±0.5)</t>
  </si>
  <si>
    <t>Y109=SUM(X109,Q109)(±0.5)</t>
  </si>
  <si>
    <t>BIL.AKT.TOT.NRA.WAF{T,T}=SUM(BIL.AKT.TOT.NRA.WAF{A,T},BIL.AKT.TOT.NRA.WAF{I,T})(±0.5)</t>
  </si>
  <si>
    <t>JAHR_U_D.D004</t>
  </si>
  <si>
    <t>Total Monnaie</t>
  </si>
  <si>
    <t>Q21=SUM(K21,N21,O21,M21,P21)(±0.5)</t>
  </si>
  <si>
    <t>BIL.AKT.FMI{I,T}=SUM(BIL.AKT.FMI{I,CHF},BIL.AKT.FMI{I,EUR},BIL.AKT.FMI{I,JPY},BIL.AKT.FMI{I,USD},BIL.AKT.FMI{I,U})(±0.5)</t>
  </si>
  <si>
    <t>X21=SUM(R21,U21,V21,T21,W21)(±0.5)</t>
  </si>
  <si>
    <t>BIL.AKT.FMI{A,T}=SUM(BIL.AKT.FMI{A,CHF},BIL.AKT.FMI{A,EUR},BIL.AKT.FMI{A,JPY},BIL.AKT.FMI{A,USD},BIL.AKT.FMI{A,U})(±0.5)</t>
  </si>
  <si>
    <t>Q22=SUM(K22)(±0.5)</t>
  </si>
  <si>
    <t>BIL.AKT.FMI.SCM{I,T}=SUM(BIL.AKT.FMI.SCM{I,CHF})(±0.5)</t>
  </si>
  <si>
    <t>X22=SUM(R22)(±0.5)</t>
  </si>
  <si>
    <t>BIL.AKT.FMI.SCM{A,T}=SUM(BIL.AKT.FMI.SCM{A,CHF})(±0.5)</t>
  </si>
  <si>
    <t>Q23=SUM(K23,N23,O23,M23,P23)(±0.5)</t>
  </si>
  <si>
    <t>BIL.AKT.FMI.NOT{I,T}=SUM(BIL.AKT.FMI.NOT{I,CHF},BIL.AKT.FMI.NOT{I,EUR},BIL.AKT.FMI.NOT{I,JPY},BIL.AKT.FMI.NOT{I,USD},BIL.AKT.FMI.NOT{I,U})(±0.5)</t>
  </si>
  <si>
    <t>X23=SUM(R23,U23,V23,T23,W23)(±0.5)</t>
  </si>
  <si>
    <t>BIL.AKT.FMI.NOT{A,T}=SUM(BIL.AKT.FMI.NOT{A,CHF},BIL.AKT.FMI.NOT{A,EUR},BIL.AKT.FMI.NOT{A,JPY},BIL.AKT.FMI.NOT{A,USD},BIL.AKT.FMI.NOT{A,U})(±0.5)</t>
  </si>
  <si>
    <t>Q24=SUM(K24)(±0.5)</t>
  </si>
  <si>
    <t>BIL.AKT.FMI.GGU{I,T}=SUM(BIL.AKT.FMI.GGU{I,CHF})(±0.5)</t>
  </si>
  <si>
    <t>X25=SUM(R25,U25,V25,T25,W25)(±0.5)</t>
  </si>
  <si>
    <t>BIL.AKT.FMI.GPA{A,T}=SUM(BIL.AKT.FMI.GPA{A,CHF},BIL.AKT.FMI.GPA{A,EUR},BIL.AKT.FMI.GPA{A,JPY},BIL.AKT.FMI.GPA{A,USD},BIL.AKT.FMI.GPA{A,U})(±0.5)</t>
  </si>
  <si>
    <t>Q26=SUM(K26)(±0.5)</t>
  </si>
  <si>
    <t>BIL.AKT.FMI.GFG{I,T}=SUM(BIL.AKT.FMI.GFG{I,CHF})(±0.5)</t>
  </si>
  <si>
    <t>X26=SUM(U26)(±0.5)</t>
  </si>
  <si>
    <t>BIL.AKT.FMI.GFG{A,T}=SUM(BIL.AKT.FMI.GFG{A,EUR})(±0.5)</t>
  </si>
  <si>
    <t>X27=SUM(R27,U27,V27,T27,W27)(±0.5)</t>
  </si>
  <si>
    <t>BIL.AKT.FMI.SGA{A,T}=SUM(BIL.AKT.FMI.SGA{A,CHF},BIL.AKT.FMI.SGA{A,EUR},BIL.AKT.FMI.SGA{A,JPY},BIL.AKT.FMI.SGA{A,USD},BIL.AKT.FMI.SGA{A,U})(±0.5)</t>
  </si>
  <si>
    <t>X28=SUM(R28,U28,V28,T28,W28)(±0.5)</t>
  </si>
  <si>
    <t>BIL.AKT.FMI.CGF{A,T}=SUM(BIL.AKT.FMI.CGF{A,CHF},BIL.AKT.FMI.CGF{A,EUR},BIL.AKT.FMI.CGF{A,JPY},BIL.AKT.FMI.CGF{A,USD},BIL.AKT.FMI.CGF{A,U})(±0.5)</t>
  </si>
  <si>
    <t>Q29=SUM(K29,L29,N29,O29,P29,M29)(±0.5)</t>
  </si>
  <si>
    <t>BIL.AKT.FBA{I,T,T}=SUM(BIL.AKT.FBA{I,CHF,T},BIL.AKT.FBA{I,EM,T},BIL.AKT.FBA{I,EUR,T},BIL.AKT.FBA{I,JPY,T},BIL.AKT.FBA{I,U,T},BIL.AKT.FBA{I,USD,T})(±0.5)</t>
  </si>
  <si>
    <t>X29=SUM(R29,S29,U29,V29,W29,T29)(±0.5)</t>
  </si>
  <si>
    <t>BIL.AKT.FBA{A,T,T}=SUM(BIL.AKT.FBA{A,CHF,T},BIL.AKT.FBA{A,EM,T},BIL.AKT.FBA{A,EUR,T},BIL.AKT.FBA{A,JPY,T},BIL.AKT.FBA{A,U,T},BIL.AKT.FBA{A,USD,T})(±0.5)</t>
  </si>
  <si>
    <t>Q30=SUM(K30,L30,N30,O30,P30,M30)(±0.5)</t>
  </si>
  <si>
    <t>BIL.AKT.FBA{I,T,ASI}=SUM(BIL.AKT.FBA{I,CHF,ASI},BIL.AKT.FBA{I,EM,ASI},BIL.AKT.FBA{I,EUR,ASI},BIL.AKT.FBA{I,JPY,ASI},BIL.AKT.FBA{I,U,ASI},BIL.AKT.FBA{I,USD,ASI})(±0.5)</t>
  </si>
  <si>
    <t>X30=SUM(R30,S30,U30,V30,W30,T30)(±0.5)</t>
  </si>
  <si>
    <t>BIL.AKT.FBA{A,T,ASI}=SUM(BIL.AKT.FBA{A,CHF,ASI},BIL.AKT.FBA{A,EM,ASI},BIL.AKT.FBA{A,EUR,ASI},BIL.AKT.FBA{A,JPY,ASI},BIL.AKT.FBA{A,U,ASI},BIL.AKT.FBA{A,USD,ASI})(±0.5)</t>
  </si>
  <si>
    <t>Q31=SUM(K31,L31,N31,O31,P31,M31)(±0.5)</t>
  </si>
  <si>
    <t>BIL.AKT.FBA{I,T,KUE}=SUM(BIL.AKT.FBA{I,CHF,KUE},BIL.AKT.FBA{I,EM,KUE},BIL.AKT.FBA{I,EUR,KUE},BIL.AKT.FBA{I,JPY,KUE},BIL.AKT.FBA{I,U,KUE},BIL.AKT.FBA{I,USD,KUE})(±0.5)</t>
  </si>
  <si>
    <t>X31=SUM(R31,S31,U31,V31,W31,T31)(±0.5)</t>
  </si>
  <si>
    <t>BIL.AKT.FBA{A,T,KUE}=SUM(BIL.AKT.FBA{A,CHF,KUE},BIL.AKT.FBA{A,EM,KUE},BIL.AKT.FBA{A,EUR,KUE},BIL.AKT.FBA{A,JPY,KUE},BIL.AKT.FBA{A,U,KUE},BIL.AKT.FBA{A,USD,KUE})(±0.5)</t>
  </si>
  <si>
    <t>Q32=SUM(K32,L32,N32,O32,P32,M32)(±0.5)</t>
  </si>
  <si>
    <t>BIL.AKT.FBA{I,T,RLZ}=SUM(BIL.AKT.FBA{I,CHF,RLZ},BIL.AKT.FBA{I,EM,RLZ},BIL.AKT.FBA{I,EUR,RLZ},BIL.AKT.FBA{I,JPY,RLZ},BIL.AKT.FBA{I,U,RLZ},BIL.AKT.FBA{I,USD,RLZ})(±0.5)</t>
  </si>
  <si>
    <t>X32=SUM(R32,S32,U32,V32,W32,T32)(±0.5)</t>
  </si>
  <si>
    <t>BIL.AKT.FBA{A,T,RLZ}=SUM(BIL.AKT.FBA{A,CHF,RLZ},BIL.AKT.FBA{A,EM,RLZ},BIL.AKT.FBA{A,EUR,RLZ},BIL.AKT.FBA{A,JPY,RLZ},BIL.AKT.FBA{A,U,RLZ},BIL.AKT.FBA{A,USD,RLZ})(±0.5)</t>
  </si>
  <si>
    <t>Q33=SUM(K33,L33,N33,O33,P33,M33)(±0.5)</t>
  </si>
  <si>
    <t>BIL.AKT.FBA{I,T,B1M}=SUM(BIL.AKT.FBA{I,CHF,B1M},BIL.AKT.FBA{I,EM,B1M},BIL.AKT.FBA{I,EUR,B1M},BIL.AKT.FBA{I,JPY,B1M},BIL.AKT.FBA{I,U,B1M},BIL.AKT.FBA{I,USD,B1M})(±0.5)</t>
  </si>
  <si>
    <t>X33=SUM(R33,S33,U33,V33,W33,T33)(±0.5)</t>
  </si>
  <si>
    <t>BIL.AKT.FBA{A,T,B1M}=SUM(BIL.AKT.FBA{A,CHF,B1M},BIL.AKT.FBA{A,EM,B1M},BIL.AKT.FBA{A,EUR,B1M},BIL.AKT.FBA{A,JPY,B1M},BIL.AKT.FBA{A,U,B1M},BIL.AKT.FBA{A,USD,B1M})(±0.5)</t>
  </si>
  <si>
    <t>Q34=SUM(K34,L34,N34,O34,P34,M34)(±0.5)</t>
  </si>
  <si>
    <t>BIL.AKT.FBA{I,T,M13}=SUM(BIL.AKT.FBA{I,CHF,M13},BIL.AKT.FBA{I,EM,M13},BIL.AKT.FBA{I,EUR,M13},BIL.AKT.FBA{I,JPY,M13},BIL.AKT.FBA{I,U,M13},BIL.AKT.FBA{I,USD,M13})(±0.5)</t>
  </si>
  <si>
    <t>X34=SUM(R34,S34,U34,V34,W34,T34)(±0.5)</t>
  </si>
  <si>
    <t>BIL.AKT.FBA{A,T,M13}=SUM(BIL.AKT.FBA{A,CHF,M13},BIL.AKT.FBA{A,EM,M13},BIL.AKT.FBA{A,EUR,M13},BIL.AKT.FBA{A,JPY,M13},BIL.AKT.FBA{A,U,M13},BIL.AKT.FBA{A,USD,M13})(±0.5)</t>
  </si>
  <si>
    <t>Q35=SUM(K35,L35,N35,O35,P35,M35)(±0.5)</t>
  </si>
  <si>
    <t>BIL.AKT.FBA{I,T,M31}=SUM(BIL.AKT.FBA{I,CHF,M31},BIL.AKT.FBA{I,EM,M31},BIL.AKT.FBA{I,EUR,M31},BIL.AKT.FBA{I,JPY,M31},BIL.AKT.FBA{I,U,M31},BIL.AKT.FBA{I,USD,M31})(±0.5)</t>
  </si>
  <si>
    <t>X35=SUM(R35,S35,U35,V35,W35,T35)(±0.5)</t>
  </si>
  <si>
    <t>BIL.AKT.FBA{A,T,M31}=SUM(BIL.AKT.FBA{A,CHF,M31},BIL.AKT.FBA{A,EM,M31},BIL.AKT.FBA{A,EUR,M31},BIL.AKT.FBA{A,JPY,M31},BIL.AKT.FBA{A,U,M31},BIL.AKT.FBA{A,USD,M31})(±0.5)</t>
  </si>
  <si>
    <t>Q36=SUM(K36,L36,N36,O36,P36,M36)(±0.5)</t>
  </si>
  <si>
    <t>BIL.AKT.FBA{I,T,J15}=SUM(BIL.AKT.FBA{I,CHF,J15},BIL.AKT.FBA{I,EM,J15},BIL.AKT.FBA{I,EUR,J15},BIL.AKT.FBA{I,JPY,J15},BIL.AKT.FBA{I,U,J15},BIL.AKT.FBA{I,USD,J15})(±0.5)</t>
  </si>
  <si>
    <t>X36=SUM(R36,S36,U36,V36,W36,T36)(±0.5)</t>
  </si>
  <si>
    <t>BIL.AKT.FBA{A,T,J15}=SUM(BIL.AKT.FBA{A,CHF,J15},BIL.AKT.FBA{A,EM,J15},BIL.AKT.FBA{A,EUR,J15},BIL.AKT.FBA{A,JPY,J15},BIL.AKT.FBA{A,U,J15},BIL.AKT.FBA{A,USD,J15})(±0.5)</t>
  </si>
  <si>
    <t>Q37=SUM(K37,L37,N37,O37,P37,M37)(±0.5)</t>
  </si>
  <si>
    <t>BIL.AKT.FBA{I,T,U5J}=SUM(BIL.AKT.FBA{I,CHF,U5J},BIL.AKT.FBA{I,EM,U5J},BIL.AKT.FBA{I,EUR,U5J},BIL.AKT.FBA{I,JPY,U5J},BIL.AKT.FBA{I,U,U5J},BIL.AKT.FBA{I,USD,U5J})(±0.5)</t>
  </si>
  <si>
    <t>X37=SUM(R37,S37,U37,V37,W37,T37)(±0.5)</t>
  </si>
  <si>
    <t>BIL.AKT.FBA{A,T,U5J}=SUM(BIL.AKT.FBA{A,CHF,U5J},BIL.AKT.FBA{A,EM,U5J},BIL.AKT.FBA{A,EUR,U5J},BIL.AKT.FBA{A,JPY,U5J},BIL.AKT.FBA{A,U,U5J},BIL.AKT.FBA{A,USD,U5J})(±0.5)</t>
  </si>
  <si>
    <t>Q38=SUM(K38,L38,N38,O38,P38,M38)(±0.5)</t>
  </si>
  <si>
    <t>BIL.AKT.WFG{I,T,T,T}=SUM(BIL.AKT.WFG{I,CHF,T,T},BIL.AKT.WFG{I,EM,T,T},BIL.AKT.WFG{I,EUR,T,T},BIL.AKT.WFG{I,JPY,T,T},BIL.AKT.WFG{I,U,T,T},BIL.AKT.WFG{I,USD,T,T})(±0.5)</t>
  </si>
  <si>
    <t>X38=SUM(R38,S38,U38,V38,W38,T38)(±0.5)</t>
  </si>
  <si>
    <t>BIL.AKT.WFG{A,T,T,T}=SUM(BIL.AKT.WFG{A,CHF,T,T},BIL.AKT.WFG{A,EM,T,T},BIL.AKT.WFG{A,EUR,T,T},BIL.AKT.WFG{A,JPY,T,T},BIL.AKT.WFG{A,U,T,T},BIL.AKT.WFG{A,USD,T,T})(±0.5)</t>
  </si>
  <si>
    <t>Q39=SUM(K39,L39,N39,O39,P39,M39)(±0.5)</t>
  </si>
  <si>
    <t>BIL.AKT.WFG{I,T,T,BAN}=SUM(BIL.AKT.WFG{I,CHF,T,BAN},BIL.AKT.WFG{I,EM,T,BAN},BIL.AKT.WFG{I,EUR,T,BAN},BIL.AKT.WFG{I,JPY,T,BAN},BIL.AKT.WFG{I,U,T,BAN},BIL.AKT.WFG{I,USD,T,BAN})(±0.5)</t>
  </si>
  <si>
    <t>X39=SUM(R39,S39,U39,V39,W39,T39)(±0.5)</t>
  </si>
  <si>
    <t>BIL.AKT.WFG{A,T,T,BAN}=SUM(BIL.AKT.WFG{A,CHF,T,BAN},BIL.AKT.WFG{A,EM,T,BAN},BIL.AKT.WFG{A,EUR,T,BAN},BIL.AKT.WFG{A,JPY,T,BAN},BIL.AKT.WFG{A,U,T,BAN},BIL.AKT.WFG{A,USD,T,BAN})(±0.5)</t>
  </si>
  <si>
    <t>Q40=SUM(K40,L40,N40,O40,P40,M40)(±0.5)</t>
  </si>
  <si>
    <t>BIL.AKT.WFG{I,T,ASI,BAN}=SUM(BIL.AKT.WFG{I,CHF,ASI,BAN},BIL.AKT.WFG{I,EM,ASI,BAN},BIL.AKT.WFG{I,EUR,ASI,BAN},BIL.AKT.WFG{I,JPY,ASI,BAN},BIL.AKT.WFG{I,U,ASI,BAN},BIL.AKT.WFG{I,USD,ASI,BAN})(±0.5)</t>
  </si>
  <si>
    <t>X40=SUM(R40,S40,U40,V40,W40,T40)(±0.5)</t>
  </si>
  <si>
    <t>BIL.AKT.WFG{A,T,ASI,BAN}=SUM(BIL.AKT.WFG{A,CHF,ASI,BAN},BIL.AKT.WFG{A,EM,ASI,BAN},BIL.AKT.WFG{A,EUR,ASI,BAN},BIL.AKT.WFG{A,JPY,ASI,BAN},BIL.AKT.WFG{A,U,ASI,BAN},BIL.AKT.WFG{A,USD,ASI,BAN})(±0.5)</t>
  </si>
  <si>
    <t>Q41=SUM(K41,L41,N41,O41,P41,M41)(±0.5)</t>
  </si>
  <si>
    <t>BIL.AKT.WFG{I,T,KUE,BAN}=SUM(BIL.AKT.WFG{I,CHF,KUE,BAN},BIL.AKT.WFG{I,EM,KUE,BAN},BIL.AKT.WFG{I,EUR,KUE,BAN},BIL.AKT.WFG{I,JPY,KUE,BAN},BIL.AKT.WFG{I,U,KUE,BAN},BIL.AKT.WFG{I,USD,KUE,BAN})(±0.5)</t>
  </si>
  <si>
    <t>X41=SUM(R41,S41,U41,V41,W41,T41)(±0.5)</t>
  </si>
  <si>
    <t>BIL.AKT.WFG{A,T,KUE,BAN}=SUM(BIL.AKT.WFG{A,CHF,KUE,BAN},BIL.AKT.WFG{A,EM,KUE,BAN},BIL.AKT.WFG{A,EUR,KUE,BAN},BIL.AKT.WFG{A,JPY,KUE,BAN},BIL.AKT.WFG{A,U,KUE,BAN},BIL.AKT.WFG{A,USD,KUE,BAN})(±0.5)</t>
  </si>
  <si>
    <t>Q42=SUM(K42,L42,N42,O42,P42,M42)(±0.5)</t>
  </si>
  <si>
    <t>BIL.AKT.WFG{I,T,RLZ,BAN}=SUM(BIL.AKT.WFG{I,CHF,RLZ,BAN},BIL.AKT.WFG{I,EM,RLZ,BAN},BIL.AKT.WFG{I,EUR,RLZ,BAN},BIL.AKT.WFG{I,JPY,RLZ,BAN},BIL.AKT.WFG{I,U,RLZ,BAN},BIL.AKT.WFG{I,USD,RLZ,BAN})(±0.5)</t>
  </si>
  <si>
    <t>X42=SUM(R42,S42,U42,V42,W42,T42)(±0.5)</t>
  </si>
  <si>
    <t>BIL.AKT.WFG{A,T,RLZ,BAN}=SUM(BIL.AKT.WFG{A,CHF,RLZ,BAN},BIL.AKT.WFG{A,EM,RLZ,BAN},BIL.AKT.WFG{A,EUR,RLZ,BAN},BIL.AKT.WFG{A,JPY,RLZ,BAN},BIL.AKT.WFG{A,U,RLZ,BAN},BIL.AKT.WFG{A,USD,RLZ,BAN})(±0.5)</t>
  </si>
  <si>
    <t>Q43=SUM(K43,L43,N43,O43,P43,M43)(±0.5)</t>
  </si>
  <si>
    <t>BIL.AKT.WFG{I,T,B1M,BAN}=SUM(BIL.AKT.WFG{I,CHF,B1M,BAN},BIL.AKT.WFG{I,EM,B1M,BAN},BIL.AKT.WFG{I,EUR,B1M,BAN},BIL.AKT.WFG{I,JPY,B1M,BAN},BIL.AKT.WFG{I,U,B1M,BAN},BIL.AKT.WFG{I,USD,B1M,BAN})(±0.5)</t>
  </si>
  <si>
    <t>X43=SUM(R43,S43,U43,V43,W43,T43)(±0.5)</t>
  </si>
  <si>
    <t>BIL.AKT.WFG{A,T,B1M,BAN}=SUM(BIL.AKT.WFG{A,CHF,B1M,BAN},BIL.AKT.WFG{A,EM,B1M,BAN},BIL.AKT.WFG{A,EUR,B1M,BAN},BIL.AKT.WFG{A,JPY,B1M,BAN},BIL.AKT.WFG{A,U,B1M,BAN},BIL.AKT.WFG{A,USD,B1M,BAN})(±0.5)</t>
  </si>
  <si>
    <t>Q44=SUM(K44,L44,N44,O44,P44,M44)(±0.5)</t>
  </si>
  <si>
    <t>BIL.AKT.WFG{I,T,M13,BAN}=SUM(BIL.AKT.WFG{I,CHF,M13,BAN},BIL.AKT.WFG{I,EM,M13,BAN},BIL.AKT.WFG{I,EUR,M13,BAN},BIL.AKT.WFG{I,JPY,M13,BAN},BIL.AKT.WFG{I,U,M13,BAN},BIL.AKT.WFG{I,USD,M13,BAN})(±0.5)</t>
  </si>
  <si>
    <t>X44=SUM(R44,S44,U44,V44,W44,T44)(±0.5)</t>
  </si>
  <si>
    <t>BIL.AKT.WFG{A,T,M13,BAN}=SUM(BIL.AKT.WFG{A,CHF,M13,BAN},BIL.AKT.WFG{A,EM,M13,BAN},BIL.AKT.WFG{A,EUR,M13,BAN},BIL.AKT.WFG{A,JPY,M13,BAN},BIL.AKT.WFG{A,U,M13,BAN},BIL.AKT.WFG{A,USD,M13,BAN})(±0.5)</t>
  </si>
  <si>
    <t>Q45=SUM(K45,L45,N45,O45,P45,M45)(±0.5)</t>
  </si>
  <si>
    <t>BIL.AKT.WFG{I,T,M31,BAN}=SUM(BIL.AKT.WFG{I,CHF,M31,BAN},BIL.AKT.WFG{I,EM,M31,BAN},BIL.AKT.WFG{I,EUR,M31,BAN},BIL.AKT.WFG{I,JPY,M31,BAN},BIL.AKT.WFG{I,U,M31,BAN},BIL.AKT.WFG{I,USD,M31,BAN})(±0.5)</t>
  </si>
  <si>
    <t>X45=SUM(R45,S45,U45,V45,W45,T45)(±0.5)</t>
  </si>
  <si>
    <t>BIL.AKT.WFG{A,T,M31,BAN}=SUM(BIL.AKT.WFG{A,CHF,M31,BAN},BIL.AKT.WFG{A,EM,M31,BAN},BIL.AKT.WFG{A,EUR,M31,BAN},BIL.AKT.WFG{A,JPY,M31,BAN},BIL.AKT.WFG{A,U,M31,BAN},BIL.AKT.WFG{A,USD,M31,BAN})(±0.5)</t>
  </si>
  <si>
    <t>Q46=SUM(K46,L46,N46,O46,P46,M46)(±0.5)</t>
  </si>
  <si>
    <t>BIL.AKT.WFG{I,T,J15,BAN}=SUM(BIL.AKT.WFG{I,CHF,J15,BAN},BIL.AKT.WFG{I,EM,J15,BAN},BIL.AKT.WFG{I,EUR,J15,BAN},BIL.AKT.WFG{I,JPY,J15,BAN},BIL.AKT.WFG{I,U,J15,BAN},BIL.AKT.WFG{I,USD,J15,BAN})(±0.5)</t>
  </si>
  <si>
    <t>X46=SUM(R46,S46,U46,V46,W46,T46)(±0.5)</t>
  </si>
  <si>
    <t>BIL.AKT.WFG{A,T,J15,BAN}=SUM(BIL.AKT.WFG{A,CHF,J15,BAN},BIL.AKT.WFG{A,EM,J15,BAN},BIL.AKT.WFG{A,EUR,J15,BAN},BIL.AKT.WFG{A,JPY,J15,BAN},BIL.AKT.WFG{A,U,J15,BAN},BIL.AKT.WFG{A,USD,J15,BAN})(±0.5)</t>
  </si>
  <si>
    <t>Q47=SUM(K47,L47,N47,O47,P47,M47)(±0.5)</t>
  </si>
  <si>
    <t>BIL.AKT.WFG{I,T,U5J,BAN}=SUM(BIL.AKT.WFG{I,CHF,U5J,BAN},BIL.AKT.WFG{I,EM,U5J,BAN},BIL.AKT.WFG{I,EUR,U5J,BAN},BIL.AKT.WFG{I,JPY,U5J,BAN},BIL.AKT.WFG{I,U,U5J,BAN},BIL.AKT.WFG{I,USD,U5J,BAN})(±0.5)</t>
  </si>
  <si>
    <t>X47=SUM(R47,S47,U47,V47,W47,T47)(±0.5)</t>
  </si>
  <si>
    <t>BIL.AKT.WFG{A,T,U5J,BAN}=SUM(BIL.AKT.WFG{A,CHF,U5J,BAN},BIL.AKT.WFG{A,EM,U5J,BAN},BIL.AKT.WFG{A,EUR,U5J,BAN},BIL.AKT.WFG{A,JPY,U5J,BAN},BIL.AKT.WFG{A,U,U5J,BAN},BIL.AKT.WFG{A,USD,U5J,BAN})(±0.5)</t>
  </si>
  <si>
    <t>Q48=SUM(K48,L48,N48,O48,P48,M48)(±0.5)</t>
  </si>
  <si>
    <t>BIL.AKT.WFG{I,T,T,KUN}=SUM(BIL.AKT.WFG{I,CHF,T,KUN},BIL.AKT.WFG{I,EM,T,KUN},BIL.AKT.WFG{I,EUR,T,KUN},BIL.AKT.WFG{I,JPY,T,KUN},BIL.AKT.WFG{I,U,T,KUN},BIL.AKT.WFG{I,USD,T,KUN})(±0.5)</t>
  </si>
  <si>
    <t>X48=SUM(R48,S48,U48,V48,W48,T48)(±0.5)</t>
  </si>
  <si>
    <t>BIL.AKT.WFG{A,T,T,KUN}=SUM(BIL.AKT.WFG{A,CHF,T,KUN},BIL.AKT.WFG{A,EM,T,KUN},BIL.AKT.WFG{A,EUR,T,KUN},BIL.AKT.WFG{A,JPY,T,KUN},BIL.AKT.WFG{A,U,T,KUN},BIL.AKT.WFG{A,USD,T,KUN})(±0.5)</t>
  </si>
  <si>
    <t>Q49=SUM(K49,L49,N49,O49,P49,M49)(±0.5)</t>
  </si>
  <si>
    <t>BIL.AKT.WFG{I,T,ASI,KUN}=SUM(BIL.AKT.WFG{I,CHF,ASI,KUN},BIL.AKT.WFG{I,EM,ASI,KUN},BIL.AKT.WFG{I,EUR,ASI,KUN},BIL.AKT.WFG{I,JPY,ASI,KUN},BIL.AKT.WFG{I,U,ASI,KUN},BIL.AKT.WFG{I,USD,ASI,KUN})(±0.5)</t>
  </si>
  <si>
    <t>X49=SUM(R49,S49,U49,V49,W49,T49)(±0.5)</t>
  </si>
  <si>
    <t>BIL.AKT.WFG{A,T,ASI,KUN}=SUM(BIL.AKT.WFG{A,CHF,ASI,KUN},BIL.AKT.WFG{A,EM,ASI,KUN},BIL.AKT.WFG{A,EUR,ASI,KUN},BIL.AKT.WFG{A,JPY,ASI,KUN},BIL.AKT.WFG{A,U,ASI,KUN},BIL.AKT.WFG{A,USD,ASI,KUN})(±0.5)</t>
  </si>
  <si>
    <t>Q50=SUM(K50,L50,N50,O50,P50,M50)(±0.5)</t>
  </si>
  <si>
    <t>BIL.AKT.WFG{I,T,KUE,KUN}=SUM(BIL.AKT.WFG{I,CHF,KUE,KUN},BIL.AKT.WFG{I,EM,KUE,KUN},BIL.AKT.WFG{I,EUR,KUE,KUN},BIL.AKT.WFG{I,JPY,KUE,KUN},BIL.AKT.WFG{I,U,KUE,KUN},BIL.AKT.WFG{I,USD,KUE,KUN})(±0.5)</t>
  </si>
  <si>
    <t>X50=SUM(R50,S50,U50,V50,W50,T50)(±0.5)</t>
  </si>
  <si>
    <t>BIL.AKT.WFG{A,T,KUE,KUN}=SUM(BIL.AKT.WFG{A,CHF,KUE,KUN},BIL.AKT.WFG{A,EM,KUE,KUN},BIL.AKT.WFG{A,EUR,KUE,KUN},BIL.AKT.WFG{A,JPY,KUE,KUN},BIL.AKT.WFG{A,U,KUE,KUN},BIL.AKT.WFG{A,USD,KUE,KUN})(±0.5)</t>
  </si>
  <si>
    <t>Q51=SUM(K51,L51,N51,O51,P51,M51)(±0.5)</t>
  </si>
  <si>
    <t>BIL.AKT.WFG{I,T,RLZ,KUN}=SUM(BIL.AKT.WFG{I,CHF,RLZ,KUN},BIL.AKT.WFG{I,EM,RLZ,KUN},BIL.AKT.WFG{I,EUR,RLZ,KUN},BIL.AKT.WFG{I,JPY,RLZ,KUN},BIL.AKT.WFG{I,U,RLZ,KUN},BIL.AKT.WFG{I,USD,RLZ,KUN})(±0.5)</t>
  </si>
  <si>
    <t>X51=SUM(R51,S51,U51,V51,W51,T51)(±0.5)</t>
  </si>
  <si>
    <t>BIL.AKT.WFG{A,T,RLZ,KUN}=SUM(BIL.AKT.WFG{A,CHF,RLZ,KUN},BIL.AKT.WFG{A,EM,RLZ,KUN},BIL.AKT.WFG{A,EUR,RLZ,KUN},BIL.AKT.WFG{A,JPY,RLZ,KUN},BIL.AKT.WFG{A,U,RLZ,KUN},BIL.AKT.WFG{A,USD,RLZ,KUN})(±0.5)</t>
  </si>
  <si>
    <t>Q52=SUM(K52,L52,N52,O52,P52,M52)(±0.5)</t>
  </si>
  <si>
    <t>BIL.AKT.WFG{I,T,B1M,KUN}=SUM(BIL.AKT.WFG{I,CHF,B1M,KUN},BIL.AKT.WFG{I,EM,B1M,KUN},BIL.AKT.WFG{I,EUR,B1M,KUN},BIL.AKT.WFG{I,JPY,B1M,KUN},BIL.AKT.WFG{I,U,B1M,KUN},BIL.AKT.WFG{I,USD,B1M,KUN})(±0.5)</t>
  </si>
  <si>
    <t>X52=SUM(R52,S52,U52,V52,W52,T52)(±0.5)</t>
  </si>
  <si>
    <t>BIL.AKT.WFG{A,T,B1M,KUN}=SUM(BIL.AKT.WFG{A,CHF,B1M,KUN},BIL.AKT.WFG{A,EM,B1M,KUN},BIL.AKT.WFG{A,EUR,B1M,KUN},BIL.AKT.WFG{A,JPY,B1M,KUN},BIL.AKT.WFG{A,U,B1M,KUN},BIL.AKT.WFG{A,USD,B1M,KUN})(±0.5)</t>
  </si>
  <si>
    <t>Q53=SUM(K53,L53,N53,O53,P53,M53)(±0.5)</t>
  </si>
  <si>
    <t>BIL.AKT.WFG{I,T,M13,KUN}=SUM(BIL.AKT.WFG{I,CHF,M13,KUN},BIL.AKT.WFG{I,EM,M13,KUN},BIL.AKT.WFG{I,EUR,M13,KUN},BIL.AKT.WFG{I,JPY,M13,KUN},BIL.AKT.WFG{I,U,M13,KUN},BIL.AKT.WFG{I,USD,M13,KUN})(±0.5)</t>
  </si>
  <si>
    <t>X53=SUM(R53,S53,U53,V53,W53,T53)(±0.5)</t>
  </si>
  <si>
    <t>BIL.AKT.WFG{A,T,M13,KUN}=SUM(BIL.AKT.WFG{A,CHF,M13,KUN},BIL.AKT.WFG{A,EM,M13,KUN},BIL.AKT.WFG{A,EUR,M13,KUN},BIL.AKT.WFG{A,JPY,M13,KUN},BIL.AKT.WFG{A,U,M13,KUN},BIL.AKT.WFG{A,USD,M13,KUN})(±0.5)</t>
  </si>
  <si>
    <t>Q54=SUM(K54,L54,N54,O54,P54,M54)(±0.5)</t>
  </si>
  <si>
    <t>BIL.AKT.WFG{I,T,M31,KUN}=SUM(BIL.AKT.WFG{I,CHF,M31,KUN},BIL.AKT.WFG{I,EM,M31,KUN},BIL.AKT.WFG{I,EUR,M31,KUN},BIL.AKT.WFG{I,JPY,M31,KUN},BIL.AKT.WFG{I,U,M31,KUN},BIL.AKT.WFG{I,USD,M31,KUN})(±0.5)</t>
  </si>
  <si>
    <t>X54=SUM(R54,S54,U54,V54,W54,T54)(±0.5)</t>
  </si>
  <si>
    <t>BIL.AKT.WFG{A,T,M31,KUN}=SUM(BIL.AKT.WFG{A,CHF,M31,KUN},BIL.AKT.WFG{A,EM,M31,KUN},BIL.AKT.WFG{A,EUR,M31,KUN},BIL.AKT.WFG{A,JPY,M31,KUN},BIL.AKT.WFG{A,U,M31,KUN},BIL.AKT.WFG{A,USD,M31,KUN})(±0.5)</t>
  </si>
  <si>
    <t>Q55=SUM(K55,L55,N55,O55,P55,M55)(±0.5)</t>
  </si>
  <si>
    <t>BIL.AKT.WFG{I,T,J15,KUN}=SUM(BIL.AKT.WFG{I,CHF,J15,KUN},BIL.AKT.WFG{I,EM,J15,KUN},BIL.AKT.WFG{I,EUR,J15,KUN},BIL.AKT.WFG{I,JPY,J15,KUN},BIL.AKT.WFG{I,U,J15,KUN},BIL.AKT.WFG{I,USD,J15,KUN})(±0.5)</t>
  </si>
  <si>
    <t>X55=SUM(R55,S55,U55,V55,W55,T55)(±0.5)</t>
  </si>
  <si>
    <t>BIL.AKT.WFG{A,T,J15,KUN}=SUM(BIL.AKT.WFG{A,CHF,J15,KUN},BIL.AKT.WFG{A,EM,J15,KUN},BIL.AKT.WFG{A,EUR,J15,KUN},BIL.AKT.WFG{A,JPY,J15,KUN},BIL.AKT.WFG{A,U,J15,KUN},BIL.AKT.WFG{A,USD,J15,KUN})(±0.5)</t>
  </si>
  <si>
    <t>Q56=SUM(K56,L56,N56,O56,P56,M56)(±0.5)</t>
  </si>
  <si>
    <t>BIL.AKT.WFG{I,T,U5J,KUN}=SUM(BIL.AKT.WFG{I,CHF,U5J,KUN},BIL.AKT.WFG{I,EM,U5J,KUN},BIL.AKT.WFG{I,EUR,U5J,KUN},BIL.AKT.WFG{I,JPY,U5J,KUN},BIL.AKT.WFG{I,U,U5J,KUN},BIL.AKT.WFG{I,USD,U5J,KUN})(±0.5)</t>
  </si>
  <si>
    <t>X56=SUM(R56,S56,U56,V56,W56,T56)(±0.5)</t>
  </si>
  <si>
    <t>BIL.AKT.WFG{A,T,U5J,KUN}=SUM(BIL.AKT.WFG{A,CHF,U5J,KUN},BIL.AKT.WFG{A,EM,U5J,KUN},BIL.AKT.WFG{A,EUR,U5J,KUN},BIL.AKT.WFG{A,JPY,U5J,KUN},BIL.AKT.WFG{A,U,U5J,KUN},BIL.AKT.WFG{A,USD,U5J,KUN})(±0.5)</t>
  </si>
  <si>
    <t>Q57=SUM(K57,L57,N57,O57,P57,M57)(±0.5)</t>
  </si>
  <si>
    <t>BIL.AKT.FKU{I,T,T,T,T}=SUM(BIL.AKT.FKU{I,CHF,T,T,T},BIL.AKT.FKU{I,EM,T,T,T},BIL.AKT.FKU{I,EUR,T,T,T},BIL.AKT.FKU{I,JPY,T,T,T},BIL.AKT.FKU{I,U,T,T,T},BIL.AKT.FKU{I,USD,T,T,T})(±0.5)</t>
  </si>
  <si>
    <t>X57=SUM(R57,S57,U57,V57,W57,T57)(±0.5)</t>
  </si>
  <si>
    <t>BIL.AKT.FKU{A,T,T,T,T}=SUM(BIL.AKT.FKU{A,CHF,T,T,T},BIL.AKT.FKU{A,EM,T,T,T},BIL.AKT.FKU{A,EUR,T,T,T},BIL.AKT.FKU{A,JPY,T,T,T},BIL.AKT.FKU{A,U,T,T,T},BIL.AKT.FKU{A,USD,T,T,T})(±0.5)</t>
  </si>
  <si>
    <t>Q59=SUM(K59,L59,N59,O59,P59,M59)(±0.5)</t>
  </si>
  <si>
    <t>BIL.AKT.FKU{I,T,T,UNG,T}=SUM(BIL.AKT.FKU{I,CHF,T,UNG,T},BIL.AKT.FKU{I,EM,T,UNG,T},BIL.AKT.FKU{I,EUR,T,UNG,T},BIL.AKT.FKU{I,JPY,T,UNG,T},BIL.AKT.FKU{I,U,T,UNG,T},BIL.AKT.FKU{I,USD,T,UNG,T})(±0.5)</t>
  </si>
  <si>
    <t>X59=SUM(R59,S59,U59,V59,W59,T59)(±0.5)</t>
  </si>
  <si>
    <t>BIL.AKT.FKU{A,T,T,UNG,T}=SUM(BIL.AKT.FKU{A,CHF,T,UNG,T},BIL.AKT.FKU{A,EM,T,UNG,T},BIL.AKT.FKU{A,EUR,T,UNG,T},BIL.AKT.FKU{A,JPY,T,UNG,T},BIL.AKT.FKU{A,U,T,UNG,T},BIL.AKT.FKU{A,USD,T,UNG,T})(±0.5)</t>
  </si>
  <si>
    <t>Q60=SUM(K60,L60,N60,O60,P60,M60)(±0.5)</t>
  </si>
  <si>
    <t>BIL.AKT.FKU{I,T,T,UNG,ORK}=SUM(BIL.AKT.FKU{I,CHF,T,UNG,ORK},BIL.AKT.FKU{I,EM,T,UNG,ORK},BIL.AKT.FKU{I,EUR,T,UNG,ORK},BIL.AKT.FKU{I,JPY,T,UNG,ORK},BIL.AKT.FKU{I,U,T,UNG,ORK},BIL.AKT.FKU{I,USD,T,UNG,ORK})(±0.5)</t>
  </si>
  <si>
    <t>X60=SUM(R60,S60,U60,V60,W60,T60)(±0.5)</t>
  </si>
  <si>
    <t>BIL.AKT.FKU{A,T,T,UNG,ORK}=SUM(BIL.AKT.FKU{A,CHF,T,UNG,ORK},BIL.AKT.FKU{A,EM,T,UNG,ORK},BIL.AKT.FKU{A,EUR,T,UNG,ORK},BIL.AKT.FKU{A,JPY,T,UNG,ORK},BIL.AKT.FKU{A,U,T,UNG,ORK},BIL.AKT.FKU{A,USD,T,UNG,ORK})(±0.5)</t>
  </si>
  <si>
    <t>Q61=SUM(K61,L61,N61,O61,P61,M61)(±0.5)</t>
  </si>
  <si>
    <t>BIL.AKT.FKU{I,T,T,GED,T}=SUM(BIL.AKT.FKU{I,CHF,T,GED,T},BIL.AKT.FKU{I,EM,T,GED,T},BIL.AKT.FKU{I,EUR,T,GED,T},BIL.AKT.FKU{I,JPY,T,GED,T},BIL.AKT.FKU{I,U,T,GED,T},BIL.AKT.FKU{I,USD,T,GED,T})(±0.5)</t>
  </si>
  <si>
    <t>X61=SUM(R61,S61,U61,V61,W61,T61)(±0.5)</t>
  </si>
  <si>
    <t>BIL.AKT.FKU{A,T,T,GED,T}=SUM(BIL.AKT.FKU{A,CHF,T,GED,T},BIL.AKT.FKU{A,EM,T,GED,T},BIL.AKT.FKU{A,EUR,T,GED,T},BIL.AKT.FKU{A,JPY,T,GED,T},BIL.AKT.FKU{A,U,T,GED,T},BIL.AKT.FKU{A,USD,T,GED,T})(±0.5)</t>
  </si>
  <si>
    <t>Q62=SUM(K62,L62,N62,O62,P62,M62)(±0.5)</t>
  </si>
  <si>
    <t>BIL.AKT.FKU{I,T,T,GED,ORK}=SUM(BIL.AKT.FKU{I,CHF,T,GED,ORK},BIL.AKT.FKU{I,EM,T,GED,ORK},BIL.AKT.FKU{I,EUR,T,GED,ORK},BIL.AKT.FKU{I,JPY,T,GED,ORK},BIL.AKT.FKU{I,U,T,GED,ORK},BIL.AKT.FKU{I,USD,T,GED,ORK})(±0.5)</t>
  </si>
  <si>
    <t>X62=SUM(R62,S62,U62,V62,W62,T62)(±0.5)</t>
  </si>
  <si>
    <t>BIL.AKT.FKU{A,T,T,GED,ORK}=SUM(BIL.AKT.FKU{A,CHF,T,GED,ORK},BIL.AKT.FKU{A,EM,T,GED,ORK},BIL.AKT.FKU{A,EUR,T,GED,ORK},BIL.AKT.FKU{A,JPY,T,GED,ORK},BIL.AKT.FKU{A,U,T,GED,ORK},BIL.AKT.FKU{A,USD,T,GED,ORK})(±0.5)</t>
  </si>
  <si>
    <t>Q63=SUM(K63,L63,N63,O63,P63,M63)(±0.5)</t>
  </si>
  <si>
    <t>BIL.AKT.FKU{I,T,T,HYD,U}=SUM(BIL.AKT.FKU{I,CHF,T,HYD,U},BIL.AKT.FKU{I,EM,T,HYD,U},BIL.AKT.FKU{I,EUR,T,HYD,U},BIL.AKT.FKU{I,JPY,T,HYD,U},BIL.AKT.FKU{I,U,T,HYD,U},BIL.AKT.FKU{I,USD,T,HYD,U})(±0.5)</t>
  </si>
  <si>
    <t>X63=SUM(R63,S63,U63,V63,W63,T63)(±0.5)</t>
  </si>
  <si>
    <t>BIL.AKT.FKU{A,T,T,HYD,U}=SUM(BIL.AKT.FKU{A,CHF,T,HYD,U},BIL.AKT.FKU{A,EM,T,HYD,U},BIL.AKT.FKU{A,EUR,T,HYD,U},BIL.AKT.FKU{A,JPY,T,HYD,U},BIL.AKT.FKU{A,U,T,HYD,U},BIL.AKT.FKU{A,USD,T,HYD,U})(±0.5)</t>
  </si>
  <si>
    <t>Q65=SUM(K65,L65,N65,O65,P65,M65)(±0.5)</t>
  </si>
  <si>
    <t>BIL.AKT.FKU{I,T,ASI,T,T}=SUM(BIL.AKT.FKU{I,CHF,ASI,T,T},BIL.AKT.FKU{I,EM,ASI,T,T},BIL.AKT.FKU{I,EUR,ASI,T,T},BIL.AKT.FKU{I,JPY,ASI,T,T},BIL.AKT.FKU{I,U,ASI,T,T},BIL.AKT.FKU{I,USD,ASI,T,T})(±0.5)</t>
  </si>
  <si>
    <t>X65=SUM(R65,S65,U65,V65,W65,T65)(±0.5)</t>
  </si>
  <si>
    <t>BIL.AKT.FKU{A,T,ASI,T,T}=SUM(BIL.AKT.FKU{A,CHF,ASI,T,T},BIL.AKT.FKU{A,EM,ASI,T,T},BIL.AKT.FKU{A,EUR,ASI,T,T},BIL.AKT.FKU{A,JPY,ASI,T,T},BIL.AKT.FKU{A,U,ASI,T,T},BIL.AKT.FKU{A,USD,ASI,T,T})(±0.5)</t>
  </si>
  <si>
    <t>Q66=SUM(K66,L66,N66,O66,P66,M66)(±0.5)</t>
  </si>
  <si>
    <t>BIL.AKT.FKU{I,T,KUE,T,T}=SUM(BIL.AKT.FKU{I,CHF,KUE,T,T},BIL.AKT.FKU{I,EM,KUE,T,T},BIL.AKT.FKU{I,EUR,KUE,T,T},BIL.AKT.FKU{I,JPY,KUE,T,T},BIL.AKT.FKU{I,U,KUE,T,T},BIL.AKT.FKU{I,USD,KUE,T,T})(±0.5)</t>
  </si>
  <si>
    <t>X66=SUM(R66,S66,U66,V66,W66,T66)(±0.5)</t>
  </si>
  <si>
    <t>BIL.AKT.FKU{A,T,KUE,T,T}=SUM(BIL.AKT.FKU{A,CHF,KUE,T,T},BIL.AKT.FKU{A,EM,KUE,T,T},BIL.AKT.FKU{A,EUR,KUE,T,T},BIL.AKT.FKU{A,JPY,KUE,T,T},BIL.AKT.FKU{A,U,KUE,T,T},BIL.AKT.FKU{A,USD,KUE,T,T})(±0.5)</t>
  </si>
  <si>
    <t>Q67=SUM(K67,L67,N67,O67,P67,M67)(±0.5)</t>
  </si>
  <si>
    <t>BIL.AKT.FKU{I,T,RLZ,T,T}=SUM(BIL.AKT.FKU{I,CHF,RLZ,T,T},BIL.AKT.FKU{I,EM,RLZ,T,T},BIL.AKT.FKU{I,EUR,RLZ,T,T},BIL.AKT.FKU{I,JPY,RLZ,T,T},BIL.AKT.FKU{I,U,RLZ,T,T},BIL.AKT.FKU{I,USD,RLZ,T,T})(±0.5)</t>
  </si>
  <si>
    <t>X67=SUM(R67,S67,U67,V67,W67,T67)(±0.5)</t>
  </si>
  <si>
    <t>BIL.AKT.FKU{A,T,RLZ,T,T}=SUM(BIL.AKT.FKU{A,CHF,RLZ,T,T},BIL.AKT.FKU{A,EM,RLZ,T,T},BIL.AKT.FKU{A,EUR,RLZ,T,T},BIL.AKT.FKU{A,JPY,RLZ,T,T},BIL.AKT.FKU{A,U,RLZ,T,T},BIL.AKT.FKU{A,USD,RLZ,T,T})(±0.5)</t>
  </si>
  <si>
    <t>Q68=SUM(K68,L68,N68,O68,P68,M68)(±0.5)</t>
  </si>
  <si>
    <t>BIL.AKT.FKU{I,T,B1M,T,T}=SUM(BIL.AKT.FKU{I,CHF,B1M,T,T},BIL.AKT.FKU{I,EM,B1M,T,T},BIL.AKT.FKU{I,EUR,B1M,T,T},BIL.AKT.FKU{I,JPY,B1M,T,T},BIL.AKT.FKU{I,U,B1M,T,T},BIL.AKT.FKU{I,USD,B1M,T,T})(±0.5)</t>
  </si>
  <si>
    <t>X68=SUM(R68,S68,U68,V68,W68,T68)(±0.5)</t>
  </si>
  <si>
    <t>BIL.AKT.FKU{A,T,B1M,T,T}=SUM(BIL.AKT.FKU{A,CHF,B1M,T,T},BIL.AKT.FKU{A,EM,B1M,T,T},BIL.AKT.FKU{A,EUR,B1M,T,T},BIL.AKT.FKU{A,JPY,B1M,T,T},BIL.AKT.FKU{A,U,B1M,T,T},BIL.AKT.FKU{A,USD,B1M,T,T})(±0.5)</t>
  </si>
  <si>
    <t>Q69=SUM(K69,L69,N69,O69,P69,M69)(±0.5)</t>
  </si>
  <si>
    <t>BIL.AKT.FKU{I,T,M13,T,T}=SUM(BIL.AKT.FKU{I,CHF,M13,T,T},BIL.AKT.FKU{I,EM,M13,T,T},BIL.AKT.FKU{I,EUR,M13,T,T},BIL.AKT.FKU{I,JPY,M13,T,T},BIL.AKT.FKU{I,U,M13,T,T},BIL.AKT.FKU{I,USD,M13,T,T})(±0.5)</t>
  </si>
  <si>
    <t>X69=SUM(R69,S69,U69,V69,W69,T69)(±0.5)</t>
  </si>
  <si>
    <t>BIL.AKT.FKU{A,T,M13,T,T}=SUM(BIL.AKT.FKU{A,CHF,M13,T,T},BIL.AKT.FKU{A,EM,M13,T,T},BIL.AKT.FKU{A,EUR,M13,T,T},BIL.AKT.FKU{A,JPY,M13,T,T},BIL.AKT.FKU{A,U,M13,T,T},BIL.AKT.FKU{A,USD,M13,T,T})(±0.5)</t>
  </si>
  <si>
    <t>Q70=SUM(K70,L70,N70,O70,P70,M70)(±0.5)</t>
  </si>
  <si>
    <t>BIL.AKT.FKU{I,T,M31,T,T}=SUM(BIL.AKT.FKU{I,CHF,M31,T,T},BIL.AKT.FKU{I,EM,M31,T,T},BIL.AKT.FKU{I,EUR,M31,T,T},BIL.AKT.FKU{I,JPY,M31,T,T},BIL.AKT.FKU{I,U,M31,T,T},BIL.AKT.FKU{I,USD,M31,T,T})(±0.5)</t>
  </si>
  <si>
    <t>X70=SUM(R70,S70,U70,V70,W70,T70)(±0.5)</t>
  </si>
  <si>
    <t>BIL.AKT.FKU{A,T,M31,T,T}=SUM(BIL.AKT.FKU{A,CHF,M31,T,T},BIL.AKT.FKU{A,EM,M31,T,T},BIL.AKT.FKU{A,EUR,M31,T,T},BIL.AKT.FKU{A,JPY,M31,T,T},BIL.AKT.FKU{A,U,M31,T,T},BIL.AKT.FKU{A,USD,M31,T,T})(±0.5)</t>
  </si>
  <si>
    <t>Q71=SUM(K71,L71,N71,O71,P71,M71)(±0.5)</t>
  </si>
  <si>
    <t>BIL.AKT.FKU{I,T,J15,T,T}=SUM(BIL.AKT.FKU{I,CHF,J15,T,T},BIL.AKT.FKU{I,EM,J15,T,T},BIL.AKT.FKU{I,EUR,J15,T,T},BIL.AKT.FKU{I,JPY,J15,T,T},BIL.AKT.FKU{I,U,J15,T,T},BIL.AKT.FKU{I,USD,J15,T,T})(±0.5)</t>
  </si>
  <si>
    <t>X71=SUM(R71,S71,U71,V71,W71,T71)(±0.5)</t>
  </si>
  <si>
    <t>BIL.AKT.FKU{A,T,J15,T,T}=SUM(BIL.AKT.FKU{A,CHF,J15,T,T},BIL.AKT.FKU{A,EM,J15,T,T},BIL.AKT.FKU{A,EUR,J15,T,T},BIL.AKT.FKU{A,JPY,J15,T,T},BIL.AKT.FKU{A,U,J15,T,T},BIL.AKT.FKU{A,USD,J15,T,T})(±0.5)</t>
  </si>
  <si>
    <t>Q72=SUM(K72,L72,N72,O72,P72,M72)(±0.5)</t>
  </si>
  <si>
    <t>BIL.AKT.FKU{I,T,U5J,T,T}=SUM(BIL.AKT.FKU{I,CHF,U5J,T,T},BIL.AKT.FKU{I,EM,U5J,T,T},BIL.AKT.FKU{I,EUR,U5J,T,T},BIL.AKT.FKU{I,JPY,U5J,T,T},BIL.AKT.FKU{I,U,U5J,T,T},BIL.AKT.FKU{I,USD,U5J,T,T})(±0.5)</t>
  </si>
  <si>
    <t>X72=SUM(R72,S72,U72,V72,W72,T72)(±0.5)</t>
  </si>
  <si>
    <t>BIL.AKT.FKU{A,T,U5J,T,T}=SUM(BIL.AKT.FKU{A,CHF,U5J,T,T},BIL.AKT.FKU{A,EM,U5J,T,T},BIL.AKT.FKU{A,EUR,U5J,T,T},BIL.AKT.FKU{A,JPY,U5J,T,T},BIL.AKT.FKU{A,U,U5J,T,T},BIL.AKT.FKU{A,USD,U5J,T,T})(±0.5)</t>
  </si>
  <si>
    <t>Q73=SUM(K73,N73,O73,P73,M73)(±0.5)</t>
  </si>
  <si>
    <t>BIL.AKT.HYP{I,T,T}=SUM(BIL.AKT.HYP{I,CHF,T},BIL.AKT.HYP{I,EUR,T},BIL.AKT.HYP{I,JPY,T},BIL.AKT.HYP{I,U,T},BIL.AKT.HYP{I,USD,T})(±0.5)</t>
  </si>
  <si>
    <t>X73=SUM(R73,U73,V73,W73,T73)(±0.5)</t>
  </si>
  <si>
    <t>BIL.AKT.HYP{A,T,T}=SUM(BIL.AKT.HYP{A,CHF,T},BIL.AKT.HYP{A,EUR,T},BIL.AKT.HYP{A,JPY,T},BIL.AKT.HYP{A,U,T},BIL.AKT.HYP{A,USD,T})(±0.5)</t>
  </si>
  <si>
    <t>Q74=SUM(K74,N74,O74,P74,M74)(±0.5)</t>
  </si>
  <si>
    <t>BIL.AKT.HYP{I,T,ASI}=SUM(BIL.AKT.HYP{I,CHF,ASI},BIL.AKT.HYP{I,EUR,ASI},BIL.AKT.HYP{I,JPY,ASI},BIL.AKT.HYP{I,U,ASI},BIL.AKT.HYP{I,USD,ASI})(±0.5)</t>
  </si>
  <si>
    <t>X74=SUM(R74,U74,V74,W74,T74)(±0.5)</t>
  </si>
  <si>
    <t>BIL.AKT.HYP{A,T,ASI}=SUM(BIL.AKT.HYP{A,CHF,ASI},BIL.AKT.HYP{A,EUR,ASI},BIL.AKT.HYP{A,JPY,ASI},BIL.AKT.HYP{A,U,ASI},BIL.AKT.HYP{A,USD,ASI})(±0.5)</t>
  </si>
  <si>
    <t>Q75=SUM(K75,N75,O75,P75,M75)(±0.5)</t>
  </si>
  <si>
    <t>BIL.AKT.HYP{I,T,KUE}=SUM(BIL.AKT.HYP{I,CHF,KUE},BIL.AKT.HYP{I,EUR,KUE},BIL.AKT.HYP{I,JPY,KUE},BIL.AKT.HYP{I,U,KUE},BIL.AKT.HYP{I,USD,KUE})(±0.5)</t>
  </si>
  <si>
    <t>X75=SUM(R75,U75,V75,W75,T75)(±0.5)</t>
  </si>
  <si>
    <t>BIL.AKT.HYP{A,T,KUE}=SUM(BIL.AKT.HYP{A,CHF,KUE},BIL.AKT.HYP{A,EUR,KUE},BIL.AKT.HYP{A,JPY,KUE},BIL.AKT.HYP{A,U,KUE},BIL.AKT.HYP{A,USD,KUE})(±0.5)</t>
  </si>
  <si>
    <t>Q76=SUM(K76,N76,O76,P76,M76)(±0.5)</t>
  </si>
  <si>
    <t>BIL.AKT.HYP{I,T,RLZ}=SUM(BIL.AKT.HYP{I,CHF,RLZ},BIL.AKT.HYP{I,EUR,RLZ},BIL.AKT.HYP{I,JPY,RLZ},BIL.AKT.HYP{I,U,RLZ},BIL.AKT.HYP{I,USD,RLZ})(±0.5)</t>
  </si>
  <si>
    <t>X76=SUM(R76,U76,V76,W76,T76)(±0.5)</t>
  </si>
  <si>
    <t>BIL.AKT.HYP{A,T,RLZ}=SUM(BIL.AKT.HYP{A,CHF,RLZ},BIL.AKT.HYP{A,EUR,RLZ},BIL.AKT.HYP{A,JPY,RLZ},BIL.AKT.HYP{A,U,RLZ},BIL.AKT.HYP{A,USD,RLZ})(±0.5)</t>
  </si>
  <si>
    <t>Q77=SUM(K77,N77,O77,P77,M77)(±0.5)</t>
  </si>
  <si>
    <t>BIL.AKT.HYP{I,T,B1M}=SUM(BIL.AKT.HYP{I,CHF,B1M},BIL.AKT.HYP{I,EUR,B1M},BIL.AKT.HYP{I,JPY,B1M},BIL.AKT.HYP{I,U,B1M},BIL.AKT.HYP{I,USD,B1M})(±0.5)</t>
  </si>
  <si>
    <t>X77=SUM(R77,U77,V77,W77,T77)(±0.5)</t>
  </si>
  <si>
    <t>BIL.AKT.HYP{A,T,B1M}=SUM(BIL.AKT.HYP{A,CHF,B1M},BIL.AKT.HYP{A,EUR,B1M},BIL.AKT.HYP{A,JPY,B1M},BIL.AKT.HYP{A,U,B1M},BIL.AKT.HYP{A,USD,B1M})(±0.5)</t>
  </si>
  <si>
    <t>Q78=SUM(K78,N78,O78,P78,M78)(±0.5)</t>
  </si>
  <si>
    <t>BIL.AKT.HYP{I,T,M13}=SUM(BIL.AKT.HYP{I,CHF,M13},BIL.AKT.HYP{I,EUR,M13},BIL.AKT.HYP{I,JPY,M13},BIL.AKT.HYP{I,U,M13},BIL.AKT.HYP{I,USD,M13})(±0.5)</t>
  </si>
  <si>
    <t>X78=SUM(R78,U78,V78,W78,T78)(±0.5)</t>
  </si>
  <si>
    <t>BIL.AKT.HYP{A,T,M13}=SUM(BIL.AKT.HYP{A,CHF,M13},BIL.AKT.HYP{A,EUR,M13},BIL.AKT.HYP{A,JPY,M13},BIL.AKT.HYP{A,U,M13},BIL.AKT.HYP{A,USD,M13})(±0.5)</t>
  </si>
  <si>
    <t>Q79=SUM(K79,N79,O79,P79,M79)(±0.5)</t>
  </si>
  <si>
    <t>BIL.AKT.HYP{I,T,M31}=SUM(BIL.AKT.HYP{I,CHF,M31},BIL.AKT.HYP{I,EUR,M31},BIL.AKT.HYP{I,JPY,M31},BIL.AKT.HYP{I,U,M31},BIL.AKT.HYP{I,USD,M31})(±0.5)</t>
  </si>
  <si>
    <t>X79=SUM(R79,U79,V79,W79,T79)(±0.5)</t>
  </si>
  <si>
    <t>BIL.AKT.HYP{A,T,M31}=SUM(BIL.AKT.HYP{A,CHF,M31},BIL.AKT.HYP{A,EUR,M31},BIL.AKT.HYP{A,JPY,M31},BIL.AKT.HYP{A,U,M31},BIL.AKT.HYP{A,USD,M31})(±0.5)</t>
  </si>
  <si>
    <t>Q80=SUM(K80,N80,O80,P80,M80)(±0.5)</t>
  </si>
  <si>
    <t>BIL.AKT.HYP{I,T,J15}=SUM(BIL.AKT.HYP{I,CHF,J15},BIL.AKT.HYP{I,EUR,J15},BIL.AKT.HYP{I,JPY,J15},BIL.AKT.HYP{I,U,J15},BIL.AKT.HYP{I,USD,J15})(±0.5)</t>
  </si>
  <si>
    <t>X80=SUM(R80,U80,V80,W80,T80)(±0.5)</t>
  </si>
  <si>
    <t>BIL.AKT.HYP{A,T,J15}=SUM(BIL.AKT.HYP{A,CHF,J15},BIL.AKT.HYP{A,EUR,J15},BIL.AKT.HYP{A,JPY,J15},BIL.AKT.HYP{A,U,J15},BIL.AKT.HYP{A,USD,J15})(±0.5)</t>
  </si>
  <si>
    <t>Q81=SUM(K81,N81,O81,P81,M81)(±0.5)</t>
  </si>
  <si>
    <t>BIL.AKT.HYP{I,T,U5J}=SUM(BIL.AKT.HYP{I,CHF,U5J},BIL.AKT.HYP{I,EUR,U5J},BIL.AKT.HYP{I,JPY,U5J},BIL.AKT.HYP{I,U,U5J},BIL.AKT.HYP{I,USD,U5J})(±0.5)</t>
  </si>
  <si>
    <t>X81=SUM(R81,U81,V81,W81,T81)(±0.5)</t>
  </si>
  <si>
    <t>BIL.AKT.HYP{A,T,U5J}=SUM(BIL.AKT.HYP{A,CHF,U5J},BIL.AKT.HYP{A,EUR,U5J},BIL.AKT.HYP{A,JPY,U5J},BIL.AKT.HYP{A,U,U5J},BIL.AKT.HYP{A,USD,U5J})(±0.5)</t>
  </si>
  <si>
    <t>Q82=SUM(K82,N82,O82,P82,M82)(±0.5)</t>
  </si>
  <si>
    <t>BIL.AKT.HYP{I,T,IMM}=SUM(BIL.AKT.HYP{I,CHF,IMM},BIL.AKT.HYP{I,EUR,IMM},BIL.AKT.HYP{I,JPY,IMM},BIL.AKT.HYP{I,U,IMM},BIL.AKT.HYP{I,USD,IMM})(±0.5)</t>
  </si>
  <si>
    <t>X82=SUM(R82,U82,V82,W82,T82)(±0.5)</t>
  </si>
  <si>
    <t>BIL.AKT.HYP{A,T,IMM}=SUM(BIL.AKT.HYP{A,CHF,IMM},BIL.AKT.HYP{A,EUR,IMM},BIL.AKT.HYP{A,JPY,IMM},BIL.AKT.HYP{A,U,IMM},BIL.AKT.HYP{A,USD,IMM})(±0.5)</t>
  </si>
  <si>
    <t>Q83=SUM(K83,L83,N83,O83,M83,P83)(±0.5)</t>
  </si>
  <si>
    <t>BIL.AKT.HGE{I,T}=SUM(BIL.AKT.HGE{I,CHF},BIL.AKT.HGE{I,EM},BIL.AKT.HGE{I,EUR},BIL.AKT.HGE{I,JPY},BIL.AKT.HGE{I,USD},BIL.AKT.HGE{I,U})(±0.5)</t>
  </si>
  <si>
    <t>X83=SUM(R83,S83,U83,V83,T83,W83)(±0.5)</t>
  </si>
  <si>
    <t>BIL.AKT.HGE{A,T}=SUM(BIL.AKT.HGE{A,CHF},BIL.AKT.HGE{A,EM},BIL.AKT.HGE{A,EUR},BIL.AKT.HGE{A,JPY},BIL.AKT.HGE{A,USD},BIL.AKT.HGE{A,U})(±0.5)</t>
  </si>
  <si>
    <t>Q84=SUM(K84,L84,N84,O84,M84,P84)(±0.5)</t>
  </si>
  <si>
    <t>BIL.AKT.WBW{I,T}=SUM(BIL.AKT.WBW{I,CHF},BIL.AKT.WBW{I,EM},BIL.AKT.WBW{I,EUR},BIL.AKT.WBW{I,JPY},BIL.AKT.WBW{I,USD},BIL.AKT.WBW{I,U})(±0.5)</t>
  </si>
  <si>
    <t>X84=SUM(R84,S84,U84,V84,T84,W84)(±0.5)</t>
  </si>
  <si>
    <t>BIL.AKT.WBW{A,T}=SUM(BIL.AKT.WBW{A,CHF},BIL.AKT.WBW{A,EM},BIL.AKT.WBW{A,EUR},BIL.AKT.WBW{A,JPY},BIL.AKT.WBW{A,USD},BIL.AKT.WBW{A,U})(±0.5)</t>
  </si>
  <si>
    <t>Q85=SUM(K85,L85,N85,O85,M85,P85)(±0.5)</t>
  </si>
  <si>
    <t>BIL.AKT.FFV{I,T}=SUM(BIL.AKT.FFV{I,CHF},BIL.AKT.FFV{I,EM},BIL.AKT.FFV{I,EUR},BIL.AKT.FFV{I,JPY},BIL.AKT.FFV{I,USD},BIL.AKT.FFV{I,U})(±0.5)</t>
  </si>
  <si>
    <t>X85=SUM(R85,S85,U85,V85,T85,W85)(±0.5)</t>
  </si>
  <si>
    <t>BIL.AKT.FFV{A,T}=SUM(BIL.AKT.FFV{A,CHF},BIL.AKT.FFV{A,EM},BIL.AKT.FFV{A,EUR},BIL.AKT.FFV{A,JPY},BIL.AKT.FFV{A,USD},BIL.AKT.FFV{A,U})(±0.5)</t>
  </si>
  <si>
    <t>Q86=SUM(K86,N86,O86,M86,P86)(±0.5)</t>
  </si>
  <si>
    <t>BIL.AKT.FFV.FMI{I,T}=SUM(BIL.AKT.FFV.FMI{I,CHF},BIL.AKT.FFV.FMI{I,EUR},BIL.AKT.FFV.FMI{I,JPY},BIL.AKT.FFV.FMI{I,USD},BIL.AKT.FFV.FMI{I,U})(±0.5)</t>
  </si>
  <si>
    <t>X86=SUM(R86,U86,V86,T86,W86)(±0.5)</t>
  </si>
  <si>
    <t>BIL.AKT.FFV.FMI{A,T}=SUM(BIL.AKT.FFV.FMI{A,CHF},BIL.AKT.FFV.FMI{A,EUR},BIL.AKT.FFV.FMI{A,JPY},BIL.AKT.FFV.FMI{A,USD},BIL.AKT.FFV.FMI{A,U})(±0.5)</t>
  </si>
  <si>
    <t>Q87=SUM(K87,L87,N87,O87,M87,P87)(±0.5)</t>
  </si>
  <si>
    <t>BIL.AKT.FFV.FBA{I,T}=SUM(BIL.AKT.FFV.FBA{I,CHF},BIL.AKT.FFV.FBA{I,EM},BIL.AKT.FFV.FBA{I,EUR},BIL.AKT.FFV.FBA{I,JPY},BIL.AKT.FFV.FBA{I,USD},BIL.AKT.FFV.FBA{I,U})(±0.5)</t>
  </si>
  <si>
    <t>X87=SUM(R87,S87,U87,V87,T87,W87)(±0.5)</t>
  </si>
  <si>
    <t>BIL.AKT.FFV.FBA{A,T}=SUM(BIL.AKT.FFV.FBA{A,CHF},BIL.AKT.FFV.FBA{A,EM},BIL.AKT.FFV.FBA{A,EUR},BIL.AKT.FFV.FBA{A,JPY},BIL.AKT.FFV.FBA{A,USD},BIL.AKT.FFV.FBA{A,U})(±0.5)</t>
  </si>
  <si>
    <t>Q88=SUM(K88,L88,N88,O88,M88,P88)(±0.5)</t>
  </si>
  <si>
    <t>BIL.AKT.FFV.WFG{I,T}=SUM(BIL.AKT.FFV.WFG{I,CHF},BIL.AKT.FFV.WFG{I,EM},BIL.AKT.FFV.WFG{I,EUR},BIL.AKT.FFV.WFG{I,JPY},BIL.AKT.FFV.WFG{I,USD},BIL.AKT.FFV.WFG{I,U})(±0.5)</t>
  </si>
  <si>
    <t>X88=SUM(R88,S88,U88,V88,T88,W88)(±0.5)</t>
  </si>
  <si>
    <t>BIL.AKT.FFV.WFG{A,T}=SUM(BIL.AKT.FFV.WFG{A,CHF},BIL.AKT.FFV.WFG{A,EM},BIL.AKT.FFV.WFG{A,EUR},BIL.AKT.FFV.WFG{A,JPY},BIL.AKT.FFV.WFG{A,USD},BIL.AKT.FFV.WFG{A,U})(±0.5)</t>
  </si>
  <si>
    <t>Q89=SUM(K89,L89,N89,O89,M89,P89)(±0.5)</t>
  </si>
  <si>
    <t>BIL.AKT.FFV.FKU{I,T}=SUM(BIL.AKT.FFV.FKU{I,CHF},BIL.AKT.FFV.FKU{I,EM},BIL.AKT.FFV.FKU{I,EUR},BIL.AKT.FFV.FKU{I,JPY},BIL.AKT.FFV.FKU{I,USD},BIL.AKT.FFV.FKU{I,U})(±0.5)</t>
  </si>
  <si>
    <t>X89=SUM(R89,S89,U89,V89,T89,W89)(±0.5)</t>
  </si>
  <si>
    <t>BIL.AKT.FFV.FKU{A,T}=SUM(BIL.AKT.FFV.FKU{A,CHF},BIL.AKT.FFV.FKU{A,EM},BIL.AKT.FFV.FKU{A,EUR},BIL.AKT.FFV.FKU{A,JPY},BIL.AKT.FFV.FKU{A,USD},BIL.AKT.FFV.FKU{A,U})(±0.5)</t>
  </si>
  <si>
    <t>Q90=SUM(K90,N90,O90,M90,P90)(±0.5)</t>
  </si>
  <si>
    <t>BIL.AKT.FFV.HYP{I,T}=SUM(BIL.AKT.FFV.HYP{I,CHF},BIL.AKT.FFV.HYP{I,EUR},BIL.AKT.FFV.HYP{I,JPY},BIL.AKT.FFV.HYP{I,USD},BIL.AKT.FFV.HYP{I,U})(±0.5)</t>
  </si>
  <si>
    <t>X90=SUM(R90,U90,V90,T90,W90)(±0.5)</t>
  </si>
  <si>
    <t>BIL.AKT.FFV.HYP{A,T}=SUM(BIL.AKT.FFV.HYP{A,CHF},BIL.AKT.FFV.HYP{A,EUR},BIL.AKT.FFV.HYP{A,JPY},BIL.AKT.FFV.HYP{A,USD},BIL.AKT.FFV.HYP{A,U})(±0.5)</t>
  </si>
  <si>
    <t>Q91=SUM(K91,L91,N91,O91,M91,P91)(±0.5)</t>
  </si>
  <si>
    <t>BIL.AKT.FFV.FAN{I,T}=SUM(BIL.AKT.FFV.FAN{I,CHF},BIL.AKT.FFV.FAN{I,EM},BIL.AKT.FFV.FAN{I,EUR},BIL.AKT.FFV.FAN{I,JPY},BIL.AKT.FFV.FAN{I,USD},BIL.AKT.FFV.FAN{I,U})(±0.5)</t>
  </si>
  <si>
    <t>X91=SUM(R91,S91,U91,V91,T91,W91)(±0.5)</t>
  </si>
  <si>
    <t>BIL.AKT.FFV.FAN{A,T}=SUM(BIL.AKT.FFV.FAN{A,CHF},BIL.AKT.FFV.FAN{A,EM},BIL.AKT.FFV.FAN{A,EUR},BIL.AKT.FFV.FAN{A,JPY},BIL.AKT.FFV.FAN{A,USD},BIL.AKT.FFV.FAN{A,U})(±0.5)</t>
  </si>
  <si>
    <t>Q92=SUM(K92,L92,N92,O92,M92,P92)(±0.5)</t>
  </si>
  <si>
    <t>BIL.AKT.FAN{I,T}=SUM(BIL.AKT.FAN{I,CHF},BIL.AKT.FAN{I,EM},BIL.AKT.FAN{I,EUR},BIL.AKT.FAN{I,JPY},BIL.AKT.FAN{I,USD},BIL.AKT.FAN{I,U})(±0.5)</t>
  </si>
  <si>
    <t>X92=SUM(R92,S92,U92,V92,T92,W92)(±0.5)</t>
  </si>
  <si>
    <t>BIL.AKT.FAN{A,T}=SUM(BIL.AKT.FAN{A,CHF},BIL.AKT.FAN{A,EM},BIL.AKT.FAN{A,EUR},BIL.AKT.FAN{A,JPY},BIL.AKT.FAN{A,USD},BIL.AKT.FAN{A,U})(±0.5)</t>
  </si>
  <si>
    <t>Q93=SUM(K93,N93,O93,M93,P93)(±0.5)</t>
  </si>
  <si>
    <t>BIL.AKT.FAN.LIS{I,T}=SUM(BIL.AKT.FAN.LIS{I,CHF},BIL.AKT.FAN.LIS{I,EUR},BIL.AKT.FAN.LIS{I,JPY},BIL.AKT.FAN.LIS{I,USD},BIL.AKT.FAN.LIS{I,U})(±0.5)</t>
  </si>
  <si>
    <t>X93=SUM(R93,U93,V93,T93,W93)(±0.5)</t>
  </si>
  <si>
    <t>BIL.AKT.FAN.LIS{A,T}=SUM(BIL.AKT.FAN.LIS{A,CHF},BIL.AKT.FAN.LIS{A,EUR},BIL.AKT.FAN.LIS{A,JPY},BIL.AKT.FAN.LIS{A,USD},BIL.AKT.FAN.LIS{A,U})(±0.5)</t>
  </si>
  <si>
    <t>Q94=SUM(K94,N94,O94,P94,M94)(±0.5)</t>
  </si>
  <si>
    <t>BIL.AKT.FAN.GMP{I,T,T}=SUM(BIL.AKT.FAN.GMP{I,CHF,T},BIL.AKT.FAN.GMP{I,EUR,T},BIL.AKT.FAN.GMP{I,JPY,T},BIL.AKT.FAN.GMP{I,U,T},BIL.AKT.FAN.GMP{I,USD,T})(±0.5)</t>
  </si>
  <si>
    <t>X94=SUM(R94,U94,V94,W94,T94)(±0.5)</t>
  </si>
  <si>
    <t>BIL.AKT.FAN.GMP{A,T,T}=SUM(BIL.AKT.FAN.GMP{A,CHF,T},BIL.AKT.FAN.GMP{A,EUR,T},BIL.AKT.FAN.GMP{A,JPY,T},BIL.AKT.FAN.GMP{A,U,T},BIL.AKT.FAN.GMP{A,USD,T})(±0.5)</t>
  </si>
  <si>
    <t>Q95=SUM(K95,N95,O95,P95,M95)(±0.5)</t>
  </si>
  <si>
    <t>BIL.AKT.FAN.GMP{I,T,OEH}=SUM(BIL.AKT.FAN.GMP{I,CHF,OEH},BIL.AKT.FAN.GMP{I,EUR,OEH},BIL.AKT.FAN.GMP{I,JPY,OEH},BIL.AKT.FAN.GMP{I,U,OEH},BIL.AKT.FAN.GMP{I,USD,OEH})(±0.5)</t>
  </si>
  <si>
    <t>X95=SUM(R95,U95,V95,W95,T95)(±0.5)</t>
  </si>
  <si>
    <t>BIL.AKT.FAN.GMP{A,T,OEH}=SUM(BIL.AKT.FAN.GMP{A,CHF,OEH},BIL.AKT.FAN.GMP{A,EUR,OEH},BIL.AKT.FAN.GMP{A,JPY,OEH},BIL.AKT.FAN.GMP{A,U,OEH},BIL.AKT.FAN.GMP{A,USD,OEH})(±0.5)</t>
  </si>
  <si>
    <t>Q96=SUM(K96,N96,O96,M96,P96)(±0.5)</t>
  </si>
  <si>
    <t>BIL.AKT.REA{I,T}=SUM(BIL.AKT.REA{I,CHF},BIL.AKT.REA{I,EUR},BIL.AKT.REA{I,JPY},BIL.AKT.REA{I,USD},BIL.AKT.REA{I,U})(±0.5)</t>
  </si>
  <si>
    <t>X96=SUM(R96,U96,V96,T96,W96)(±0.5)</t>
  </si>
  <si>
    <t>BIL.AKT.REA{A,T}=SUM(BIL.AKT.REA{A,CHF},BIL.AKT.REA{A,EUR},BIL.AKT.REA{A,JPY},BIL.AKT.REA{A,USD},BIL.AKT.REA{A,U})(±0.5)</t>
  </si>
  <si>
    <t>Q97=SUM(K97,N97,O97,M97,P97)(±0.5)</t>
  </si>
  <si>
    <t>BIL.AKT.BET{I,T}=SUM(BIL.AKT.BET{I,CHF},BIL.AKT.BET{I,EUR},BIL.AKT.BET{I,JPY},BIL.AKT.BET{I,USD},BIL.AKT.BET{I,U})(±0.5)</t>
  </si>
  <si>
    <t>X97=SUM(R97,U97,V97,T97,W97)(±0.5)</t>
  </si>
  <si>
    <t>BIL.AKT.BET{A,T}=SUM(BIL.AKT.BET{A,CHF},BIL.AKT.BET{A,EUR},BIL.AKT.BET{A,JPY},BIL.AKT.BET{A,USD},BIL.AKT.BET{A,U})(±0.5)</t>
  </si>
  <si>
    <t>Q98=SUM(K98,N98,O98,M98,P98)(±0.5)</t>
  </si>
  <si>
    <t>BIL.AKT.SAN{I,T}=SUM(BIL.AKT.SAN{I,CHF},BIL.AKT.SAN{I,EUR},BIL.AKT.SAN{I,JPY},BIL.AKT.SAN{I,USD},BIL.AKT.SAN{I,U})(±0.5)</t>
  </si>
  <si>
    <t>X98=SUM(R98,U98,V98,T98,W98)(±0.5)</t>
  </si>
  <si>
    <t>BIL.AKT.SAN{A,T}=SUM(BIL.AKT.SAN{A,CHF},BIL.AKT.SAN{A,EUR},BIL.AKT.SAN{A,JPY},BIL.AKT.SAN{A,USD},BIL.AKT.SAN{A,U})(±0.5)</t>
  </si>
  <si>
    <t>Q99=SUM(K99,N99,O99,M99,P99)(±0.5)</t>
  </si>
  <si>
    <t>BIL.AKT.SAN.LBU{I,T}=SUM(BIL.AKT.SAN.LBU{I,CHF},BIL.AKT.SAN.LBU{I,EUR},BIL.AKT.SAN.LBU{I,JPY},BIL.AKT.SAN.LBU{I,USD},BIL.AKT.SAN.LBU{I,U})(±0.5)</t>
  </si>
  <si>
    <t>X99=SUM(R99,U99,V99,T99,W99)(±0.5)</t>
  </si>
  <si>
    <t>BIL.AKT.SAN.LBU{A,T}=SUM(BIL.AKT.SAN.LBU{A,CHF},BIL.AKT.SAN.LBU{A,EUR},BIL.AKT.SAN.LBU{A,JPY},BIL.AKT.SAN.LBU{A,USD},BIL.AKT.SAN.LBU{A,U})(±0.5)</t>
  </si>
  <si>
    <t>Q100=SUM(K100,N100,O100,M100,P100)(±0.5)</t>
  </si>
  <si>
    <t>BIL.AKT.SAN.OFL{I,T}=SUM(BIL.AKT.SAN.OFL{I,CHF},BIL.AKT.SAN.OFL{I,EUR},BIL.AKT.SAN.OFL{I,JPY},BIL.AKT.SAN.OFL{I,USD},BIL.AKT.SAN.OFL{I,U})(±0.5)</t>
  </si>
  <si>
    <t>X100=SUM(R100,U100,V100,T100,W100)(±0.5)</t>
  </si>
  <si>
    <t>BIL.AKT.SAN.OFL{A,T}=SUM(BIL.AKT.SAN.OFL{A,CHF},BIL.AKT.SAN.OFL{A,EUR},BIL.AKT.SAN.OFL{A,JPY},BIL.AKT.SAN.OFL{A,USD},BIL.AKT.SAN.OFL{A,U})(±0.5)</t>
  </si>
  <si>
    <t>Q101=SUM(K101,N101,O101,M101,P101)(±0.5)</t>
  </si>
  <si>
    <t>BIL.AKT.SAN.UES{I,T}=SUM(BIL.AKT.SAN.UES{I,CHF},BIL.AKT.SAN.UES{I,EUR},BIL.AKT.SAN.UES{I,JPY},BIL.AKT.SAN.UES{I,USD},BIL.AKT.SAN.UES{I,U})(±0.5)</t>
  </si>
  <si>
    <t>X101=SUM(R101,U101,V101,T101,W101)(±0.5)</t>
  </si>
  <si>
    <t>BIL.AKT.SAN.UES{A,T}=SUM(BIL.AKT.SAN.UES{A,CHF},BIL.AKT.SAN.UES{A,EUR},BIL.AKT.SAN.UES{A,JPY},BIL.AKT.SAN.UES{A,USD},BIL.AKT.SAN.UES{A,U})(±0.5)</t>
  </si>
  <si>
    <t>Q102=SUM(K102,N102,O102,M102,P102)(±0.5)</t>
  </si>
  <si>
    <t>BIL.AKT.IMW{I,T}=SUM(BIL.AKT.IMW{I,CHF},BIL.AKT.IMW{I,EUR},BIL.AKT.IMW{I,JPY},BIL.AKT.IMW{I,USD},BIL.AKT.IMW{I,U})(±0.5)</t>
  </si>
  <si>
    <t>X102=SUM(R102,U102,V102,T102,W102)(±0.5)</t>
  </si>
  <si>
    <t>BIL.AKT.IMW{A,T}=SUM(BIL.AKT.IMW{A,CHF},BIL.AKT.IMW{A,EUR},BIL.AKT.IMW{A,JPY},BIL.AKT.IMW{A,USD},BIL.AKT.IMW{A,U})(±0.5)</t>
  </si>
  <si>
    <t>Q103=SUM(K103,L103,N103,O103,M103,P103)(±0.5)</t>
  </si>
  <si>
    <t>BIL.AKT.SON{I,T}=SUM(BIL.AKT.SON{I,CHF},BIL.AKT.SON{I,EM},BIL.AKT.SON{I,EUR},BIL.AKT.SON{I,JPY},BIL.AKT.SON{I,USD},BIL.AKT.SON{I,U})(±0.5)</t>
  </si>
  <si>
    <t>X103=SUM(R103,S103,U103,V103,T103,W103)(±0.5)</t>
  </si>
  <si>
    <t>BIL.AKT.SON{A,T}=SUM(BIL.AKT.SON{A,CHF},BIL.AKT.SON{A,EM},BIL.AKT.SON{A,EUR},BIL.AKT.SON{A,JPY},BIL.AKT.SON{A,USD},BIL.AKT.SON{A,U})(±0.5)</t>
  </si>
  <si>
    <t>Q104=SUM(K104,L104,N104,O104,M104,P104)(±0.5)</t>
  </si>
  <si>
    <t>BIL.AKT.SON.SBG{I,T}=SUM(BIL.AKT.SON.SBG{I,CHF},BIL.AKT.SON.SBG{I,EM},BIL.AKT.SON.SBG{I,EUR},BIL.AKT.SON.SBG{I,JPY},BIL.AKT.SON.SBG{I,USD},BIL.AKT.SON.SBG{I,U})(±0.5)</t>
  </si>
  <si>
    <t>X104=SUM(R104,S104,U104,V104,T104,W104)(±0.5)</t>
  </si>
  <si>
    <t>BIL.AKT.SON.SBG{A,T}=SUM(BIL.AKT.SON.SBG{A,CHF},BIL.AKT.SON.SBG{A,EM},BIL.AKT.SON.SBG{A,EUR},BIL.AKT.SON.SBG{A,JPY},BIL.AKT.SON.SBG{A,USD},BIL.AKT.SON.SBG{A,U})(±0.5)</t>
  </si>
  <si>
    <t>Q105=SUM(K105,L105,N105,O105,M105,P105)(±0.5)</t>
  </si>
  <si>
    <t>BIL.AKT.SON.NML{I,T}=SUM(BIL.AKT.SON.NML{I,CHF},BIL.AKT.SON.NML{I,EM},BIL.AKT.SON.NML{I,EUR},BIL.AKT.SON.NML{I,JPY},BIL.AKT.SON.NML{I,USD},BIL.AKT.SON.NML{I,U})(±0.5)</t>
  </si>
  <si>
    <t>X105=SUM(R105,S105,U105,V105,T105,W105)(±0.5)</t>
  </si>
  <si>
    <t>BIL.AKT.SON.NML{A,T}=SUM(BIL.AKT.SON.NML{A,CHF},BIL.AKT.SON.NML{A,EM},BIL.AKT.SON.NML{A,EUR},BIL.AKT.SON.NML{A,JPY},BIL.AKT.SON.NML{A,USD},BIL.AKT.SON.NML{A,U})(±0.5)</t>
  </si>
  <si>
    <t>Q106=SUM(K106)(±0.5)</t>
  </si>
  <si>
    <t>BIL.AKT.NEG{I,T}=SUM(BIL.AKT.NEG{I,CHF})(±0.5)</t>
  </si>
  <si>
    <t>Q107=SUM(K107,L107,N107,O107,M107,P107)(±0.5)</t>
  </si>
  <si>
    <t>BIL.AKT.TOT{I,T}=SUM(BIL.AKT.TOT{I,CHF},BIL.AKT.TOT{I,EM},BIL.AKT.TOT{I,EUR},BIL.AKT.TOT{I,JPY},BIL.AKT.TOT{I,USD},BIL.AKT.TOT{I,U})(±0.5)</t>
  </si>
  <si>
    <t>X107=SUM(R107,S107,U107,V107,T107,W107)(±0.5)</t>
  </si>
  <si>
    <t>BIL.AKT.TOT{A,T}=SUM(BIL.AKT.TOT{A,CHF},BIL.AKT.TOT{A,EM},BIL.AKT.TOT{A,EUR},BIL.AKT.TOT{A,JPY},BIL.AKT.TOT{A,USD},BIL.AKT.TOT{A,U})(±0.5)</t>
  </si>
  <si>
    <t>Q108=SUM(K108,N108,O108,M108,P108)(±0.5)</t>
  </si>
  <si>
    <t>BIL.AKT.TOT.NRA{I,T}=SUM(BIL.AKT.TOT.NRA{I,CHF},BIL.AKT.TOT.NRA{I,EUR},BIL.AKT.TOT.NRA{I,JPY},BIL.AKT.TOT.NRA{I,USD},BIL.AKT.TOT.NRA{I,U})(±0.5)</t>
  </si>
  <si>
    <t>X108=SUM(R108,U108,V108,T108,W108)(±0.5)</t>
  </si>
  <si>
    <t>BIL.AKT.TOT.NRA{A,T}=SUM(BIL.AKT.TOT.NRA{A,CHF},BIL.AKT.TOT.NRA{A,EUR},BIL.AKT.TOT.NRA{A,JPY},BIL.AKT.TOT.NRA{A,USD},BIL.AKT.TOT.NRA{A,U})(±0.5)</t>
  </si>
  <si>
    <t>Q109=SUM(K109,N109,O109,M109,P109)(±0.5)</t>
  </si>
  <si>
    <t>BIL.AKT.TOT.NRA.WAF{I,T}=SUM(BIL.AKT.TOT.NRA.WAF{I,CHF},BIL.AKT.TOT.NRA.WAF{I,EUR},BIL.AKT.TOT.NRA.WAF{I,JPY},BIL.AKT.TOT.NRA.WAF{I,USD},BIL.AKT.TOT.NRA.WAF{I,U})(±0.5)</t>
  </si>
  <si>
    <t>X109=SUM(R109,U109,V109,T109,W109)(±0.5)</t>
  </si>
  <si>
    <t>BIL.AKT.TOT.NRA.WAF{A,T}=SUM(BIL.AKT.TOT.NRA.WAF{A,CHF},BIL.AKT.TOT.NRA.WAF{A,EUR},BIL.AKT.TOT.NRA.WAF{A,JPY},BIL.AKT.TOT.NRA.WAF{A,USD},BIL.AKT.TOT.NRA.WAF{A,U})(±0.5)</t>
  </si>
  <si>
    <t>JAHR_U_D.D005</t>
  </si>
  <si>
    <t>Total Echéance</t>
  </si>
  <si>
    <t>K29=SUM(K30,K31,K32)(±0.5)</t>
  </si>
  <si>
    <t>BIL.AKT.FBA{I,CHF,T}=SUM(BIL.AKT.FBA{I,CHF,ASI},BIL.AKT.FBA{I,CHF,KUE},BIL.AKT.FBA{I,CHF,RLZ})(±0.5)</t>
  </si>
  <si>
    <t>L29=SUM(L30,L31,L32)(±0.5)</t>
  </si>
  <si>
    <t>BIL.AKT.FBA{I,EM,T}=SUM(BIL.AKT.FBA{I,EM,ASI},BIL.AKT.FBA{I,EM,KUE},BIL.AKT.FBA{I,EM,RLZ})(±0.5)</t>
  </si>
  <si>
    <t>M29=SUM(M30,M31,M32)(±0.5)</t>
  </si>
  <si>
    <t>BIL.AKT.FBA{I,USD,T}=SUM(BIL.AKT.FBA{I,USD,ASI},BIL.AKT.FBA{I,USD,KUE},BIL.AKT.FBA{I,USD,RLZ})(±0.5)</t>
  </si>
  <si>
    <t>N29=SUM(N30,N31,N32)(±0.5)</t>
  </si>
  <si>
    <t>BIL.AKT.FBA{I,EUR,T}=SUM(BIL.AKT.FBA{I,EUR,ASI},BIL.AKT.FBA{I,EUR,KUE},BIL.AKT.FBA{I,EUR,RLZ})(±0.5)</t>
  </si>
  <si>
    <t>O29=SUM(O30,O31,O32)(±0.5)</t>
  </si>
  <si>
    <t>BIL.AKT.FBA{I,JPY,T}=SUM(BIL.AKT.FBA{I,JPY,ASI},BIL.AKT.FBA{I,JPY,KUE},BIL.AKT.FBA{I,JPY,RLZ})(±0.5)</t>
  </si>
  <si>
    <t>P29=SUM(P30,P31,P32)(±0.5)</t>
  </si>
  <si>
    <t>BIL.AKT.FBA{I,U,T}=SUM(BIL.AKT.FBA{I,U,ASI},BIL.AKT.FBA{I,U,KUE},BIL.AKT.FBA{I,U,RLZ})(±0.5)</t>
  </si>
  <si>
    <t>Q29=SUM(Q30,Q31,Q32)(±0.5)</t>
  </si>
  <si>
    <t>BIL.AKT.FBA{I,T,T}=SUM(BIL.AKT.FBA{I,T,ASI},BIL.AKT.FBA{I,T,KUE},BIL.AKT.FBA{I,T,RLZ})(±0.5)</t>
  </si>
  <si>
    <t>R29=SUM(R30,R31,R32)(±0.5)</t>
  </si>
  <si>
    <t>BIL.AKT.FBA{A,CHF,T}=SUM(BIL.AKT.FBA{A,CHF,ASI},BIL.AKT.FBA{A,CHF,KUE},BIL.AKT.FBA{A,CHF,RLZ})(±0.5)</t>
  </si>
  <si>
    <t>S29=SUM(S30,S31,S32)(±0.5)</t>
  </si>
  <si>
    <t>BIL.AKT.FBA{A,EM,T}=SUM(BIL.AKT.FBA{A,EM,ASI},BIL.AKT.FBA{A,EM,KUE},BIL.AKT.FBA{A,EM,RLZ})(±0.5)</t>
  </si>
  <si>
    <t>T29=SUM(T30,T31,T32)(±0.5)</t>
  </si>
  <si>
    <t>BIL.AKT.FBA{A,USD,T}=SUM(BIL.AKT.FBA{A,USD,ASI},BIL.AKT.FBA{A,USD,KUE},BIL.AKT.FBA{A,USD,RLZ})(±0.5)</t>
  </si>
  <si>
    <t>U29=SUM(U30,U31,U32)(±0.5)</t>
  </si>
  <si>
    <t>BIL.AKT.FBA{A,EUR,T}=SUM(BIL.AKT.FBA{A,EUR,ASI},BIL.AKT.FBA{A,EUR,KUE},BIL.AKT.FBA{A,EUR,RLZ})(±0.5)</t>
  </si>
  <si>
    <t>V29=SUM(V30,V31,V32)(±0.5)</t>
  </si>
  <si>
    <t>BIL.AKT.FBA{A,JPY,T}=SUM(BIL.AKT.FBA{A,JPY,ASI},BIL.AKT.FBA{A,JPY,KUE},BIL.AKT.FBA{A,JPY,RLZ})(±0.5)</t>
  </si>
  <si>
    <t>W29=SUM(W30,W31,W32)(±0.5)</t>
  </si>
  <si>
    <t>BIL.AKT.FBA{A,U,T}=SUM(BIL.AKT.FBA{A,U,ASI},BIL.AKT.FBA{A,U,KUE},BIL.AKT.FBA{A,U,RLZ})(±0.5)</t>
  </si>
  <si>
    <t>X29=SUM(X30,X31,X32)(±0.5)</t>
  </si>
  <si>
    <t>BIL.AKT.FBA{A,T,T}=SUM(BIL.AKT.FBA{A,T,ASI},BIL.AKT.FBA{A,T,KUE},BIL.AKT.FBA{A,T,RLZ})(±0.5)</t>
  </si>
  <si>
    <t>Y29=SUM(Y30,Y31,Y32)(±0.5)</t>
  </si>
  <si>
    <t>BIL.AKT.FBA{T,T,T}=SUM(BIL.AKT.FBA{T,T,ASI},BIL.AKT.FBA{T,T,KUE},BIL.AKT.FBA{T,T,RLZ})(±0.5)</t>
  </si>
  <si>
    <t>K39=SUM(K40,K41,K42)(±0.5)</t>
  </si>
  <si>
    <t>BIL.AKT.WFG{I,CHF,T,BAN}=SUM(BIL.AKT.WFG{I,CHF,ASI,BAN},BIL.AKT.WFG{I,CHF,KUE,BAN},BIL.AKT.WFG{I,CHF,RLZ,BAN})(±0.5)</t>
  </si>
  <si>
    <t>L39=SUM(L40,L41,L42)(±0.5)</t>
  </si>
  <si>
    <t>BIL.AKT.WFG{I,EM,T,BAN}=SUM(BIL.AKT.WFG{I,EM,ASI,BAN},BIL.AKT.WFG{I,EM,KUE,BAN},BIL.AKT.WFG{I,EM,RLZ,BAN})(±0.5)</t>
  </si>
  <si>
    <t>M39=SUM(M40,M41,M42)(±0.5)</t>
  </si>
  <si>
    <t>BIL.AKT.WFG{I,USD,T,BAN}=SUM(BIL.AKT.WFG{I,USD,ASI,BAN},BIL.AKT.WFG{I,USD,KUE,BAN},BIL.AKT.WFG{I,USD,RLZ,BAN})(±0.5)</t>
  </si>
  <si>
    <t>N39=SUM(N40,N41,N42)(±0.5)</t>
  </si>
  <si>
    <t>BIL.AKT.WFG{I,EUR,T,BAN}=SUM(BIL.AKT.WFG{I,EUR,ASI,BAN},BIL.AKT.WFG{I,EUR,KUE,BAN},BIL.AKT.WFG{I,EUR,RLZ,BAN})(±0.5)</t>
  </si>
  <si>
    <t>O39=SUM(O40,O41,O42)(±0.5)</t>
  </si>
  <si>
    <t>BIL.AKT.WFG{I,JPY,T,BAN}=SUM(BIL.AKT.WFG{I,JPY,ASI,BAN},BIL.AKT.WFG{I,JPY,KUE,BAN},BIL.AKT.WFG{I,JPY,RLZ,BAN})(±0.5)</t>
  </si>
  <si>
    <t>P39=SUM(P40,P41,P42)(±0.5)</t>
  </si>
  <si>
    <t>BIL.AKT.WFG{I,U,T,BAN}=SUM(BIL.AKT.WFG{I,U,ASI,BAN},BIL.AKT.WFG{I,U,KUE,BAN},BIL.AKT.WFG{I,U,RLZ,BAN})(±0.5)</t>
  </si>
  <si>
    <t>Q39=SUM(Q40,Q41,Q42)(±0.5)</t>
  </si>
  <si>
    <t>BIL.AKT.WFG{I,T,T,BAN}=SUM(BIL.AKT.WFG{I,T,ASI,BAN},BIL.AKT.WFG{I,T,KUE,BAN},BIL.AKT.WFG{I,T,RLZ,BAN})(±0.5)</t>
  </si>
  <si>
    <t>R39=SUM(R40,R41,R42)(±0.5)</t>
  </si>
  <si>
    <t>BIL.AKT.WFG{A,CHF,T,BAN}=SUM(BIL.AKT.WFG{A,CHF,ASI,BAN},BIL.AKT.WFG{A,CHF,KUE,BAN},BIL.AKT.WFG{A,CHF,RLZ,BAN})(±0.5)</t>
  </si>
  <si>
    <t>S39=SUM(S40,S41,S42)(±0.5)</t>
  </si>
  <si>
    <t>BIL.AKT.WFG{A,EM,T,BAN}=SUM(BIL.AKT.WFG{A,EM,ASI,BAN},BIL.AKT.WFG{A,EM,KUE,BAN},BIL.AKT.WFG{A,EM,RLZ,BAN})(±0.5)</t>
  </si>
  <si>
    <t>T39=SUM(T40,T41,T42)(±0.5)</t>
  </si>
  <si>
    <t>BIL.AKT.WFG{A,USD,T,BAN}=SUM(BIL.AKT.WFG{A,USD,ASI,BAN},BIL.AKT.WFG{A,USD,KUE,BAN},BIL.AKT.WFG{A,USD,RLZ,BAN})(±0.5)</t>
  </si>
  <si>
    <t>U39=SUM(U40,U41,U42)(±0.5)</t>
  </si>
  <si>
    <t>BIL.AKT.WFG{A,EUR,T,BAN}=SUM(BIL.AKT.WFG{A,EUR,ASI,BAN},BIL.AKT.WFG{A,EUR,KUE,BAN},BIL.AKT.WFG{A,EUR,RLZ,BAN})(±0.5)</t>
  </si>
  <si>
    <t>V39=SUM(V40,V41,V42)(±0.5)</t>
  </si>
  <si>
    <t>BIL.AKT.WFG{A,JPY,T,BAN}=SUM(BIL.AKT.WFG{A,JPY,ASI,BAN},BIL.AKT.WFG{A,JPY,KUE,BAN},BIL.AKT.WFG{A,JPY,RLZ,BAN})(±0.5)</t>
  </si>
  <si>
    <t>W39=SUM(W40,W41,W42)(±0.5)</t>
  </si>
  <si>
    <t>BIL.AKT.WFG{A,U,T,BAN}=SUM(BIL.AKT.WFG{A,U,ASI,BAN},BIL.AKT.WFG{A,U,KUE,BAN},BIL.AKT.WFG{A,U,RLZ,BAN})(±0.5)</t>
  </si>
  <si>
    <t>X39=SUM(X40,X41,X42)(±0.5)</t>
  </si>
  <si>
    <t>BIL.AKT.WFG{A,T,T,BAN}=SUM(BIL.AKT.WFG{A,T,ASI,BAN},BIL.AKT.WFG{A,T,KUE,BAN},BIL.AKT.WFG{A,T,RLZ,BAN})(±0.5)</t>
  </si>
  <si>
    <t>Y39=SUM(Y40,Y41,Y42)(±0.5)</t>
  </si>
  <si>
    <t>BIL.AKT.WFG{T,T,T,BAN}=SUM(BIL.AKT.WFG{T,T,ASI,BAN},BIL.AKT.WFG{T,T,KUE,BAN},BIL.AKT.WFG{T,T,RLZ,BAN})(±0.5)</t>
  </si>
  <si>
    <t>K48=SUM(K49,K50,K51)(±0.5)</t>
  </si>
  <si>
    <t>BIL.AKT.WFG{I,CHF,T,KUN}=SUM(BIL.AKT.WFG{I,CHF,ASI,KUN},BIL.AKT.WFG{I,CHF,KUE,KUN},BIL.AKT.WFG{I,CHF,RLZ,KUN})(±0.5)</t>
  </si>
  <si>
    <t>L48=SUM(L49,L50,L51)(±0.5)</t>
  </si>
  <si>
    <t>BIL.AKT.WFG{I,EM,T,KUN}=SUM(BIL.AKT.WFG{I,EM,ASI,KUN},BIL.AKT.WFG{I,EM,KUE,KUN},BIL.AKT.WFG{I,EM,RLZ,KUN})(±0.5)</t>
  </si>
  <si>
    <t>M48=SUM(M49,M50,M51)(±0.5)</t>
  </si>
  <si>
    <t>BIL.AKT.WFG{I,USD,T,KUN}=SUM(BIL.AKT.WFG{I,USD,ASI,KUN},BIL.AKT.WFG{I,USD,KUE,KUN},BIL.AKT.WFG{I,USD,RLZ,KUN})(±0.5)</t>
  </si>
  <si>
    <t>N48=SUM(N49,N50,N51)(±0.5)</t>
  </si>
  <si>
    <t>BIL.AKT.WFG{I,EUR,T,KUN}=SUM(BIL.AKT.WFG{I,EUR,ASI,KUN},BIL.AKT.WFG{I,EUR,KUE,KUN},BIL.AKT.WFG{I,EUR,RLZ,KUN})(±0.5)</t>
  </si>
  <si>
    <t>O48=SUM(O49,O50,O51)(±0.5)</t>
  </si>
  <si>
    <t>BIL.AKT.WFG{I,JPY,T,KUN}=SUM(BIL.AKT.WFG{I,JPY,ASI,KUN},BIL.AKT.WFG{I,JPY,KUE,KUN},BIL.AKT.WFG{I,JPY,RLZ,KUN})(±0.5)</t>
  </si>
  <si>
    <t>P48=SUM(P49,P50,P51)(±0.5)</t>
  </si>
  <si>
    <t>BIL.AKT.WFG{I,U,T,KUN}=SUM(BIL.AKT.WFG{I,U,ASI,KUN},BIL.AKT.WFG{I,U,KUE,KUN},BIL.AKT.WFG{I,U,RLZ,KUN})(±0.5)</t>
  </si>
  <si>
    <t>Q48=SUM(Q49,Q50,Q51)(±0.5)</t>
  </si>
  <si>
    <t>BIL.AKT.WFG{I,T,T,KUN}=SUM(BIL.AKT.WFG{I,T,ASI,KUN},BIL.AKT.WFG{I,T,KUE,KUN},BIL.AKT.WFG{I,T,RLZ,KUN})(±0.5)</t>
  </si>
  <si>
    <t>R48=SUM(R49,R50,R51)(±0.5)</t>
  </si>
  <si>
    <t>BIL.AKT.WFG{A,CHF,T,KUN}=SUM(BIL.AKT.WFG{A,CHF,ASI,KUN},BIL.AKT.WFG{A,CHF,KUE,KUN},BIL.AKT.WFG{A,CHF,RLZ,KUN})(±0.5)</t>
  </si>
  <si>
    <t>S48=SUM(S49,S50,S51)(±0.5)</t>
  </si>
  <si>
    <t>BIL.AKT.WFG{A,EM,T,KUN}=SUM(BIL.AKT.WFG{A,EM,ASI,KUN},BIL.AKT.WFG{A,EM,KUE,KUN},BIL.AKT.WFG{A,EM,RLZ,KUN})(±0.5)</t>
  </si>
  <si>
    <t>T48=SUM(T49,T50,T51)(±0.5)</t>
  </si>
  <si>
    <t>BIL.AKT.WFG{A,USD,T,KUN}=SUM(BIL.AKT.WFG{A,USD,ASI,KUN},BIL.AKT.WFG{A,USD,KUE,KUN},BIL.AKT.WFG{A,USD,RLZ,KUN})(±0.5)</t>
  </si>
  <si>
    <t>U48=SUM(U49,U50,U51)(±0.5)</t>
  </si>
  <si>
    <t>BIL.AKT.WFG{A,EUR,T,KUN}=SUM(BIL.AKT.WFG{A,EUR,ASI,KUN},BIL.AKT.WFG{A,EUR,KUE,KUN},BIL.AKT.WFG{A,EUR,RLZ,KUN})(±0.5)</t>
  </si>
  <si>
    <t>V48=SUM(V49,V50,V51)(±0.5)</t>
  </si>
  <si>
    <t>BIL.AKT.WFG{A,JPY,T,KUN}=SUM(BIL.AKT.WFG{A,JPY,ASI,KUN},BIL.AKT.WFG{A,JPY,KUE,KUN},BIL.AKT.WFG{A,JPY,RLZ,KUN})(±0.5)</t>
  </si>
  <si>
    <t>W48=SUM(W49,W50,W51)(±0.5)</t>
  </si>
  <si>
    <t>BIL.AKT.WFG{A,U,T,KUN}=SUM(BIL.AKT.WFG{A,U,ASI,KUN},BIL.AKT.WFG{A,U,KUE,KUN},BIL.AKT.WFG{A,U,RLZ,KUN})(±0.5)</t>
  </si>
  <si>
    <t>X48=SUM(X49,X50,X51)(±0.5)</t>
  </si>
  <si>
    <t>BIL.AKT.WFG{A,T,T,KUN}=SUM(BIL.AKT.WFG{A,T,ASI,KUN},BIL.AKT.WFG{A,T,KUE,KUN},BIL.AKT.WFG{A,T,RLZ,KUN})(±0.5)</t>
  </si>
  <si>
    <t>Y48=SUM(Y49,Y50,Y51)(±0.5)</t>
  </si>
  <si>
    <t>BIL.AKT.WFG{T,T,T,KUN}=SUM(BIL.AKT.WFG{T,T,ASI,KUN},BIL.AKT.WFG{T,T,KUE,KUN},BIL.AKT.WFG{T,T,RLZ,KUN})(±0.5)</t>
  </si>
  <si>
    <t>K57=SUM(K65,K66,K67)(±0.5)</t>
  </si>
  <si>
    <t>BIL.AKT.FKU{I,CHF,T,T,T}=SUM(BIL.AKT.FKU{I,CHF,ASI,T,T},BIL.AKT.FKU{I,CHF,KUE,T,T},BIL.AKT.FKU{I,CHF,RLZ,T,T})(±0.5)</t>
  </si>
  <si>
    <t>L57=SUM(L65,L66,L67)(±0.5)</t>
  </si>
  <si>
    <t>BIL.AKT.FKU{I,EM,T,T,T}=SUM(BIL.AKT.FKU{I,EM,ASI,T,T},BIL.AKT.FKU{I,EM,KUE,T,T},BIL.AKT.FKU{I,EM,RLZ,T,T})(±0.5)</t>
  </si>
  <si>
    <t>M57=SUM(M65,M66,M67)(±0.5)</t>
  </si>
  <si>
    <t>BIL.AKT.FKU{I,USD,T,T,T}=SUM(BIL.AKT.FKU{I,USD,ASI,T,T},BIL.AKT.FKU{I,USD,KUE,T,T},BIL.AKT.FKU{I,USD,RLZ,T,T})(±0.5)</t>
  </si>
  <si>
    <t>N57=SUM(N65,N66,N67)(±0.5)</t>
  </si>
  <si>
    <t>BIL.AKT.FKU{I,EUR,T,T,T}=SUM(BIL.AKT.FKU{I,EUR,ASI,T,T},BIL.AKT.FKU{I,EUR,KUE,T,T},BIL.AKT.FKU{I,EUR,RLZ,T,T})(±0.5)</t>
  </si>
  <si>
    <t>O57=SUM(O65,O66,O67)(±0.5)</t>
  </si>
  <si>
    <t>BIL.AKT.FKU{I,JPY,T,T,T}=SUM(BIL.AKT.FKU{I,JPY,ASI,T,T},BIL.AKT.FKU{I,JPY,KUE,T,T},BIL.AKT.FKU{I,JPY,RLZ,T,T})(±0.5)</t>
  </si>
  <si>
    <t>P57=SUM(P65,P66,P67)(±0.5)</t>
  </si>
  <si>
    <t>BIL.AKT.FKU{I,U,T,T,T}=SUM(BIL.AKT.FKU{I,U,ASI,T,T},BIL.AKT.FKU{I,U,KUE,T,T},BIL.AKT.FKU{I,U,RLZ,T,T})(±0.5)</t>
  </si>
  <si>
    <t>Q57=SUM(Q65,Q66,Q67)(±0.5)</t>
  </si>
  <si>
    <t>BIL.AKT.FKU{I,T,T,T,T}=SUM(BIL.AKT.FKU{I,T,ASI,T,T},BIL.AKT.FKU{I,T,KUE,T,T},BIL.AKT.FKU{I,T,RLZ,T,T})(±0.5)</t>
  </si>
  <si>
    <t>R57=SUM(R65,R66,R67)(±0.5)</t>
  </si>
  <si>
    <t>BIL.AKT.FKU{A,CHF,T,T,T}=SUM(BIL.AKT.FKU{A,CHF,ASI,T,T},BIL.AKT.FKU{A,CHF,KUE,T,T},BIL.AKT.FKU{A,CHF,RLZ,T,T})(±0.5)</t>
  </si>
  <si>
    <t>S57=SUM(S65,S66,S67)(±0.5)</t>
  </si>
  <si>
    <t>BIL.AKT.FKU{A,EM,T,T,T}=SUM(BIL.AKT.FKU{A,EM,ASI,T,T},BIL.AKT.FKU{A,EM,KUE,T,T},BIL.AKT.FKU{A,EM,RLZ,T,T})(±0.5)</t>
  </si>
  <si>
    <t>T57=SUM(T65,T66,T67)(±0.5)</t>
  </si>
  <si>
    <t>BIL.AKT.FKU{A,USD,T,T,T}=SUM(BIL.AKT.FKU{A,USD,ASI,T,T},BIL.AKT.FKU{A,USD,KUE,T,T},BIL.AKT.FKU{A,USD,RLZ,T,T})(±0.5)</t>
  </si>
  <si>
    <t>U57=SUM(U65,U66,U67)(±0.5)</t>
  </si>
  <si>
    <t>BIL.AKT.FKU{A,EUR,T,T,T}=SUM(BIL.AKT.FKU{A,EUR,ASI,T,T},BIL.AKT.FKU{A,EUR,KUE,T,T},BIL.AKT.FKU{A,EUR,RLZ,T,T})(±0.5)</t>
  </si>
  <si>
    <t>V57=SUM(V65,V66,V67)(±0.5)</t>
  </si>
  <si>
    <t>BIL.AKT.FKU{A,JPY,T,T,T}=SUM(BIL.AKT.FKU{A,JPY,ASI,T,T},BIL.AKT.FKU{A,JPY,KUE,T,T},BIL.AKT.FKU{A,JPY,RLZ,T,T})(±0.5)</t>
  </si>
  <si>
    <t>W57=SUM(W65,W66,W67)(±0.5)</t>
  </si>
  <si>
    <t>BIL.AKT.FKU{A,U,T,T,T}=SUM(BIL.AKT.FKU{A,U,ASI,T,T},BIL.AKT.FKU{A,U,KUE,T,T},BIL.AKT.FKU{A,U,RLZ,T,T})(±0.5)</t>
  </si>
  <si>
    <t>X57=SUM(X65,X66,X67)(±0.5)</t>
  </si>
  <si>
    <t>BIL.AKT.FKU{A,T,T,T,T}=SUM(BIL.AKT.FKU{A,T,ASI,T,T},BIL.AKT.FKU{A,T,KUE,T,T},BIL.AKT.FKU{A,T,RLZ,T,T})(±0.5)</t>
  </si>
  <si>
    <t>Y57=SUM(Y65,Y66,Y67)(±0.5)</t>
  </si>
  <si>
    <t>BIL.AKT.FKU{T,T,T,T,T}=SUM(BIL.AKT.FKU{T,T,ASI,T,T},BIL.AKT.FKU{T,T,KUE,T,T},BIL.AKT.FKU{T,T,RLZ,T,T})(±0.5)</t>
  </si>
  <si>
    <t>K73=SUM(K74,K75,K76)(±0.5)</t>
  </si>
  <si>
    <t>BIL.AKT.HYP{I,CHF,T}=SUM(BIL.AKT.HYP{I,CHF,ASI},BIL.AKT.HYP{I,CHF,KUE},BIL.AKT.HYP{I,CHF,RLZ})(±0.5)</t>
  </si>
  <si>
    <t>M73=SUM(M74,M75,M76)(±0.5)</t>
  </si>
  <si>
    <t>BIL.AKT.HYP{I,USD,T}=SUM(BIL.AKT.HYP{I,USD,ASI},BIL.AKT.HYP{I,USD,KUE},BIL.AKT.HYP{I,USD,RLZ})(±0.5)</t>
  </si>
  <si>
    <t>N73=SUM(N74,N75,N76)(±0.5)</t>
  </si>
  <si>
    <t>BIL.AKT.HYP{I,EUR,T}=SUM(BIL.AKT.HYP{I,EUR,ASI},BIL.AKT.HYP{I,EUR,KUE},BIL.AKT.HYP{I,EUR,RLZ})(±0.5)</t>
  </si>
  <si>
    <t>O73=SUM(O74,O75,O76)(±0.5)</t>
  </si>
  <si>
    <t>BIL.AKT.HYP{I,JPY,T}=SUM(BIL.AKT.HYP{I,JPY,ASI},BIL.AKT.HYP{I,JPY,KUE},BIL.AKT.HYP{I,JPY,RLZ})(±0.5)</t>
  </si>
  <si>
    <t>P73=SUM(P74,P75,P76)(±0.5)</t>
  </si>
  <si>
    <t>BIL.AKT.HYP{I,U,T}=SUM(BIL.AKT.HYP{I,U,ASI},BIL.AKT.HYP{I,U,KUE},BIL.AKT.HYP{I,U,RLZ})(±0.5)</t>
  </si>
  <si>
    <t>Q73=SUM(Q74,Q75,Q76)(±0.5)</t>
  </si>
  <si>
    <t>BIL.AKT.HYP{I,T,T}=SUM(BIL.AKT.HYP{I,T,ASI},BIL.AKT.HYP{I,T,KUE},BIL.AKT.HYP{I,T,RLZ})(±0.5)</t>
  </si>
  <si>
    <t>R73=SUM(R74,R75,R76)(±0.5)</t>
  </si>
  <si>
    <t>BIL.AKT.HYP{A,CHF,T}=SUM(BIL.AKT.HYP{A,CHF,ASI},BIL.AKT.HYP{A,CHF,KUE},BIL.AKT.HYP{A,CHF,RLZ})(±0.5)</t>
  </si>
  <si>
    <t>T73=SUM(T74,T75,T76)(±0.5)</t>
  </si>
  <si>
    <t>BIL.AKT.HYP{A,USD,T}=SUM(BIL.AKT.HYP{A,USD,ASI},BIL.AKT.HYP{A,USD,KUE},BIL.AKT.HYP{A,USD,RLZ})(±0.5)</t>
  </si>
  <si>
    <t>U73=SUM(U74,U75,U76)(±0.5)</t>
  </si>
  <si>
    <t>BIL.AKT.HYP{A,EUR,T}=SUM(BIL.AKT.HYP{A,EUR,ASI},BIL.AKT.HYP{A,EUR,KUE},BIL.AKT.HYP{A,EUR,RLZ})(±0.5)</t>
  </si>
  <si>
    <t>V73=SUM(V74,V75,V76)(±0.5)</t>
  </si>
  <si>
    <t>BIL.AKT.HYP{A,JPY,T}=SUM(BIL.AKT.HYP{A,JPY,ASI},BIL.AKT.HYP{A,JPY,KUE},BIL.AKT.HYP{A,JPY,RLZ})(±0.5)</t>
  </si>
  <si>
    <t>W73=SUM(W74,W75,W76)(±0.5)</t>
  </si>
  <si>
    <t>BIL.AKT.HYP{A,U,T}=SUM(BIL.AKT.HYP{A,U,ASI},BIL.AKT.HYP{A,U,KUE},BIL.AKT.HYP{A,U,RLZ})(±0.5)</t>
  </si>
  <si>
    <t>X73=SUM(X74,X75,X76)(±0.5)</t>
  </si>
  <si>
    <t>BIL.AKT.HYP{A,T,T}=SUM(BIL.AKT.HYP{A,T,ASI},BIL.AKT.HYP{A,T,KUE},BIL.AKT.HYP{A,T,RLZ})(±0.5)</t>
  </si>
  <si>
    <t>Y73=SUM(Y74,Y75,Y76)(±0.5)</t>
  </si>
  <si>
    <t>BIL.AKT.HYP{T,T,T}=SUM(BIL.AKT.HYP{T,T,ASI},BIL.AKT.HYP{T,T,KUE},BIL.AKT.HYP{T,T,RLZ})(±0.5)</t>
  </si>
  <si>
    <t>JAHR_U_D.D006</t>
  </si>
  <si>
    <t>Total Avec échéance</t>
  </si>
  <si>
    <t>K32=SUM(K33,K36,K34,K35,K37)(±0.5)</t>
  </si>
  <si>
    <t>BIL.AKT.FBA{I,CHF,RLZ}=SUM(BIL.AKT.FBA{I,CHF,B1M},BIL.AKT.FBA{I,CHF,J15},BIL.AKT.FBA{I,CHF,M13},BIL.AKT.FBA{I,CHF,M31},BIL.AKT.FBA{I,CHF,U5J})(±0.5)</t>
  </si>
  <si>
    <t>L32=SUM(L33,L36,L34,L35,L37)(±0.5)</t>
  </si>
  <si>
    <t>BIL.AKT.FBA{I,EM,RLZ}=SUM(BIL.AKT.FBA{I,EM,B1M},BIL.AKT.FBA{I,EM,J15},BIL.AKT.FBA{I,EM,M13},BIL.AKT.FBA{I,EM,M31},BIL.AKT.FBA{I,EM,U5J})(±0.5)</t>
  </si>
  <si>
    <t>M32=SUM(M33,M36,M34,M35,M37)(±0.5)</t>
  </si>
  <si>
    <t>BIL.AKT.FBA{I,USD,RLZ}=SUM(BIL.AKT.FBA{I,USD,B1M},BIL.AKT.FBA{I,USD,J15},BIL.AKT.FBA{I,USD,M13},BIL.AKT.FBA{I,USD,M31},BIL.AKT.FBA{I,USD,U5J})(±0.5)</t>
  </si>
  <si>
    <t>N32=SUM(N33,N36,N34,N35,N37)(±0.5)</t>
  </si>
  <si>
    <t>BIL.AKT.FBA{I,EUR,RLZ}=SUM(BIL.AKT.FBA{I,EUR,B1M},BIL.AKT.FBA{I,EUR,J15},BIL.AKT.FBA{I,EUR,M13},BIL.AKT.FBA{I,EUR,M31},BIL.AKT.FBA{I,EUR,U5J})(±0.5)</t>
  </si>
  <si>
    <t>O32=SUM(O33,O36,O34,O35,O37)(±0.5)</t>
  </si>
  <si>
    <t>BIL.AKT.FBA{I,JPY,RLZ}=SUM(BIL.AKT.FBA{I,JPY,B1M},BIL.AKT.FBA{I,JPY,J15},BIL.AKT.FBA{I,JPY,M13},BIL.AKT.FBA{I,JPY,M31},BIL.AKT.FBA{I,JPY,U5J})(±0.5)</t>
  </si>
  <si>
    <t>P32=SUM(P33,P36,P34,P35,P37)(±0.5)</t>
  </si>
  <si>
    <t>BIL.AKT.FBA{I,U,RLZ}=SUM(BIL.AKT.FBA{I,U,B1M},BIL.AKT.FBA{I,U,J15},BIL.AKT.FBA{I,U,M13},BIL.AKT.FBA{I,U,M31},BIL.AKT.FBA{I,U,U5J})(±0.5)</t>
  </si>
  <si>
    <t>Q32=SUM(Q33,Q36,Q34,Q35,Q37)(±0.5)</t>
  </si>
  <si>
    <t>BIL.AKT.FBA{I,T,RLZ}=SUM(BIL.AKT.FBA{I,T,B1M},BIL.AKT.FBA{I,T,J15},BIL.AKT.FBA{I,T,M13},BIL.AKT.FBA{I,T,M31},BIL.AKT.FBA{I,T,U5J})(±0.5)</t>
  </si>
  <si>
    <t>R32=SUM(R33,R36,R34,R35,R37)(±0.5)</t>
  </si>
  <si>
    <t>BIL.AKT.FBA{A,CHF,RLZ}=SUM(BIL.AKT.FBA{A,CHF,B1M},BIL.AKT.FBA{A,CHF,J15},BIL.AKT.FBA{A,CHF,M13},BIL.AKT.FBA{A,CHF,M31},BIL.AKT.FBA{A,CHF,U5J})(±0.5)</t>
  </si>
  <si>
    <t>S32=SUM(S33,S36,S34,S35,S37)(±0.5)</t>
  </si>
  <si>
    <t>BIL.AKT.FBA{A,EM,RLZ}=SUM(BIL.AKT.FBA{A,EM,B1M},BIL.AKT.FBA{A,EM,J15},BIL.AKT.FBA{A,EM,M13},BIL.AKT.FBA{A,EM,M31},BIL.AKT.FBA{A,EM,U5J})(±0.5)</t>
  </si>
  <si>
    <t>T32=SUM(T33,T36,T34,T35,T37)(±0.5)</t>
  </si>
  <si>
    <t>BIL.AKT.FBA{A,USD,RLZ}=SUM(BIL.AKT.FBA{A,USD,B1M},BIL.AKT.FBA{A,USD,J15},BIL.AKT.FBA{A,USD,M13},BIL.AKT.FBA{A,USD,M31},BIL.AKT.FBA{A,USD,U5J})(±0.5)</t>
  </si>
  <si>
    <t>U32=SUM(U33,U36,U34,U35,U37)(±0.5)</t>
  </si>
  <si>
    <t>BIL.AKT.FBA{A,EUR,RLZ}=SUM(BIL.AKT.FBA{A,EUR,B1M},BIL.AKT.FBA{A,EUR,J15},BIL.AKT.FBA{A,EUR,M13},BIL.AKT.FBA{A,EUR,M31},BIL.AKT.FBA{A,EUR,U5J})(±0.5)</t>
  </si>
  <si>
    <t>V32=SUM(V33,V36,V34,V35,V37)(±0.5)</t>
  </si>
  <si>
    <t>BIL.AKT.FBA{A,JPY,RLZ}=SUM(BIL.AKT.FBA{A,JPY,B1M},BIL.AKT.FBA{A,JPY,J15},BIL.AKT.FBA{A,JPY,M13},BIL.AKT.FBA{A,JPY,M31},BIL.AKT.FBA{A,JPY,U5J})(±0.5)</t>
  </si>
  <si>
    <t>W32=SUM(W33,W36,W34,W35,W37)(±0.5)</t>
  </si>
  <si>
    <t>BIL.AKT.FBA{A,U,RLZ}=SUM(BIL.AKT.FBA{A,U,B1M},BIL.AKT.FBA{A,U,J15},BIL.AKT.FBA{A,U,M13},BIL.AKT.FBA{A,U,M31},BIL.AKT.FBA{A,U,U5J})(±0.5)</t>
  </si>
  <si>
    <t>X32=SUM(X33,X36,X34,X35,X37)(±0.5)</t>
  </si>
  <si>
    <t>BIL.AKT.FBA{A,T,RLZ}=SUM(BIL.AKT.FBA{A,T,B1M},BIL.AKT.FBA{A,T,J15},BIL.AKT.FBA{A,T,M13},BIL.AKT.FBA{A,T,M31},BIL.AKT.FBA{A,T,U5J})(±0.5)</t>
  </si>
  <si>
    <t>Y32=SUM(Y33,Y36,Y34,Y35,Y37)(±0.5)</t>
  </si>
  <si>
    <t>BIL.AKT.FBA{T,T,RLZ}=SUM(BIL.AKT.FBA{T,T,B1M},BIL.AKT.FBA{T,T,J15},BIL.AKT.FBA{T,T,M13},BIL.AKT.FBA{T,T,M31},BIL.AKT.FBA{T,T,U5J})(±0.5)</t>
  </si>
  <si>
    <t>K42=SUM(K43,K46,K44,K45,K47)(±0.5)</t>
  </si>
  <si>
    <t>BIL.AKT.WFG{I,CHF,RLZ,BAN}=SUM(BIL.AKT.WFG{I,CHF,B1M,BAN},BIL.AKT.WFG{I,CHF,J15,BAN},BIL.AKT.WFG{I,CHF,M13,BAN},BIL.AKT.WFG{I,CHF,M31,BAN},BIL.AKT.WFG{I,CHF,U5J,BAN})(±0.5)</t>
  </si>
  <si>
    <t>L42=SUM(L43,L46,L44,L45,L47)(±0.5)</t>
  </si>
  <si>
    <t>BIL.AKT.WFG{I,EM,RLZ,BAN}=SUM(BIL.AKT.WFG{I,EM,B1M,BAN},BIL.AKT.WFG{I,EM,J15,BAN},BIL.AKT.WFG{I,EM,M13,BAN},BIL.AKT.WFG{I,EM,M31,BAN},BIL.AKT.WFG{I,EM,U5J,BAN})(±0.5)</t>
  </si>
  <si>
    <t>M42=SUM(M43,M46,M44,M45,M47)(±0.5)</t>
  </si>
  <si>
    <t>BIL.AKT.WFG{I,USD,RLZ,BAN}=SUM(BIL.AKT.WFG{I,USD,B1M,BAN},BIL.AKT.WFG{I,USD,J15,BAN},BIL.AKT.WFG{I,USD,M13,BAN},BIL.AKT.WFG{I,USD,M31,BAN},BIL.AKT.WFG{I,USD,U5J,BAN})(±0.5)</t>
  </si>
  <si>
    <t>N42=SUM(N43,N46,N44,N45,N47)(±0.5)</t>
  </si>
  <si>
    <t>BIL.AKT.WFG{I,EUR,RLZ,BAN}=SUM(BIL.AKT.WFG{I,EUR,B1M,BAN},BIL.AKT.WFG{I,EUR,J15,BAN},BIL.AKT.WFG{I,EUR,M13,BAN},BIL.AKT.WFG{I,EUR,M31,BAN},BIL.AKT.WFG{I,EUR,U5J,BAN})(±0.5)</t>
  </si>
  <si>
    <t>O42=SUM(O43,O46,O44,O45,O47)(±0.5)</t>
  </si>
  <si>
    <t>BIL.AKT.WFG{I,JPY,RLZ,BAN}=SUM(BIL.AKT.WFG{I,JPY,B1M,BAN},BIL.AKT.WFG{I,JPY,J15,BAN},BIL.AKT.WFG{I,JPY,M13,BAN},BIL.AKT.WFG{I,JPY,M31,BAN},BIL.AKT.WFG{I,JPY,U5J,BAN})(±0.5)</t>
  </si>
  <si>
    <t>P42=SUM(P43,P46,P44,P45,P47)(±0.5)</t>
  </si>
  <si>
    <t>BIL.AKT.WFG{I,U,RLZ,BAN}=SUM(BIL.AKT.WFG{I,U,B1M,BAN},BIL.AKT.WFG{I,U,J15,BAN},BIL.AKT.WFG{I,U,M13,BAN},BIL.AKT.WFG{I,U,M31,BAN},BIL.AKT.WFG{I,U,U5J,BAN})(±0.5)</t>
  </si>
  <si>
    <t>Q42=SUM(Q43,Q46,Q44,Q45,Q47)(±0.5)</t>
  </si>
  <si>
    <t>BIL.AKT.WFG{I,T,RLZ,BAN}=SUM(BIL.AKT.WFG{I,T,B1M,BAN},BIL.AKT.WFG{I,T,J15,BAN},BIL.AKT.WFG{I,T,M13,BAN},BIL.AKT.WFG{I,T,M31,BAN},BIL.AKT.WFG{I,T,U5J,BAN})(±0.5)</t>
  </si>
  <si>
    <t>R42=SUM(R43,R46,R44,R45,R47)(±0.5)</t>
  </si>
  <si>
    <t>BIL.AKT.WFG{A,CHF,RLZ,BAN}=SUM(BIL.AKT.WFG{A,CHF,B1M,BAN},BIL.AKT.WFG{A,CHF,J15,BAN},BIL.AKT.WFG{A,CHF,M13,BAN},BIL.AKT.WFG{A,CHF,M31,BAN},BIL.AKT.WFG{A,CHF,U5J,BAN})(±0.5)</t>
  </si>
  <si>
    <t>S42=SUM(S43,S46,S44,S45,S47)(±0.5)</t>
  </si>
  <si>
    <t>BIL.AKT.WFG{A,EM,RLZ,BAN}=SUM(BIL.AKT.WFG{A,EM,B1M,BAN},BIL.AKT.WFG{A,EM,J15,BAN},BIL.AKT.WFG{A,EM,M13,BAN},BIL.AKT.WFG{A,EM,M31,BAN},BIL.AKT.WFG{A,EM,U5J,BAN})(±0.5)</t>
  </si>
  <si>
    <t>T42=SUM(T43,T46,T44,T45,T47)(±0.5)</t>
  </si>
  <si>
    <t>BIL.AKT.WFG{A,USD,RLZ,BAN}=SUM(BIL.AKT.WFG{A,USD,B1M,BAN},BIL.AKT.WFG{A,USD,J15,BAN},BIL.AKT.WFG{A,USD,M13,BAN},BIL.AKT.WFG{A,USD,M31,BAN},BIL.AKT.WFG{A,USD,U5J,BAN})(±0.5)</t>
  </si>
  <si>
    <t>U42=SUM(U43,U46,U44,U45,U47)(±0.5)</t>
  </si>
  <si>
    <t>BIL.AKT.WFG{A,EUR,RLZ,BAN}=SUM(BIL.AKT.WFG{A,EUR,B1M,BAN},BIL.AKT.WFG{A,EUR,J15,BAN},BIL.AKT.WFG{A,EUR,M13,BAN},BIL.AKT.WFG{A,EUR,M31,BAN},BIL.AKT.WFG{A,EUR,U5J,BAN})(±0.5)</t>
  </si>
  <si>
    <t>V42=SUM(V43,V46,V44,V45,V47)(±0.5)</t>
  </si>
  <si>
    <t>BIL.AKT.WFG{A,JPY,RLZ,BAN}=SUM(BIL.AKT.WFG{A,JPY,B1M,BAN},BIL.AKT.WFG{A,JPY,J15,BAN},BIL.AKT.WFG{A,JPY,M13,BAN},BIL.AKT.WFG{A,JPY,M31,BAN},BIL.AKT.WFG{A,JPY,U5J,BAN})(±0.5)</t>
  </si>
  <si>
    <t>W42=SUM(W43,W46,W44,W45,W47)(±0.5)</t>
  </si>
  <si>
    <t>BIL.AKT.WFG{A,U,RLZ,BAN}=SUM(BIL.AKT.WFG{A,U,B1M,BAN},BIL.AKT.WFG{A,U,J15,BAN},BIL.AKT.WFG{A,U,M13,BAN},BIL.AKT.WFG{A,U,M31,BAN},BIL.AKT.WFG{A,U,U5J,BAN})(±0.5)</t>
  </si>
  <si>
    <t>X42=SUM(X43,X46,X44,X45,X47)(±0.5)</t>
  </si>
  <si>
    <t>BIL.AKT.WFG{A,T,RLZ,BAN}=SUM(BIL.AKT.WFG{A,T,B1M,BAN},BIL.AKT.WFG{A,T,J15,BAN},BIL.AKT.WFG{A,T,M13,BAN},BIL.AKT.WFG{A,T,M31,BAN},BIL.AKT.WFG{A,T,U5J,BAN})(±0.5)</t>
  </si>
  <si>
    <t>Y42=SUM(Y43,Y46,Y44,Y45,Y47)(±0.5)</t>
  </si>
  <si>
    <t>BIL.AKT.WFG{T,T,RLZ,BAN}=SUM(BIL.AKT.WFG{T,T,B1M,BAN},BIL.AKT.WFG{T,T,J15,BAN},BIL.AKT.WFG{T,T,M13,BAN},BIL.AKT.WFG{T,T,M31,BAN},BIL.AKT.WFG{T,T,U5J,BAN})(±0.5)</t>
  </si>
  <si>
    <t>K51=SUM(K52,K55,K53,K54,K56)(±0.5)</t>
  </si>
  <si>
    <t>BIL.AKT.WFG{I,CHF,RLZ,KUN}=SUM(BIL.AKT.WFG{I,CHF,B1M,KUN},BIL.AKT.WFG{I,CHF,J15,KUN},BIL.AKT.WFG{I,CHF,M13,KUN},BIL.AKT.WFG{I,CHF,M31,KUN},BIL.AKT.WFG{I,CHF,U5J,KUN})(±0.5)</t>
  </si>
  <si>
    <t>L51=SUM(L52,L55,L53,L54,L56)(±0.5)</t>
  </si>
  <si>
    <t>BIL.AKT.WFG{I,EM,RLZ,KUN}=SUM(BIL.AKT.WFG{I,EM,B1M,KUN},BIL.AKT.WFG{I,EM,J15,KUN},BIL.AKT.WFG{I,EM,M13,KUN},BIL.AKT.WFG{I,EM,M31,KUN},BIL.AKT.WFG{I,EM,U5J,KUN})(±0.5)</t>
  </si>
  <si>
    <t>M51=SUM(M52,M55,M53,M54,M56)(±0.5)</t>
  </si>
  <si>
    <t>BIL.AKT.WFG{I,USD,RLZ,KUN}=SUM(BIL.AKT.WFG{I,USD,B1M,KUN},BIL.AKT.WFG{I,USD,J15,KUN},BIL.AKT.WFG{I,USD,M13,KUN},BIL.AKT.WFG{I,USD,M31,KUN},BIL.AKT.WFG{I,USD,U5J,KUN})(±0.5)</t>
  </si>
  <si>
    <t>N51=SUM(N52,N55,N53,N54,N56)(±0.5)</t>
  </si>
  <si>
    <t>BIL.AKT.WFG{I,EUR,RLZ,KUN}=SUM(BIL.AKT.WFG{I,EUR,B1M,KUN},BIL.AKT.WFG{I,EUR,J15,KUN},BIL.AKT.WFG{I,EUR,M13,KUN},BIL.AKT.WFG{I,EUR,M31,KUN},BIL.AKT.WFG{I,EUR,U5J,KUN})(±0.5)</t>
  </si>
  <si>
    <t>O51=SUM(O52,O55,O53,O54,O56)(±0.5)</t>
  </si>
  <si>
    <t>BIL.AKT.WFG{I,JPY,RLZ,KUN}=SUM(BIL.AKT.WFG{I,JPY,B1M,KUN},BIL.AKT.WFG{I,JPY,J15,KUN},BIL.AKT.WFG{I,JPY,M13,KUN},BIL.AKT.WFG{I,JPY,M31,KUN},BIL.AKT.WFG{I,JPY,U5J,KUN})(±0.5)</t>
  </si>
  <si>
    <t>P51=SUM(P52,P55,P53,P54,P56)(±0.5)</t>
  </si>
  <si>
    <t>BIL.AKT.WFG{I,U,RLZ,KUN}=SUM(BIL.AKT.WFG{I,U,B1M,KUN},BIL.AKT.WFG{I,U,J15,KUN},BIL.AKT.WFG{I,U,M13,KUN},BIL.AKT.WFG{I,U,M31,KUN},BIL.AKT.WFG{I,U,U5J,KUN})(±0.5)</t>
  </si>
  <si>
    <t>Q51=SUM(Q52,Q55,Q53,Q54,Q56)(±0.5)</t>
  </si>
  <si>
    <t>BIL.AKT.WFG{I,T,RLZ,KUN}=SUM(BIL.AKT.WFG{I,T,B1M,KUN},BIL.AKT.WFG{I,T,J15,KUN},BIL.AKT.WFG{I,T,M13,KUN},BIL.AKT.WFG{I,T,M31,KUN},BIL.AKT.WFG{I,T,U5J,KUN})(±0.5)</t>
  </si>
  <si>
    <t>R51=SUM(R52,R55,R53,R54,R56)(±0.5)</t>
  </si>
  <si>
    <t>BIL.AKT.WFG{A,CHF,RLZ,KUN}=SUM(BIL.AKT.WFG{A,CHF,B1M,KUN},BIL.AKT.WFG{A,CHF,J15,KUN},BIL.AKT.WFG{A,CHF,M13,KUN},BIL.AKT.WFG{A,CHF,M31,KUN},BIL.AKT.WFG{A,CHF,U5J,KUN})(±0.5)</t>
  </si>
  <si>
    <t>S51=SUM(S52,S55,S53,S54,S56)(±0.5)</t>
  </si>
  <si>
    <t>BIL.AKT.WFG{A,EM,RLZ,KUN}=SUM(BIL.AKT.WFG{A,EM,B1M,KUN},BIL.AKT.WFG{A,EM,J15,KUN},BIL.AKT.WFG{A,EM,M13,KUN},BIL.AKT.WFG{A,EM,M31,KUN},BIL.AKT.WFG{A,EM,U5J,KUN})(±0.5)</t>
  </si>
  <si>
    <t>T51=SUM(T52,T55,T53,T54,T56)(±0.5)</t>
  </si>
  <si>
    <t>BIL.AKT.WFG{A,USD,RLZ,KUN}=SUM(BIL.AKT.WFG{A,USD,B1M,KUN},BIL.AKT.WFG{A,USD,J15,KUN},BIL.AKT.WFG{A,USD,M13,KUN},BIL.AKT.WFG{A,USD,M31,KUN},BIL.AKT.WFG{A,USD,U5J,KUN})(±0.5)</t>
  </si>
  <si>
    <t>U51=SUM(U52,U55,U53,U54,U56)(±0.5)</t>
  </si>
  <si>
    <t>BIL.AKT.WFG{A,EUR,RLZ,KUN}=SUM(BIL.AKT.WFG{A,EUR,B1M,KUN},BIL.AKT.WFG{A,EUR,J15,KUN},BIL.AKT.WFG{A,EUR,M13,KUN},BIL.AKT.WFG{A,EUR,M31,KUN},BIL.AKT.WFG{A,EUR,U5J,KUN})(±0.5)</t>
  </si>
  <si>
    <t>V51=SUM(V52,V55,V53,V54,V56)(±0.5)</t>
  </si>
  <si>
    <t>BIL.AKT.WFG{A,JPY,RLZ,KUN}=SUM(BIL.AKT.WFG{A,JPY,B1M,KUN},BIL.AKT.WFG{A,JPY,J15,KUN},BIL.AKT.WFG{A,JPY,M13,KUN},BIL.AKT.WFG{A,JPY,M31,KUN},BIL.AKT.WFG{A,JPY,U5J,KUN})(±0.5)</t>
  </si>
  <si>
    <t>W51=SUM(W52,W55,W53,W54,W56)(±0.5)</t>
  </si>
  <si>
    <t>BIL.AKT.WFG{A,U,RLZ,KUN}=SUM(BIL.AKT.WFG{A,U,B1M,KUN},BIL.AKT.WFG{A,U,J15,KUN},BIL.AKT.WFG{A,U,M13,KUN},BIL.AKT.WFG{A,U,M31,KUN},BIL.AKT.WFG{A,U,U5J,KUN})(±0.5)</t>
  </si>
  <si>
    <t>X51=SUM(X52,X55,X53,X54,X56)(±0.5)</t>
  </si>
  <si>
    <t>BIL.AKT.WFG{A,T,RLZ,KUN}=SUM(BIL.AKT.WFG{A,T,B1M,KUN},BIL.AKT.WFG{A,T,J15,KUN},BIL.AKT.WFG{A,T,M13,KUN},BIL.AKT.WFG{A,T,M31,KUN},BIL.AKT.WFG{A,T,U5J,KUN})(±0.5)</t>
  </si>
  <si>
    <t>Y51=SUM(Y52,Y55,Y53,Y54,Y56)(±0.5)</t>
  </si>
  <si>
    <t>BIL.AKT.WFG{T,T,RLZ,KUN}=SUM(BIL.AKT.WFG{T,T,B1M,KUN},BIL.AKT.WFG{T,T,J15,KUN},BIL.AKT.WFG{T,T,M13,KUN},BIL.AKT.WFG{T,T,M31,KUN},BIL.AKT.WFG{T,T,U5J,KUN})(±0.5)</t>
  </si>
  <si>
    <t>K67=SUM(K68,K71,K69,K70,K72)(±0.5)</t>
  </si>
  <si>
    <t>BIL.AKT.FKU{I,CHF,RLZ,T,T}=SUM(BIL.AKT.FKU{I,CHF,B1M,T,T},BIL.AKT.FKU{I,CHF,J15,T,T},BIL.AKT.FKU{I,CHF,M13,T,T},BIL.AKT.FKU{I,CHF,M31,T,T},BIL.AKT.FKU{I,CHF,U5J,T,T})(±0.5)</t>
  </si>
  <si>
    <t>L67=SUM(L68,L71,L69,L70,L72)(±0.5)</t>
  </si>
  <si>
    <t>BIL.AKT.FKU{I,EM,RLZ,T,T}=SUM(BIL.AKT.FKU{I,EM,B1M,T,T},BIL.AKT.FKU{I,EM,J15,T,T},BIL.AKT.FKU{I,EM,M13,T,T},BIL.AKT.FKU{I,EM,M31,T,T},BIL.AKT.FKU{I,EM,U5J,T,T})(±0.5)</t>
  </si>
  <si>
    <t>M67=SUM(M68,M71,M69,M70,M72)(±0.5)</t>
  </si>
  <si>
    <t>BIL.AKT.FKU{I,USD,RLZ,T,T}=SUM(BIL.AKT.FKU{I,USD,B1M,T,T},BIL.AKT.FKU{I,USD,J15,T,T},BIL.AKT.FKU{I,USD,M13,T,T},BIL.AKT.FKU{I,USD,M31,T,T},BIL.AKT.FKU{I,USD,U5J,T,T})(±0.5)</t>
  </si>
  <si>
    <t>N67=SUM(N68,N71,N69,N70,N72)(±0.5)</t>
  </si>
  <si>
    <t>BIL.AKT.FKU{I,EUR,RLZ,T,T}=SUM(BIL.AKT.FKU{I,EUR,B1M,T,T},BIL.AKT.FKU{I,EUR,J15,T,T},BIL.AKT.FKU{I,EUR,M13,T,T},BIL.AKT.FKU{I,EUR,M31,T,T},BIL.AKT.FKU{I,EUR,U5J,T,T})(±0.5)</t>
  </si>
  <si>
    <t>O67=SUM(O68,O71,O69,O70,O72)(±0.5)</t>
  </si>
  <si>
    <t>BIL.AKT.FKU{I,JPY,RLZ,T,T}=SUM(BIL.AKT.FKU{I,JPY,B1M,T,T},BIL.AKT.FKU{I,JPY,J15,T,T},BIL.AKT.FKU{I,JPY,M13,T,T},BIL.AKT.FKU{I,JPY,M31,T,T},BIL.AKT.FKU{I,JPY,U5J,T,T})(±0.5)</t>
  </si>
  <si>
    <t>P67=SUM(P68,P71,P69,P70,P72)(±0.5)</t>
  </si>
  <si>
    <t>BIL.AKT.FKU{I,U,RLZ,T,T}=SUM(BIL.AKT.FKU{I,U,B1M,T,T},BIL.AKT.FKU{I,U,J15,T,T},BIL.AKT.FKU{I,U,M13,T,T},BIL.AKT.FKU{I,U,M31,T,T},BIL.AKT.FKU{I,U,U5J,T,T})(±0.5)</t>
  </si>
  <si>
    <t>Q67=SUM(Q68,Q71,Q69,Q70,Q72)(±0.5)</t>
  </si>
  <si>
    <t>BIL.AKT.FKU{I,T,RLZ,T,T}=SUM(BIL.AKT.FKU{I,T,B1M,T,T},BIL.AKT.FKU{I,T,J15,T,T},BIL.AKT.FKU{I,T,M13,T,T},BIL.AKT.FKU{I,T,M31,T,T},BIL.AKT.FKU{I,T,U5J,T,T})(±0.5)</t>
  </si>
  <si>
    <t>R67=SUM(R68,R71,R69,R70,R72)(±0.5)</t>
  </si>
  <si>
    <t>BIL.AKT.FKU{A,CHF,RLZ,T,T}=SUM(BIL.AKT.FKU{A,CHF,B1M,T,T},BIL.AKT.FKU{A,CHF,J15,T,T},BIL.AKT.FKU{A,CHF,M13,T,T},BIL.AKT.FKU{A,CHF,M31,T,T},BIL.AKT.FKU{A,CHF,U5J,T,T})(±0.5)</t>
  </si>
  <si>
    <t>S67=SUM(S68,S71,S69,S70,S72)(±0.5)</t>
  </si>
  <si>
    <t>BIL.AKT.FKU{A,EM,RLZ,T,T}=SUM(BIL.AKT.FKU{A,EM,B1M,T,T},BIL.AKT.FKU{A,EM,J15,T,T},BIL.AKT.FKU{A,EM,M13,T,T},BIL.AKT.FKU{A,EM,M31,T,T},BIL.AKT.FKU{A,EM,U5J,T,T})(±0.5)</t>
  </si>
  <si>
    <t>T67=SUM(T68,T71,T69,T70,T72)(±0.5)</t>
  </si>
  <si>
    <t>BIL.AKT.FKU{A,USD,RLZ,T,T}=SUM(BIL.AKT.FKU{A,USD,B1M,T,T},BIL.AKT.FKU{A,USD,J15,T,T},BIL.AKT.FKU{A,USD,M13,T,T},BIL.AKT.FKU{A,USD,M31,T,T},BIL.AKT.FKU{A,USD,U5J,T,T})(±0.5)</t>
  </si>
  <si>
    <t>U67=SUM(U68,U71,U69,U70,U72)(±0.5)</t>
  </si>
  <si>
    <t>BIL.AKT.FKU{A,EUR,RLZ,T,T}=SUM(BIL.AKT.FKU{A,EUR,B1M,T,T},BIL.AKT.FKU{A,EUR,J15,T,T},BIL.AKT.FKU{A,EUR,M13,T,T},BIL.AKT.FKU{A,EUR,M31,T,T},BIL.AKT.FKU{A,EUR,U5J,T,T})(±0.5)</t>
  </si>
  <si>
    <t>V67=SUM(V68,V71,V69,V70,V72)(±0.5)</t>
  </si>
  <si>
    <t>BIL.AKT.FKU{A,JPY,RLZ,T,T}=SUM(BIL.AKT.FKU{A,JPY,B1M,T,T},BIL.AKT.FKU{A,JPY,J15,T,T},BIL.AKT.FKU{A,JPY,M13,T,T},BIL.AKT.FKU{A,JPY,M31,T,T},BIL.AKT.FKU{A,JPY,U5J,T,T})(±0.5)</t>
  </si>
  <si>
    <t>W67=SUM(W68,W71,W69,W70,W72)(±0.5)</t>
  </si>
  <si>
    <t>BIL.AKT.FKU{A,U,RLZ,T,T}=SUM(BIL.AKT.FKU{A,U,B1M,T,T},BIL.AKT.FKU{A,U,J15,T,T},BIL.AKT.FKU{A,U,M13,T,T},BIL.AKT.FKU{A,U,M31,T,T},BIL.AKT.FKU{A,U,U5J,T,T})(±0.5)</t>
  </si>
  <si>
    <t>X67=SUM(X68,X71,X69,X70,X72)(±0.5)</t>
  </si>
  <si>
    <t>BIL.AKT.FKU{A,T,RLZ,T,T}=SUM(BIL.AKT.FKU{A,T,B1M,T,T},BIL.AKT.FKU{A,T,J15,T,T},BIL.AKT.FKU{A,T,M13,T,T},BIL.AKT.FKU{A,T,M31,T,T},BIL.AKT.FKU{A,T,U5J,T,T})(±0.5)</t>
  </si>
  <si>
    <t>Y67=SUM(Y68,Y71,Y69,Y70,Y72)(±0.5)</t>
  </si>
  <si>
    <t>BIL.AKT.FKU{T,T,RLZ,T,T}=SUM(BIL.AKT.FKU{T,T,B1M,T,T},BIL.AKT.FKU{T,T,J15,T,T},BIL.AKT.FKU{T,T,M13,T,T},BIL.AKT.FKU{T,T,M31,T,T},BIL.AKT.FKU{T,T,U5J,T,T})(±0.5)</t>
  </si>
  <si>
    <t>K76=SUM(K77,K82,K80,K78,K79,K81)(±0.5)</t>
  </si>
  <si>
    <t>BIL.AKT.HYP{I,CHF,RLZ}=SUM(BIL.AKT.HYP{I,CHF,B1M},BIL.AKT.HYP{I,CHF,IMM},BIL.AKT.HYP{I,CHF,J15},BIL.AKT.HYP{I,CHF,M13},BIL.AKT.HYP{I,CHF,M31},BIL.AKT.HYP{I,CHF,U5J})(±0.5)</t>
  </si>
  <si>
    <t>M76=SUM(M77,M82,M80,M78,M79,M81)(±0.5)</t>
  </si>
  <si>
    <t>BIL.AKT.HYP{I,USD,RLZ}=SUM(BIL.AKT.HYP{I,USD,B1M},BIL.AKT.HYP{I,USD,IMM},BIL.AKT.HYP{I,USD,J15},BIL.AKT.HYP{I,USD,M13},BIL.AKT.HYP{I,USD,M31},BIL.AKT.HYP{I,USD,U5J})(±0.5)</t>
  </si>
  <si>
    <t>N76=SUM(N77,N82,N80,N78,N79,N81)(±0.5)</t>
  </si>
  <si>
    <t>BIL.AKT.HYP{I,EUR,RLZ}=SUM(BIL.AKT.HYP{I,EUR,B1M},BIL.AKT.HYP{I,EUR,IMM},BIL.AKT.HYP{I,EUR,J15},BIL.AKT.HYP{I,EUR,M13},BIL.AKT.HYP{I,EUR,M31},BIL.AKT.HYP{I,EUR,U5J})(±0.5)</t>
  </si>
  <si>
    <t>O76=SUM(O77,O82,O80,O78,O79,O81)(±0.5)</t>
  </si>
  <si>
    <t>BIL.AKT.HYP{I,JPY,RLZ}=SUM(BIL.AKT.HYP{I,JPY,B1M},BIL.AKT.HYP{I,JPY,IMM},BIL.AKT.HYP{I,JPY,J15},BIL.AKT.HYP{I,JPY,M13},BIL.AKT.HYP{I,JPY,M31},BIL.AKT.HYP{I,JPY,U5J})(±0.5)</t>
  </si>
  <si>
    <t>P76=SUM(P77,P82,P80,P78,P79,P81)(±0.5)</t>
  </si>
  <si>
    <t>BIL.AKT.HYP{I,U,RLZ}=SUM(BIL.AKT.HYP{I,U,B1M},BIL.AKT.HYP{I,U,IMM},BIL.AKT.HYP{I,U,J15},BIL.AKT.HYP{I,U,M13},BIL.AKT.HYP{I,U,M31},BIL.AKT.HYP{I,U,U5J})(±0.5)</t>
  </si>
  <si>
    <t>Q76=SUM(Q77,Q82,Q80,Q78,Q79,Q81)(±0.5)</t>
  </si>
  <si>
    <t>BIL.AKT.HYP{I,T,RLZ}=SUM(BIL.AKT.HYP{I,T,B1M},BIL.AKT.HYP{I,T,IMM},BIL.AKT.HYP{I,T,J15},BIL.AKT.HYP{I,T,M13},BIL.AKT.HYP{I,T,M31},BIL.AKT.HYP{I,T,U5J})(±0.5)</t>
  </si>
  <si>
    <t>R76=SUM(R77,R82,R80,R78,R79,R81)(±0.5)</t>
  </si>
  <si>
    <t>BIL.AKT.HYP{A,CHF,RLZ}=SUM(BIL.AKT.HYP{A,CHF,B1M},BIL.AKT.HYP{A,CHF,IMM},BIL.AKT.HYP{A,CHF,J15},BIL.AKT.HYP{A,CHF,M13},BIL.AKT.HYP{A,CHF,M31},BIL.AKT.HYP{A,CHF,U5J})(±0.5)</t>
  </si>
  <si>
    <t>T76=SUM(T77,T82,T80,T78,T79,T81)(±0.5)</t>
  </si>
  <si>
    <t>BIL.AKT.HYP{A,USD,RLZ}=SUM(BIL.AKT.HYP{A,USD,B1M},BIL.AKT.HYP{A,USD,IMM},BIL.AKT.HYP{A,USD,J15},BIL.AKT.HYP{A,USD,M13},BIL.AKT.HYP{A,USD,M31},BIL.AKT.HYP{A,USD,U5J})(±0.5)</t>
  </si>
  <si>
    <t>U76=SUM(U77,U82,U80,U78,U79,U81)(±0.5)</t>
  </si>
  <si>
    <t>BIL.AKT.HYP{A,EUR,RLZ}=SUM(BIL.AKT.HYP{A,EUR,B1M},BIL.AKT.HYP{A,EUR,IMM},BIL.AKT.HYP{A,EUR,J15},BIL.AKT.HYP{A,EUR,M13},BIL.AKT.HYP{A,EUR,M31},BIL.AKT.HYP{A,EUR,U5J})(±0.5)</t>
  </si>
  <si>
    <t>V76=SUM(V77,V82,V80,V78,V79,V81)(±0.5)</t>
  </si>
  <si>
    <t>BIL.AKT.HYP{A,JPY,RLZ}=SUM(BIL.AKT.HYP{A,JPY,B1M},BIL.AKT.HYP{A,JPY,IMM},BIL.AKT.HYP{A,JPY,J15},BIL.AKT.HYP{A,JPY,M13},BIL.AKT.HYP{A,JPY,M31},BIL.AKT.HYP{A,JPY,U5J})(±0.5)</t>
  </si>
  <si>
    <t>W76=SUM(W77,W82,W80,W78,W79,W81)(±0.5)</t>
  </si>
  <si>
    <t>BIL.AKT.HYP{A,U,RLZ}=SUM(BIL.AKT.HYP{A,U,B1M},BIL.AKT.HYP{A,U,IMM},BIL.AKT.HYP{A,U,J15},BIL.AKT.HYP{A,U,M13},BIL.AKT.HYP{A,U,M31},BIL.AKT.HYP{A,U,U5J})(±0.5)</t>
  </si>
  <si>
    <t>X76=SUM(X77,X82,X80,X78,X79,X81)(±0.5)</t>
  </si>
  <si>
    <t>BIL.AKT.HYP{A,T,RLZ}=SUM(BIL.AKT.HYP{A,T,B1M},BIL.AKT.HYP{A,T,IMM},BIL.AKT.HYP{A,T,J15},BIL.AKT.HYP{A,T,M13},BIL.AKT.HYP{A,T,M31},BIL.AKT.HYP{A,T,U5J})(±0.5)</t>
  </si>
  <si>
    <t>Y76=SUM(Y77,Y82,Y80,Y78,Y79,Y81)(±0.5)</t>
  </si>
  <si>
    <t>BIL.AKT.HYP{T,T,RLZ}=SUM(BIL.AKT.HYP{T,T,B1M},BIL.AKT.HYP{T,T,IMM},BIL.AKT.HYP{T,T,J15},BIL.AKT.HYP{T,T,M13},BIL.AKT.HYP{T,T,M31},BIL.AKT.HYP{T,T,U5J})(±0.5)</t>
  </si>
  <si>
    <t>JAHR_U_D.D007</t>
  </si>
  <si>
    <t>Total Contrepartie banques et clients</t>
  </si>
  <si>
    <t>K38=SUM(K39,K48)(±0.5)</t>
  </si>
  <si>
    <t>BIL.AKT.WFG{I,CHF,T,T}=SUM(BIL.AKT.WFG{I,CHF,T,BAN},BIL.AKT.WFG{I,CHF,T,KUN})(±0.5)</t>
  </si>
  <si>
    <t>L38=SUM(L39,L48)(±0.5)</t>
  </si>
  <si>
    <t>BIL.AKT.WFG{I,EM,T,T}=SUM(BIL.AKT.WFG{I,EM,T,BAN},BIL.AKT.WFG{I,EM,T,KUN})(±0.5)</t>
  </si>
  <si>
    <t>M38=SUM(M39,M48)(±0.5)</t>
  </si>
  <si>
    <t>BIL.AKT.WFG{I,USD,T,T}=SUM(BIL.AKT.WFG{I,USD,T,BAN},BIL.AKT.WFG{I,USD,T,KUN})(±0.5)</t>
  </si>
  <si>
    <t>N38=SUM(N39,N48)(±0.5)</t>
  </si>
  <si>
    <t>BIL.AKT.WFG{I,EUR,T,T}=SUM(BIL.AKT.WFG{I,EUR,T,BAN},BIL.AKT.WFG{I,EUR,T,KUN})(±0.5)</t>
  </si>
  <si>
    <t>O38=SUM(O39,O48)(±0.5)</t>
  </si>
  <si>
    <t>BIL.AKT.WFG{I,JPY,T,T}=SUM(BIL.AKT.WFG{I,JPY,T,BAN},BIL.AKT.WFG{I,JPY,T,KUN})(±0.5)</t>
  </si>
  <si>
    <t>P38=SUM(P39,P48)(±0.5)</t>
  </si>
  <si>
    <t>BIL.AKT.WFG{I,U,T,T}=SUM(BIL.AKT.WFG{I,U,T,BAN},BIL.AKT.WFG{I,U,T,KUN})(±0.5)</t>
  </si>
  <si>
    <t>Q38=SUM(Q39,Q48)(±0.5)</t>
  </si>
  <si>
    <t>BIL.AKT.WFG{I,T,T,T}=SUM(BIL.AKT.WFG{I,T,T,BAN},BIL.AKT.WFG{I,T,T,KUN})(±0.5)</t>
  </si>
  <si>
    <t>R38=SUM(R39,R48)(±0.5)</t>
  </si>
  <si>
    <t>BIL.AKT.WFG{A,CHF,T,T}=SUM(BIL.AKT.WFG{A,CHF,T,BAN},BIL.AKT.WFG{A,CHF,T,KUN})(±0.5)</t>
  </si>
  <si>
    <t>S38=SUM(S39,S48)(±0.5)</t>
  </si>
  <si>
    <t>BIL.AKT.WFG{A,EM,T,T}=SUM(BIL.AKT.WFG{A,EM,T,BAN},BIL.AKT.WFG{A,EM,T,KUN})(±0.5)</t>
  </si>
  <si>
    <t>T38=SUM(T39,T48)(±0.5)</t>
  </si>
  <si>
    <t>BIL.AKT.WFG{A,USD,T,T}=SUM(BIL.AKT.WFG{A,USD,T,BAN},BIL.AKT.WFG{A,USD,T,KUN})(±0.5)</t>
  </si>
  <si>
    <t>U38=SUM(U39,U48)(±0.5)</t>
  </si>
  <si>
    <t>BIL.AKT.WFG{A,EUR,T,T}=SUM(BIL.AKT.WFG{A,EUR,T,BAN},BIL.AKT.WFG{A,EUR,T,KUN})(±0.5)</t>
  </si>
  <si>
    <t>V38=SUM(V39,V48)(±0.5)</t>
  </si>
  <si>
    <t>BIL.AKT.WFG{A,JPY,T,T}=SUM(BIL.AKT.WFG{A,JPY,T,BAN},BIL.AKT.WFG{A,JPY,T,KUN})(±0.5)</t>
  </si>
  <si>
    <t>W38=SUM(W39,W48)(±0.5)</t>
  </si>
  <si>
    <t>BIL.AKT.WFG{A,U,T,T}=SUM(BIL.AKT.WFG{A,U,T,BAN},BIL.AKT.WFG{A,U,T,KUN})(±0.5)</t>
  </si>
  <si>
    <t>X38=SUM(X39,X48)(±0.5)</t>
  </si>
  <si>
    <t>BIL.AKT.WFG{A,T,T,T}=SUM(BIL.AKT.WFG{A,T,T,BAN},BIL.AKT.WFG{A,T,T,KUN})(±0.5)</t>
  </si>
  <si>
    <t>Y38=SUM(Y39,Y48)(±0.5)</t>
  </si>
  <si>
    <t>BIL.AKT.WFG{T,T,T,T}=SUM(BIL.AKT.WFG{T,T,T,BAN},BIL.AKT.WFG{T,T,T,KUN})(±0.5)</t>
  </si>
  <si>
    <t>JAHR_U_D.D008</t>
  </si>
  <si>
    <t>Contrepartie clients &gt;= 0</t>
  </si>
  <si>
    <t>K48&gt;=0</t>
  </si>
  <si>
    <t>BIL.AKT.WFG{I,CHF,T,KUN}&gt;=0</t>
  </si>
  <si>
    <t>L48&gt;=0</t>
  </si>
  <si>
    <t>BIL.AKT.WFG{I,EM,T,KUN}&gt;=0</t>
  </si>
  <si>
    <t>M48&gt;=0</t>
  </si>
  <si>
    <t>BIL.AKT.WFG{I,USD,T,KUN}&gt;=0</t>
  </si>
  <si>
    <t>N48&gt;=0</t>
  </si>
  <si>
    <t>BIL.AKT.WFG{I,EUR,T,KUN}&gt;=0</t>
  </si>
  <si>
    <t>O48&gt;=0</t>
  </si>
  <si>
    <t>BIL.AKT.WFG{I,JPY,T,KUN}&gt;=0</t>
  </si>
  <si>
    <t>P48&gt;=0</t>
  </si>
  <si>
    <t>BIL.AKT.WFG{I,U,T,KUN}&gt;=0</t>
  </si>
  <si>
    <t>Q48&gt;=0</t>
  </si>
  <si>
    <t>BIL.AKT.WFG{I,T,T,KUN}&gt;=0</t>
  </si>
  <si>
    <t>R48&gt;=0</t>
  </si>
  <si>
    <t>BIL.AKT.WFG{A,CHF,T,KUN}&gt;=0</t>
  </si>
  <si>
    <t>S48&gt;=0</t>
  </si>
  <si>
    <t>BIL.AKT.WFG{A,EM,T,KUN}&gt;=0</t>
  </si>
  <si>
    <t>T48&gt;=0</t>
  </si>
  <si>
    <t>BIL.AKT.WFG{A,USD,T,KUN}&gt;=0</t>
  </si>
  <si>
    <t>U48&gt;=0</t>
  </si>
  <si>
    <t>BIL.AKT.WFG{A,EUR,T,KUN}&gt;=0</t>
  </si>
  <si>
    <t>V48&gt;=0</t>
  </si>
  <si>
    <t>BIL.AKT.WFG{A,JPY,T,KUN}&gt;=0</t>
  </si>
  <si>
    <t>W48&gt;=0</t>
  </si>
  <si>
    <t>BIL.AKT.WFG{A,U,T,KUN}&gt;=0</t>
  </si>
  <si>
    <t>X48&gt;=0</t>
  </si>
  <si>
    <t>BIL.AKT.WFG{A,T,T,KUN}&gt;=0</t>
  </si>
  <si>
    <t>Y48&gt;=0</t>
  </si>
  <si>
    <t>BIL.AKT.WFG{T,T,T,KUN}&gt;=0</t>
  </si>
  <si>
    <t>K49&gt;=0</t>
  </si>
  <si>
    <t>BIL.AKT.WFG{I,CHF,ASI,KUN}&gt;=0</t>
  </si>
  <si>
    <t>L49&gt;=0</t>
  </si>
  <si>
    <t>BIL.AKT.WFG{I,EM,ASI,KUN}&gt;=0</t>
  </si>
  <si>
    <t>M49&gt;=0</t>
  </si>
  <si>
    <t>BIL.AKT.WFG{I,USD,ASI,KUN}&gt;=0</t>
  </si>
  <si>
    <t>N49&gt;=0</t>
  </si>
  <si>
    <t>BIL.AKT.WFG{I,EUR,ASI,KUN}&gt;=0</t>
  </si>
  <si>
    <t>O49&gt;=0</t>
  </si>
  <si>
    <t>BIL.AKT.WFG{I,JPY,ASI,KUN}&gt;=0</t>
  </si>
  <si>
    <t>P49&gt;=0</t>
  </si>
  <si>
    <t>BIL.AKT.WFG{I,U,ASI,KUN}&gt;=0</t>
  </si>
  <si>
    <t>Q49&gt;=0</t>
  </si>
  <si>
    <t>BIL.AKT.WFG{I,T,ASI,KUN}&gt;=0</t>
  </si>
  <si>
    <t>R49&gt;=0</t>
  </si>
  <si>
    <t>BIL.AKT.WFG{A,CHF,ASI,KUN}&gt;=0</t>
  </si>
  <si>
    <t>S49&gt;=0</t>
  </si>
  <si>
    <t>BIL.AKT.WFG{A,EM,ASI,KUN}&gt;=0</t>
  </si>
  <si>
    <t>T49&gt;=0</t>
  </si>
  <si>
    <t>BIL.AKT.WFG{A,USD,ASI,KUN}&gt;=0</t>
  </si>
  <si>
    <t>U49&gt;=0</t>
  </si>
  <si>
    <t>BIL.AKT.WFG{A,EUR,ASI,KUN}&gt;=0</t>
  </si>
  <si>
    <t>V49&gt;=0</t>
  </si>
  <si>
    <t>BIL.AKT.WFG{A,JPY,ASI,KUN}&gt;=0</t>
  </si>
  <si>
    <t>W49&gt;=0</t>
  </si>
  <si>
    <t>BIL.AKT.WFG{A,U,ASI,KUN}&gt;=0</t>
  </si>
  <si>
    <t>X49&gt;=0</t>
  </si>
  <si>
    <t>BIL.AKT.WFG{A,T,ASI,KUN}&gt;=0</t>
  </si>
  <si>
    <t>Y49&gt;=0</t>
  </si>
  <si>
    <t>BIL.AKT.WFG{T,T,ASI,KUN}&gt;=0</t>
  </si>
  <si>
    <t>K50&gt;=0</t>
  </si>
  <si>
    <t>BIL.AKT.WFG{I,CHF,KUE,KUN}&gt;=0</t>
  </si>
  <si>
    <t>L50&gt;=0</t>
  </si>
  <si>
    <t>BIL.AKT.WFG{I,EM,KUE,KUN}&gt;=0</t>
  </si>
  <si>
    <t>M50&gt;=0</t>
  </si>
  <si>
    <t>BIL.AKT.WFG{I,USD,KUE,KUN}&gt;=0</t>
  </si>
  <si>
    <t>N50&gt;=0</t>
  </si>
  <si>
    <t>BIL.AKT.WFG{I,EUR,KUE,KUN}&gt;=0</t>
  </si>
  <si>
    <t>O50&gt;=0</t>
  </si>
  <si>
    <t>BIL.AKT.WFG{I,JPY,KUE,KUN}&gt;=0</t>
  </si>
  <si>
    <t>P50&gt;=0</t>
  </si>
  <si>
    <t>BIL.AKT.WFG{I,U,KUE,KUN}&gt;=0</t>
  </si>
  <si>
    <t>Q50&gt;=0</t>
  </si>
  <si>
    <t>BIL.AKT.WFG{I,T,KUE,KUN}&gt;=0</t>
  </si>
  <si>
    <t>R50&gt;=0</t>
  </si>
  <si>
    <t>BIL.AKT.WFG{A,CHF,KUE,KUN}&gt;=0</t>
  </si>
  <si>
    <t>S50&gt;=0</t>
  </si>
  <si>
    <t>BIL.AKT.WFG{A,EM,KUE,KUN}&gt;=0</t>
  </si>
  <si>
    <t>T50&gt;=0</t>
  </si>
  <si>
    <t>BIL.AKT.WFG{A,USD,KUE,KUN}&gt;=0</t>
  </si>
  <si>
    <t>U50&gt;=0</t>
  </si>
  <si>
    <t>BIL.AKT.WFG{A,EUR,KUE,KUN}&gt;=0</t>
  </si>
  <si>
    <t>V50&gt;=0</t>
  </si>
  <si>
    <t>BIL.AKT.WFG{A,JPY,KUE,KUN}&gt;=0</t>
  </si>
  <si>
    <t>W50&gt;=0</t>
  </si>
  <si>
    <t>BIL.AKT.WFG{A,U,KUE,KUN}&gt;=0</t>
  </si>
  <si>
    <t>X50&gt;=0</t>
  </si>
  <si>
    <t>BIL.AKT.WFG{A,T,KUE,KUN}&gt;=0</t>
  </si>
  <si>
    <t>Y50&gt;=0</t>
  </si>
  <si>
    <t>BIL.AKT.WFG{T,T,KUE,KUN}&gt;=0</t>
  </si>
  <si>
    <t>K51&gt;=0</t>
  </si>
  <si>
    <t>BIL.AKT.WFG{I,CHF,RLZ,KUN}&gt;=0</t>
  </si>
  <si>
    <t>L51&gt;=0</t>
  </si>
  <si>
    <t>BIL.AKT.WFG{I,EM,RLZ,KUN}&gt;=0</t>
  </si>
  <si>
    <t>M51&gt;=0</t>
  </si>
  <si>
    <t>BIL.AKT.WFG{I,USD,RLZ,KUN}&gt;=0</t>
  </si>
  <si>
    <t>N51&gt;=0</t>
  </si>
  <si>
    <t>BIL.AKT.WFG{I,EUR,RLZ,KUN}&gt;=0</t>
  </si>
  <si>
    <t>O51&gt;=0</t>
  </si>
  <si>
    <t>BIL.AKT.WFG{I,JPY,RLZ,KUN}&gt;=0</t>
  </si>
  <si>
    <t>P51&gt;=0</t>
  </si>
  <si>
    <t>BIL.AKT.WFG{I,U,RLZ,KUN}&gt;=0</t>
  </si>
  <si>
    <t>Q51&gt;=0</t>
  </si>
  <si>
    <t>BIL.AKT.WFG{I,T,RLZ,KUN}&gt;=0</t>
  </si>
  <si>
    <t>R51&gt;=0</t>
  </si>
  <si>
    <t>BIL.AKT.WFG{A,CHF,RLZ,KUN}&gt;=0</t>
  </si>
  <si>
    <t>S51&gt;=0</t>
  </si>
  <si>
    <t>BIL.AKT.WFG{A,EM,RLZ,KUN}&gt;=0</t>
  </si>
  <si>
    <t>T51&gt;=0</t>
  </si>
  <si>
    <t>BIL.AKT.WFG{A,USD,RLZ,KUN}&gt;=0</t>
  </si>
  <si>
    <t>U51&gt;=0</t>
  </si>
  <si>
    <t>BIL.AKT.WFG{A,EUR,RLZ,KUN}&gt;=0</t>
  </si>
  <si>
    <t>V51&gt;=0</t>
  </si>
  <si>
    <t>BIL.AKT.WFG{A,JPY,RLZ,KUN}&gt;=0</t>
  </si>
  <si>
    <t>W51&gt;=0</t>
  </si>
  <si>
    <t>BIL.AKT.WFG{A,U,RLZ,KUN}&gt;=0</t>
  </si>
  <si>
    <t>X51&gt;=0</t>
  </si>
  <si>
    <t>BIL.AKT.WFG{A,T,RLZ,KUN}&gt;=0</t>
  </si>
  <si>
    <t>Y51&gt;=0</t>
  </si>
  <si>
    <t>BIL.AKT.WFG{T,T,RLZ,KUN}&gt;=0</t>
  </si>
  <si>
    <t>K52&gt;=0</t>
  </si>
  <si>
    <t>BIL.AKT.WFG{I,CHF,B1M,KUN}&gt;=0</t>
  </si>
  <si>
    <t>L52&gt;=0</t>
  </si>
  <si>
    <t>BIL.AKT.WFG{I,EM,B1M,KUN}&gt;=0</t>
  </si>
  <si>
    <t>M52&gt;=0</t>
  </si>
  <si>
    <t>BIL.AKT.WFG{I,USD,B1M,KUN}&gt;=0</t>
  </si>
  <si>
    <t>N52&gt;=0</t>
  </si>
  <si>
    <t>BIL.AKT.WFG{I,EUR,B1M,KUN}&gt;=0</t>
  </si>
  <si>
    <t>O52&gt;=0</t>
  </si>
  <si>
    <t>BIL.AKT.WFG{I,JPY,B1M,KUN}&gt;=0</t>
  </si>
  <si>
    <t>P52&gt;=0</t>
  </si>
  <si>
    <t>BIL.AKT.WFG{I,U,B1M,KUN}&gt;=0</t>
  </si>
  <si>
    <t>Q52&gt;=0</t>
  </si>
  <si>
    <t>BIL.AKT.WFG{I,T,B1M,KUN}&gt;=0</t>
  </si>
  <si>
    <t>R52&gt;=0</t>
  </si>
  <si>
    <t>BIL.AKT.WFG{A,CHF,B1M,KUN}&gt;=0</t>
  </si>
  <si>
    <t>S52&gt;=0</t>
  </si>
  <si>
    <t>BIL.AKT.WFG{A,EM,B1M,KUN}&gt;=0</t>
  </si>
  <si>
    <t>T52&gt;=0</t>
  </si>
  <si>
    <t>BIL.AKT.WFG{A,USD,B1M,KUN}&gt;=0</t>
  </si>
  <si>
    <t>U52&gt;=0</t>
  </si>
  <si>
    <t>BIL.AKT.WFG{A,EUR,B1M,KUN}&gt;=0</t>
  </si>
  <si>
    <t>V52&gt;=0</t>
  </si>
  <si>
    <t>BIL.AKT.WFG{A,JPY,B1M,KUN}&gt;=0</t>
  </si>
  <si>
    <t>W52&gt;=0</t>
  </si>
  <si>
    <t>BIL.AKT.WFG{A,U,B1M,KUN}&gt;=0</t>
  </si>
  <si>
    <t>X52&gt;=0</t>
  </si>
  <si>
    <t>BIL.AKT.WFG{A,T,B1M,KUN}&gt;=0</t>
  </si>
  <si>
    <t>Y52&gt;=0</t>
  </si>
  <si>
    <t>BIL.AKT.WFG{T,T,B1M,KUN}&gt;=0</t>
  </si>
  <si>
    <t>K53&gt;=0</t>
  </si>
  <si>
    <t>BIL.AKT.WFG{I,CHF,M13,KUN}&gt;=0</t>
  </si>
  <si>
    <t>L53&gt;=0</t>
  </si>
  <si>
    <t>BIL.AKT.WFG{I,EM,M13,KUN}&gt;=0</t>
  </si>
  <si>
    <t>M53&gt;=0</t>
  </si>
  <si>
    <t>BIL.AKT.WFG{I,USD,M13,KUN}&gt;=0</t>
  </si>
  <si>
    <t>N53&gt;=0</t>
  </si>
  <si>
    <t>BIL.AKT.WFG{I,EUR,M13,KUN}&gt;=0</t>
  </si>
  <si>
    <t>O53&gt;=0</t>
  </si>
  <si>
    <t>BIL.AKT.WFG{I,JPY,M13,KUN}&gt;=0</t>
  </si>
  <si>
    <t>P53&gt;=0</t>
  </si>
  <si>
    <t>BIL.AKT.WFG{I,U,M13,KUN}&gt;=0</t>
  </si>
  <si>
    <t>Q53&gt;=0</t>
  </si>
  <si>
    <t>BIL.AKT.WFG{I,T,M13,KUN}&gt;=0</t>
  </si>
  <si>
    <t>R53&gt;=0</t>
  </si>
  <si>
    <t>BIL.AKT.WFG{A,CHF,M13,KUN}&gt;=0</t>
  </si>
  <si>
    <t>S53&gt;=0</t>
  </si>
  <si>
    <t>BIL.AKT.WFG{A,EM,M13,KUN}&gt;=0</t>
  </si>
  <si>
    <t>T53&gt;=0</t>
  </si>
  <si>
    <t>BIL.AKT.WFG{A,USD,M13,KUN}&gt;=0</t>
  </si>
  <si>
    <t>U53&gt;=0</t>
  </si>
  <si>
    <t>BIL.AKT.WFG{A,EUR,M13,KUN}&gt;=0</t>
  </si>
  <si>
    <t>V53&gt;=0</t>
  </si>
  <si>
    <t>BIL.AKT.WFG{A,JPY,M13,KUN}&gt;=0</t>
  </si>
  <si>
    <t>W53&gt;=0</t>
  </si>
  <si>
    <t>BIL.AKT.WFG{A,U,M13,KUN}&gt;=0</t>
  </si>
  <si>
    <t>X53&gt;=0</t>
  </si>
  <si>
    <t>BIL.AKT.WFG{A,T,M13,KUN}&gt;=0</t>
  </si>
  <si>
    <t>Y53&gt;=0</t>
  </si>
  <si>
    <t>BIL.AKT.WFG{T,T,M13,KUN}&gt;=0</t>
  </si>
  <si>
    <t>K54&gt;=0</t>
  </si>
  <si>
    <t>BIL.AKT.WFG{I,CHF,M31,KUN}&gt;=0</t>
  </si>
  <si>
    <t>L54&gt;=0</t>
  </si>
  <si>
    <t>BIL.AKT.WFG{I,EM,M31,KUN}&gt;=0</t>
  </si>
  <si>
    <t>M54&gt;=0</t>
  </si>
  <si>
    <t>BIL.AKT.WFG{I,USD,M31,KUN}&gt;=0</t>
  </si>
  <si>
    <t>N54&gt;=0</t>
  </si>
  <si>
    <t>BIL.AKT.WFG{I,EUR,M31,KUN}&gt;=0</t>
  </si>
  <si>
    <t>O54&gt;=0</t>
  </si>
  <si>
    <t>BIL.AKT.WFG{I,JPY,M31,KUN}&gt;=0</t>
  </si>
  <si>
    <t>P54&gt;=0</t>
  </si>
  <si>
    <t>BIL.AKT.WFG{I,U,M31,KUN}&gt;=0</t>
  </si>
  <si>
    <t>Q54&gt;=0</t>
  </si>
  <si>
    <t>BIL.AKT.WFG{I,T,M31,KUN}&gt;=0</t>
  </si>
  <si>
    <t>R54&gt;=0</t>
  </si>
  <si>
    <t>BIL.AKT.WFG{A,CHF,M31,KUN}&gt;=0</t>
  </si>
  <si>
    <t>S54&gt;=0</t>
  </si>
  <si>
    <t>BIL.AKT.WFG{A,EM,M31,KUN}&gt;=0</t>
  </si>
  <si>
    <t>T54&gt;=0</t>
  </si>
  <si>
    <t>BIL.AKT.WFG{A,USD,M31,KUN}&gt;=0</t>
  </si>
  <si>
    <t>U54&gt;=0</t>
  </si>
  <si>
    <t>BIL.AKT.WFG{A,EUR,M31,KUN}&gt;=0</t>
  </si>
  <si>
    <t>V54&gt;=0</t>
  </si>
  <si>
    <t>BIL.AKT.WFG{A,JPY,M31,KUN}&gt;=0</t>
  </si>
  <si>
    <t>W54&gt;=0</t>
  </si>
  <si>
    <t>BIL.AKT.WFG{A,U,M31,KUN}&gt;=0</t>
  </si>
  <si>
    <t>X54&gt;=0</t>
  </si>
  <si>
    <t>BIL.AKT.WFG{A,T,M31,KUN}&gt;=0</t>
  </si>
  <si>
    <t>Y54&gt;=0</t>
  </si>
  <si>
    <t>BIL.AKT.WFG{T,T,M31,KUN}&gt;=0</t>
  </si>
  <si>
    <t>K55&gt;=0</t>
  </si>
  <si>
    <t>BIL.AKT.WFG{I,CHF,J15,KUN}&gt;=0</t>
  </si>
  <si>
    <t>L55&gt;=0</t>
  </si>
  <si>
    <t>BIL.AKT.WFG{I,EM,J15,KUN}&gt;=0</t>
  </si>
  <si>
    <t>M55&gt;=0</t>
  </si>
  <si>
    <t>BIL.AKT.WFG{I,USD,J15,KUN}&gt;=0</t>
  </si>
  <si>
    <t>N55&gt;=0</t>
  </si>
  <si>
    <t>BIL.AKT.WFG{I,EUR,J15,KUN}&gt;=0</t>
  </si>
  <si>
    <t>O55&gt;=0</t>
  </si>
  <si>
    <t>BIL.AKT.WFG{I,JPY,J15,KUN}&gt;=0</t>
  </si>
  <si>
    <t>P55&gt;=0</t>
  </si>
  <si>
    <t>BIL.AKT.WFG{I,U,J15,KUN}&gt;=0</t>
  </si>
  <si>
    <t>Q55&gt;=0</t>
  </si>
  <si>
    <t>BIL.AKT.WFG{I,T,J15,KUN}&gt;=0</t>
  </si>
  <si>
    <t>R55&gt;=0</t>
  </si>
  <si>
    <t>BIL.AKT.WFG{A,CHF,J15,KUN}&gt;=0</t>
  </si>
  <si>
    <t>S55&gt;=0</t>
  </si>
  <si>
    <t>BIL.AKT.WFG{A,EM,J15,KUN}&gt;=0</t>
  </si>
  <si>
    <t>T55&gt;=0</t>
  </si>
  <si>
    <t>BIL.AKT.WFG{A,USD,J15,KUN}&gt;=0</t>
  </si>
  <si>
    <t>U55&gt;=0</t>
  </si>
  <si>
    <t>BIL.AKT.WFG{A,EUR,J15,KUN}&gt;=0</t>
  </si>
  <si>
    <t>V55&gt;=0</t>
  </si>
  <si>
    <t>BIL.AKT.WFG{A,JPY,J15,KUN}&gt;=0</t>
  </si>
  <si>
    <t>W55&gt;=0</t>
  </si>
  <si>
    <t>BIL.AKT.WFG{A,U,J15,KUN}&gt;=0</t>
  </si>
  <si>
    <t>X55&gt;=0</t>
  </si>
  <si>
    <t>BIL.AKT.WFG{A,T,J15,KUN}&gt;=0</t>
  </si>
  <si>
    <t>Y55&gt;=0</t>
  </si>
  <si>
    <t>BIL.AKT.WFG{T,T,J15,KUN}&gt;=0</t>
  </si>
  <si>
    <t>K56&gt;=0</t>
  </si>
  <si>
    <t>BIL.AKT.WFG{I,CHF,U5J,KUN}&gt;=0</t>
  </si>
  <si>
    <t>L56&gt;=0</t>
  </si>
  <si>
    <t>BIL.AKT.WFG{I,EM,U5J,KUN}&gt;=0</t>
  </si>
  <si>
    <t>M56&gt;=0</t>
  </si>
  <si>
    <t>BIL.AKT.WFG{I,USD,U5J,KUN}&gt;=0</t>
  </si>
  <si>
    <t>N56&gt;=0</t>
  </si>
  <si>
    <t>BIL.AKT.WFG{I,EUR,U5J,KUN}&gt;=0</t>
  </si>
  <si>
    <t>O56&gt;=0</t>
  </si>
  <si>
    <t>BIL.AKT.WFG{I,JPY,U5J,KUN}&gt;=0</t>
  </si>
  <si>
    <t>P56&gt;=0</t>
  </si>
  <si>
    <t>BIL.AKT.WFG{I,U,U5J,KUN}&gt;=0</t>
  </si>
  <si>
    <t>Q56&gt;=0</t>
  </si>
  <si>
    <t>BIL.AKT.WFG{I,T,U5J,KUN}&gt;=0</t>
  </si>
  <si>
    <t>R56&gt;=0</t>
  </si>
  <si>
    <t>BIL.AKT.WFG{A,CHF,U5J,KUN}&gt;=0</t>
  </si>
  <si>
    <t>S56&gt;=0</t>
  </si>
  <si>
    <t>BIL.AKT.WFG{A,EM,U5J,KUN}&gt;=0</t>
  </si>
  <si>
    <t>T56&gt;=0</t>
  </si>
  <si>
    <t>BIL.AKT.WFG{A,USD,U5J,KUN}&gt;=0</t>
  </si>
  <si>
    <t>U56&gt;=0</t>
  </si>
  <si>
    <t>BIL.AKT.WFG{A,EUR,U5J,KUN}&gt;=0</t>
  </si>
  <si>
    <t>V56&gt;=0</t>
  </si>
  <si>
    <t>BIL.AKT.WFG{A,JPY,U5J,KUN}&gt;=0</t>
  </si>
  <si>
    <t>W56&gt;=0</t>
  </si>
  <si>
    <t>BIL.AKT.WFG{A,U,U5J,KUN}&gt;=0</t>
  </si>
  <si>
    <t>X56&gt;=0</t>
  </si>
  <si>
    <t>BIL.AKT.WFG{A,T,U5J,KUN}&gt;=0</t>
  </si>
  <si>
    <t>Y56&gt;=0</t>
  </si>
  <si>
    <t>BIL.AKT.WFG{T,T,U5J,KUN}&gt;=0</t>
  </si>
  <si>
    <t>JAHR_U_D.D009</t>
  </si>
  <si>
    <t>Contrepartie banques &gt;= 0</t>
  </si>
  <si>
    <t>K39&gt;=0</t>
  </si>
  <si>
    <t>BIL.AKT.WFG{I,CHF,T,BAN}&gt;=0</t>
  </si>
  <si>
    <t>L39&gt;=0</t>
  </si>
  <si>
    <t>BIL.AKT.WFG{I,EM,T,BAN}&gt;=0</t>
  </si>
  <si>
    <t>M39&gt;=0</t>
  </si>
  <si>
    <t>BIL.AKT.WFG{I,USD,T,BAN}&gt;=0</t>
  </si>
  <si>
    <t>N39&gt;=0</t>
  </si>
  <si>
    <t>BIL.AKT.WFG{I,EUR,T,BAN}&gt;=0</t>
  </si>
  <si>
    <t>O39&gt;=0</t>
  </si>
  <si>
    <t>BIL.AKT.WFG{I,JPY,T,BAN}&gt;=0</t>
  </si>
  <si>
    <t>P39&gt;=0</t>
  </si>
  <si>
    <t>BIL.AKT.WFG{I,U,T,BAN}&gt;=0</t>
  </si>
  <si>
    <t>Q39&gt;=0</t>
  </si>
  <si>
    <t>BIL.AKT.WFG{I,T,T,BAN}&gt;=0</t>
  </si>
  <si>
    <t>R39&gt;=0</t>
  </si>
  <si>
    <t>BIL.AKT.WFG{A,CHF,T,BAN}&gt;=0</t>
  </si>
  <si>
    <t>S39&gt;=0</t>
  </si>
  <si>
    <t>BIL.AKT.WFG{A,EM,T,BAN}&gt;=0</t>
  </si>
  <si>
    <t>T39&gt;=0</t>
  </si>
  <si>
    <t>BIL.AKT.WFG{A,USD,T,BAN}&gt;=0</t>
  </si>
  <si>
    <t>U39&gt;=0</t>
  </si>
  <si>
    <t>BIL.AKT.WFG{A,EUR,T,BAN}&gt;=0</t>
  </si>
  <si>
    <t>V39&gt;=0</t>
  </si>
  <si>
    <t>BIL.AKT.WFG{A,JPY,T,BAN}&gt;=0</t>
  </si>
  <si>
    <t>W39&gt;=0</t>
  </si>
  <si>
    <t>BIL.AKT.WFG{A,U,T,BAN}&gt;=0</t>
  </si>
  <si>
    <t>X39&gt;=0</t>
  </si>
  <si>
    <t>BIL.AKT.WFG{A,T,T,BAN}&gt;=0</t>
  </si>
  <si>
    <t>Y39&gt;=0</t>
  </si>
  <si>
    <t>BIL.AKT.WFG{T,T,T,BAN}&gt;=0</t>
  </si>
  <si>
    <t>K40&gt;=0</t>
  </si>
  <si>
    <t>BIL.AKT.WFG{I,CHF,ASI,BAN}&gt;=0</t>
  </si>
  <si>
    <t>L40&gt;=0</t>
  </si>
  <si>
    <t>BIL.AKT.WFG{I,EM,ASI,BAN}&gt;=0</t>
  </si>
  <si>
    <t>M40&gt;=0</t>
  </si>
  <si>
    <t>BIL.AKT.WFG{I,USD,ASI,BAN}&gt;=0</t>
  </si>
  <si>
    <t>N40&gt;=0</t>
  </si>
  <si>
    <t>BIL.AKT.WFG{I,EUR,ASI,BAN}&gt;=0</t>
  </si>
  <si>
    <t>O40&gt;=0</t>
  </si>
  <si>
    <t>BIL.AKT.WFG{I,JPY,ASI,BAN}&gt;=0</t>
  </si>
  <si>
    <t>P40&gt;=0</t>
  </si>
  <si>
    <t>BIL.AKT.WFG{I,U,ASI,BAN}&gt;=0</t>
  </si>
  <si>
    <t>Q40&gt;=0</t>
  </si>
  <si>
    <t>BIL.AKT.WFG{I,T,ASI,BAN}&gt;=0</t>
  </si>
  <si>
    <t>R40&gt;=0</t>
  </si>
  <si>
    <t>BIL.AKT.WFG{A,CHF,ASI,BAN}&gt;=0</t>
  </si>
  <si>
    <t>S40&gt;=0</t>
  </si>
  <si>
    <t>BIL.AKT.WFG{A,EM,ASI,BAN}&gt;=0</t>
  </si>
  <si>
    <t>T40&gt;=0</t>
  </si>
  <si>
    <t>BIL.AKT.WFG{A,USD,ASI,BAN}&gt;=0</t>
  </si>
  <si>
    <t>U40&gt;=0</t>
  </si>
  <si>
    <t>BIL.AKT.WFG{A,EUR,ASI,BAN}&gt;=0</t>
  </si>
  <si>
    <t>V40&gt;=0</t>
  </si>
  <si>
    <t>BIL.AKT.WFG{A,JPY,ASI,BAN}&gt;=0</t>
  </si>
  <si>
    <t>W40&gt;=0</t>
  </si>
  <si>
    <t>BIL.AKT.WFG{A,U,ASI,BAN}&gt;=0</t>
  </si>
  <si>
    <t>X40&gt;=0</t>
  </si>
  <si>
    <t>BIL.AKT.WFG{A,T,ASI,BAN}&gt;=0</t>
  </si>
  <si>
    <t>Y40&gt;=0</t>
  </si>
  <si>
    <t>BIL.AKT.WFG{T,T,ASI,BAN}&gt;=0</t>
  </si>
  <si>
    <t>K41&gt;=0</t>
  </si>
  <si>
    <t>BIL.AKT.WFG{I,CHF,KUE,BAN}&gt;=0</t>
  </si>
  <si>
    <t>L41&gt;=0</t>
  </si>
  <si>
    <t>BIL.AKT.WFG{I,EM,KUE,BAN}&gt;=0</t>
  </si>
  <si>
    <t>M41&gt;=0</t>
  </si>
  <si>
    <t>BIL.AKT.WFG{I,USD,KUE,BAN}&gt;=0</t>
  </si>
  <si>
    <t>N41&gt;=0</t>
  </si>
  <si>
    <t>BIL.AKT.WFG{I,EUR,KUE,BAN}&gt;=0</t>
  </si>
  <si>
    <t>O41&gt;=0</t>
  </si>
  <si>
    <t>BIL.AKT.WFG{I,JPY,KUE,BAN}&gt;=0</t>
  </si>
  <si>
    <t>P41&gt;=0</t>
  </si>
  <si>
    <t>BIL.AKT.WFG{I,U,KUE,BAN}&gt;=0</t>
  </si>
  <si>
    <t>Q41&gt;=0</t>
  </si>
  <si>
    <t>BIL.AKT.WFG{I,T,KUE,BAN}&gt;=0</t>
  </si>
  <si>
    <t>R41&gt;=0</t>
  </si>
  <si>
    <t>BIL.AKT.WFG{A,CHF,KUE,BAN}&gt;=0</t>
  </si>
  <si>
    <t>S41&gt;=0</t>
  </si>
  <si>
    <t>BIL.AKT.WFG{A,EM,KUE,BAN}&gt;=0</t>
  </si>
  <si>
    <t>T41&gt;=0</t>
  </si>
  <si>
    <t>BIL.AKT.WFG{A,USD,KUE,BAN}&gt;=0</t>
  </si>
  <si>
    <t>U41&gt;=0</t>
  </si>
  <si>
    <t>BIL.AKT.WFG{A,EUR,KUE,BAN}&gt;=0</t>
  </si>
  <si>
    <t>V41&gt;=0</t>
  </si>
  <si>
    <t>BIL.AKT.WFG{A,JPY,KUE,BAN}&gt;=0</t>
  </si>
  <si>
    <t>W41&gt;=0</t>
  </si>
  <si>
    <t>BIL.AKT.WFG{A,U,KUE,BAN}&gt;=0</t>
  </si>
  <si>
    <t>X41&gt;=0</t>
  </si>
  <si>
    <t>BIL.AKT.WFG{A,T,KUE,BAN}&gt;=0</t>
  </si>
  <si>
    <t>Y41&gt;=0</t>
  </si>
  <si>
    <t>BIL.AKT.WFG{T,T,KUE,BAN}&gt;=0</t>
  </si>
  <si>
    <t>K42&gt;=0</t>
  </si>
  <si>
    <t>BIL.AKT.WFG{I,CHF,RLZ,BAN}&gt;=0</t>
  </si>
  <si>
    <t>L42&gt;=0</t>
  </si>
  <si>
    <t>BIL.AKT.WFG{I,EM,RLZ,BAN}&gt;=0</t>
  </si>
  <si>
    <t>M42&gt;=0</t>
  </si>
  <si>
    <t>BIL.AKT.WFG{I,USD,RLZ,BAN}&gt;=0</t>
  </si>
  <si>
    <t>N42&gt;=0</t>
  </si>
  <si>
    <t>BIL.AKT.WFG{I,EUR,RLZ,BAN}&gt;=0</t>
  </si>
  <si>
    <t>O42&gt;=0</t>
  </si>
  <si>
    <t>BIL.AKT.WFG{I,JPY,RLZ,BAN}&gt;=0</t>
  </si>
  <si>
    <t>P42&gt;=0</t>
  </si>
  <si>
    <t>BIL.AKT.WFG{I,U,RLZ,BAN}&gt;=0</t>
  </si>
  <si>
    <t>Q42&gt;=0</t>
  </si>
  <si>
    <t>BIL.AKT.WFG{I,T,RLZ,BAN}&gt;=0</t>
  </si>
  <si>
    <t>R42&gt;=0</t>
  </si>
  <si>
    <t>BIL.AKT.WFG{A,CHF,RLZ,BAN}&gt;=0</t>
  </si>
  <si>
    <t>S42&gt;=0</t>
  </si>
  <si>
    <t>BIL.AKT.WFG{A,EM,RLZ,BAN}&gt;=0</t>
  </si>
  <si>
    <t>T42&gt;=0</t>
  </si>
  <si>
    <t>BIL.AKT.WFG{A,USD,RLZ,BAN}&gt;=0</t>
  </si>
  <si>
    <t>U42&gt;=0</t>
  </si>
  <si>
    <t>BIL.AKT.WFG{A,EUR,RLZ,BAN}&gt;=0</t>
  </si>
  <si>
    <t>V42&gt;=0</t>
  </si>
  <si>
    <t>BIL.AKT.WFG{A,JPY,RLZ,BAN}&gt;=0</t>
  </si>
  <si>
    <t>W42&gt;=0</t>
  </si>
  <si>
    <t>BIL.AKT.WFG{A,U,RLZ,BAN}&gt;=0</t>
  </si>
  <si>
    <t>X42&gt;=0</t>
  </si>
  <si>
    <t>BIL.AKT.WFG{A,T,RLZ,BAN}&gt;=0</t>
  </si>
  <si>
    <t>Y42&gt;=0</t>
  </si>
  <si>
    <t>BIL.AKT.WFG{T,T,RLZ,BAN}&gt;=0</t>
  </si>
  <si>
    <t>K43&gt;=0</t>
  </si>
  <si>
    <t>BIL.AKT.WFG{I,CHF,B1M,BAN}&gt;=0</t>
  </si>
  <si>
    <t>L43&gt;=0</t>
  </si>
  <si>
    <t>BIL.AKT.WFG{I,EM,B1M,BAN}&gt;=0</t>
  </si>
  <si>
    <t>M43&gt;=0</t>
  </si>
  <si>
    <t>BIL.AKT.WFG{I,USD,B1M,BAN}&gt;=0</t>
  </si>
  <si>
    <t>N43&gt;=0</t>
  </si>
  <si>
    <t>BIL.AKT.WFG{I,EUR,B1M,BAN}&gt;=0</t>
  </si>
  <si>
    <t>O43&gt;=0</t>
  </si>
  <si>
    <t>BIL.AKT.WFG{I,JPY,B1M,BAN}&gt;=0</t>
  </si>
  <si>
    <t>P43&gt;=0</t>
  </si>
  <si>
    <t>BIL.AKT.WFG{I,U,B1M,BAN}&gt;=0</t>
  </si>
  <si>
    <t>Q43&gt;=0</t>
  </si>
  <si>
    <t>BIL.AKT.WFG{I,T,B1M,BAN}&gt;=0</t>
  </si>
  <si>
    <t>R43&gt;=0</t>
  </si>
  <si>
    <t>BIL.AKT.WFG{A,CHF,B1M,BAN}&gt;=0</t>
  </si>
  <si>
    <t>S43&gt;=0</t>
  </si>
  <si>
    <t>BIL.AKT.WFG{A,EM,B1M,BAN}&gt;=0</t>
  </si>
  <si>
    <t>T43&gt;=0</t>
  </si>
  <si>
    <t>BIL.AKT.WFG{A,USD,B1M,BAN}&gt;=0</t>
  </si>
  <si>
    <t>U43&gt;=0</t>
  </si>
  <si>
    <t>BIL.AKT.WFG{A,EUR,B1M,BAN}&gt;=0</t>
  </si>
  <si>
    <t>V43&gt;=0</t>
  </si>
  <si>
    <t>BIL.AKT.WFG{A,JPY,B1M,BAN}&gt;=0</t>
  </si>
  <si>
    <t>W43&gt;=0</t>
  </si>
  <si>
    <t>BIL.AKT.WFG{A,U,B1M,BAN}&gt;=0</t>
  </si>
  <si>
    <t>X43&gt;=0</t>
  </si>
  <si>
    <t>BIL.AKT.WFG{A,T,B1M,BAN}&gt;=0</t>
  </si>
  <si>
    <t>Y43&gt;=0</t>
  </si>
  <si>
    <t>BIL.AKT.WFG{T,T,B1M,BAN}&gt;=0</t>
  </si>
  <si>
    <t>K44&gt;=0</t>
  </si>
  <si>
    <t>BIL.AKT.WFG{I,CHF,M13,BAN}&gt;=0</t>
  </si>
  <si>
    <t>L44&gt;=0</t>
  </si>
  <si>
    <t>BIL.AKT.WFG{I,EM,M13,BAN}&gt;=0</t>
  </si>
  <si>
    <t>M44&gt;=0</t>
  </si>
  <si>
    <t>BIL.AKT.WFG{I,USD,M13,BAN}&gt;=0</t>
  </si>
  <si>
    <t>N44&gt;=0</t>
  </si>
  <si>
    <t>BIL.AKT.WFG{I,EUR,M13,BAN}&gt;=0</t>
  </si>
  <si>
    <t>O44&gt;=0</t>
  </si>
  <si>
    <t>BIL.AKT.WFG{I,JPY,M13,BAN}&gt;=0</t>
  </si>
  <si>
    <t>P44&gt;=0</t>
  </si>
  <si>
    <t>BIL.AKT.WFG{I,U,M13,BAN}&gt;=0</t>
  </si>
  <si>
    <t>Q44&gt;=0</t>
  </si>
  <si>
    <t>BIL.AKT.WFG{I,T,M13,BAN}&gt;=0</t>
  </si>
  <si>
    <t>R44&gt;=0</t>
  </si>
  <si>
    <t>BIL.AKT.WFG{A,CHF,M13,BAN}&gt;=0</t>
  </si>
  <si>
    <t>S44&gt;=0</t>
  </si>
  <si>
    <t>BIL.AKT.WFG{A,EM,M13,BAN}&gt;=0</t>
  </si>
  <si>
    <t>T44&gt;=0</t>
  </si>
  <si>
    <t>BIL.AKT.WFG{A,USD,M13,BAN}&gt;=0</t>
  </si>
  <si>
    <t>U44&gt;=0</t>
  </si>
  <si>
    <t>BIL.AKT.WFG{A,EUR,M13,BAN}&gt;=0</t>
  </si>
  <si>
    <t>V44&gt;=0</t>
  </si>
  <si>
    <t>BIL.AKT.WFG{A,JPY,M13,BAN}&gt;=0</t>
  </si>
  <si>
    <t>W44&gt;=0</t>
  </si>
  <si>
    <t>BIL.AKT.WFG{A,U,M13,BAN}&gt;=0</t>
  </si>
  <si>
    <t>X44&gt;=0</t>
  </si>
  <si>
    <t>BIL.AKT.WFG{A,T,M13,BAN}&gt;=0</t>
  </si>
  <si>
    <t>Y44&gt;=0</t>
  </si>
  <si>
    <t>BIL.AKT.WFG{T,T,M13,BAN}&gt;=0</t>
  </si>
  <si>
    <t>K45&gt;=0</t>
  </si>
  <si>
    <t>BIL.AKT.WFG{I,CHF,M31,BAN}&gt;=0</t>
  </si>
  <si>
    <t>L45&gt;=0</t>
  </si>
  <si>
    <t>BIL.AKT.WFG{I,EM,M31,BAN}&gt;=0</t>
  </si>
  <si>
    <t>M45&gt;=0</t>
  </si>
  <si>
    <t>BIL.AKT.WFG{I,USD,M31,BAN}&gt;=0</t>
  </si>
  <si>
    <t>N45&gt;=0</t>
  </si>
  <si>
    <t>BIL.AKT.WFG{I,EUR,M31,BAN}&gt;=0</t>
  </si>
  <si>
    <t>O45&gt;=0</t>
  </si>
  <si>
    <t>BIL.AKT.WFG{I,JPY,M31,BAN}&gt;=0</t>
  </si>
  <si>
    <t>P45&gt;=0</t>
  </si>
  <si>
    <t>BIL.AKT.WFG{I,U,M31,BAN}&gt;=0</t>
  </si>
  <si>
    <t>Q45&gt;=0</t>
  </si>
  <si>
    <t>BIL.AKT.WFG{I,T,M31,BAN}&gt;=0</t>
  </si>
  <si>
    <t>R45&gt;=0</t>
  </si>
  <si>
    <t>BIL.AKT.WFG{A,CHF,M31,BAN}&gt;=0</t>
  </si>
  <si>
    <t>S45&gt;=0</t>
  </si>
  <si>
    <t>BIL.AKT.WFG{A,EM,M31,BAN}&gt;=0</t>
  </si>
  <si>
    <t>T45&gt;=0</t>
  </si>
  <si>
    <t>BIL.AKT.WFG{A,USD,M31,BAN}&gt;=0</t>
  </si>
  <si>
    <t>U45&gt;=0</t>
  </si>
  <si>
    <t>BIL.AKT.WFG{A,EUR,M31,BAN}&gt;=0</t>
  </si>
  <si>
    <t>V45&gt;=0</t>
  </si>
  <si>
    <t>BIL.AKT.WFG{A,JPY,M31,BAN}&gt;=0</t>
  </si>
  <si>
    <t>W45&gt;=0</t>
  </si>
  <si>
    <t>BIL.AKT.WFG{A,U,M31,BAN}&gt;=0</t>
  </si>
  <si>
    <t>X45&gt;=0</t>
  </si>
  <si>
    <t>BIL.AKT.WFG{A,T,M31,BAN}&gt;=0</t>
  </si>
  <si>
    <t>Y45&gt;=0</t>
  </si>
  <si>
    <t>BIL.AKT.WFG{T,T,M31,BAN}&gt;=0</t>
  </si>
  <si>
    <t>K46&gt;=0</t>
  </si>
  <si>
    <t>BIL.AKT.WFG{I,CHF,J15,BAN}&gt;=0</t>
  </si>
  <si>
    <t>L46&gt;=0</t>
  </si>
  <si>
    <t>BIL.AKT.WFG{I,EM,J15,BAN}&gt;=0</t>
  </si>
  <si>
    <t>M46&gt;=0</t>
  </si>
  <si>
    <t>BIL.AKT.WFG{I,USD,J15,BAN}&gt;=0</t>
  </si>
  <si>
    <t>N46&gt;=0</t>
  </si>
  <si>
    <t>BIL.AKT.WFG{I,EUR,J15,BAN}&gt;=0</t>
  </si>
  <si>
    <t>O46&gt;=0</t>
  </si>
  <si>
    <t>BIL.AKT.WFG{I,JPY,J15,BAN}&gt;=0</t>
  </si>
  <si>
    <t>P46&gt;=0</t>
  </si>
  <si>
    <t>BIL.AKT.WFG{I,U,J15,BAN}&gt;=0</t>
  </si>
  <si>
    <t>Q46&gt;=0</t>
  </si>
  <si>
    <t>BIL.AKT.WFG{I,T,J15,BAN}&gt;=0</t>
  </si>
  <si>
    <t>R46&gt;=0</t>
  </si>
  <si>
    <t>BIL.AKT.WFG{A,CHF,J15,BAN}&gt;=0</t>
  </si>
  <si>
    <t>S46&gt;=0</t>
  </si>
  <si>
    <t>BIL.AKT.WFG{A,EM,J15,BAN}&gt;=0</t>
  </si>
  <si>
    <t>T46&gt;=0</t>
  </si>
  <si>
    <t>BIL.AKT.WFG{A,USD,J15,BAN}&gt;=0</t>
  </si>
  <si>
    <t>U46&gt;=0</t>
  </si>
  <si>
    <t>BIL.AKT.WFG{A,EUR,J15,BAN}&gt;=0</t>
  </si>
  <si>
    <t>V46&gt;=0</t>
  </si>
  <si>
    <t>BIL.AKT.WFG{A,JPY,J15,BAN}&gt;=0</t>
  </si>
  <si>
    <t>W46&gt;=0</t>
  </si>
  <si>
    <t>BIL.AKT.WFG{A,U,J15,BAN}&gt;=0</t>
  </si>
  <si>
    <t>X46&gt;=0</t>
  </si>
  <si>
    <t>BIL.AKT.WFG{A,T,J15,BAN}&gt;=0</t>
  </si>
  <si>
    <t>Y46&gt;=0</t>
  </si>
  <si>
    <t>BIL.AKT.WFG{T,T,J15,BAN}&gt;=0</t>
  </si>
  <si>
    <t>K47&gt;=0</t>
  </si>
  <si>
    <t>BIL.AKT.WFG{I,CHF,U5J,BAN}&gt;=0</t>
  </si>
  <si>
    <t>L47&gt;=0</t>
  </si>
  <si>
    <t>BIL.AKT.WFG{I,EM,U5J,BAN}&gt;=0</t>
  </si>
  <si>
    <t>M47&gt;=0</t>
  </si>
  <si>
    <t>BIL.AKT.WFG{I,USD,U5J,BAN}&gt;=0</t>
  </si>
  <si>
    <t>N47&gt;=0</t>
  </si>
  <si>
    <t>BIL.AKT.WFG{I,EUR,U5J,BAN}&gt;=0</t>
  </si>
  <si>
    <t>O47&gt;=0</t>
  </si>
  <si>
    <t>BIL.AKT.WFG{I,JPY,U5J,BAN}&gt;=0</t>
  </si>
  <si>
    <t>P47&gt;=0</t>
  </si>
  <si>
    <t>BIL.AKT.WFG{I,U,U5J,BAN}&gt;=0</t>
  </si>
  <si>
    <t>Q47&gt;=0</t>
  </si>
  <si>
    <t>BIL.AKT.WFG{I,T,U5J,BAN}&gt;=0</t>
  </si>
  <si>
    <t>R47&gt;=0</t>
  </si>
  <si>
    <t>BIL.AKT.WFG{A,CHF,U5J,BAN}&gt;=0</t>
  </si>
  <si>
    <t>S47&gt;=0</t>
  </si>
  <si>
    <t>BIL.AKT.WFG{A,EM,U5J,BAN}&gt;=0</t>
  </si>
  <si>
    <t>T47&gt;=0</t>
  </si>
  <si>
    <t>BIL.AKT.WFG{A,USD,U5J,BAN}&gt;=0</t>
  </si>
  <si>
    <t>U47&gt;=0</t>
  </si>
  <si>
    <t>BIL.AKT.WFG{A,EUR,U5J,BAN}&gt;=0</t>
  </si>
  <si>
    <t>V47&gt;=0</t>
  </si>
  <si>
    <t>BIL.AKT.WFG{A,JPY,U5J,BAN}&gt;=0</t>
  </si>
  <si>
    <t>W47&gt;=0</t>
  </si>
  <si>
    <t>BIL.AKT.WFG{A,U,U5J,BAN}&gt;=0</t>
  </si>
  <si>
    <t>X47&gt;=0</t>
  </si>
  <si>
    <t>BIL.AKT.WFG{A,T,U5J,BAN}&gt;=0</t>
  </si>
  <si>
    <t>Y47&gt;=0</t>
  </si>
  <si>
    <t>BIL.AKT.WFG{T,T,U5J,BAN}&gt;=0</t>
  </si>
  <si>
    <t>JAHR_U_D.D010</t>
  </si>
  <si>
    <t>Total Couverture</t>
  </si>
  <si>
    <t>K57=SUM(K61,K59)(±0.5)</t>
  </si>
  <si>
    <t>BIL.AKT.FKU{I,CHF,T,T,T}=SUM(BIL.AKT.FKU{I,CHF,T,GED,T},BIL.AKT.FKU{I,CHF,T,UNG,T})(±0.5)</t>
  </si>
  <si>
    <t>L57=SUM(L61,L59)(±0.5)</t>
  </si>
  <si>
    <t>BIL.AKT.FKU{I,EM,T,T,T}=SUM(BIL.AKT.FKU{I,EM,T,GED,T},BIL.AKT.FKU{I,EM,T,UNG,T})(±0.5)</t>
  </si>
  <si>
    <t>M57=SUM(M61,M59)(±0.5)</t>
  </si>
  <si>
    <t>BIL.AKT.FKU{I,USD,T,T,T}=SUM(BIL.AKT.FKU{I,USD,T,GED,T},BIL.AKT.FKU{I,USD,T,UNG,T})(±0.5)</t>
  </si>
  <si>
    <t>N57=SUM(N61,N59)(±0.5)</t>
  </si>
  <si>
    <t>BIL.AKT.FKU{I,EUR,T,T,T}=SUM(BIL.AKT.FKU{I,EUR,T,GED,T},BIL.AKT.FKU{I,EUR,T,UNG,T})(±0.5)</t>
  </si>
  <si>
    <t>O57=SUM(O61,O59)(±0.5)</t>
  </si>
  <si>
    <t>BIL.AKT.FKU{I,JPY,T,T,T}=SUM(BIL.AKT.FKU{I,JPY,T,GED,T},BIL.AKT.FKU{I,JPY,T,UNG,T})(±0.5)</t>
  </si>
  <si>
    <t>P57=SUM(P61,P59)(±0.5)</t>
  </si>
  <si>
    <t>BIL.AKT.FKU{I,U,T,T,T}=SUM(BIL.AKT.FKU{I,U,T,GED,T},BIL.AKT.FKU{I,U,T,UNG,T})(±0.5)</t>
  </si>
  <si>
    <t>Q57=SUM(Q61,Q59)(±0.5)</t>
  </si>
  <si>
    <t>BIL.AKT.FKU{I,T,T,T,T}=SUM(BIL.AKT.FKU{I,T,T,GED,T},BIL.AKT.FKU{I,T,T,UNG,T})(±0.5)</t>
  </si>
  <si>
    <t>R57=SUM(R61,R59)(±0.5)</t>
  </si>
  <si>
    <t>BIL.AKT.FKU{A,CHF,T,T,T}=SUM(BIL.AKT.FKU{A,CHF,T,GED,T},BIL.AKT.FKU{A,CHF,T,UNG,T})(±0.5)</t>
  </si>
  <si>
    <t>S57=SUM(S61,S59)(±0.5)</t>
  </si>
  <si>
    <t>BIL.AKT.FKU{A,EM,T,T,T}=SUM(BIL.AKT.FKU{A,EM,T,GED,T},BIL.AKT.FKU{A,EM,T,UNG,T})(±0.5)</t>
  </si>
  <si>
    <t>T57=SUM(T61,T59)(±0.5)</t>
  </si>
  <si>
    <t>BIL.AKT.FKU{A,USD,T,T,T}=SUM(BIL.AKT.FKU{A,USD,T,GED,T},BIL.AKT.FKU{A,USD,T,UNG,T})(±0.5)</t>
  </si>
  <si>
    <t>U57=SUM(U61,U59)(±0.5)</t>
  </si>
  <si>
    <t>BIL.AKT.FKU{A,EUR,T,T,T}=SUM(BIL.AKT.FKU{A,EUR,T,GED,T},BIL.AKT.FKU{A,EUR,T,UNG,T})(±0.5)</t>
  </si>
  <si>
    <t>V57=SUM(V61,V59)(±0.5)</t>
  </si>
  <si>
    <t>BIL.AKT.FKU{A,JPY,T,T,T}=SUM(BIL.AKT.FKU{A,JPY,T,GED,T},BIL.AKT.FKU{A,JPY,T,UNG,T})(±0.5)</t>
  </si>
  <si>
    <t>W57=SUM(W61,W59)(±0.5)</t>
  </si>
  <si>
    <t>BIL.AKT.FKU{A,U,T,T,T}=SUM(BIL.AKT.FKU{A,U,T,GED,T},BIL.AKT.FKU{A,U,T,UNG,T})(±0.5)</t>
  </si>
  <si>
    <t>X57=SUM(X61,X59)(±0.5)</t>
  </si>
  <si>
    <t>BIL.AKT.FKU{A,T,T,T,T}=SUM(BIL.AKT.FKU{A,T,T,GED,T},BIL.AKT.FKU{A,T,T,UNG,T})(±0.5)</t>
  </si>
  <si>
    <t>Y57=SUM(Y61,Y59)(±0.5)</t>
  </si>
  <si>
    <t>BIL.AKT.FKU{T,T,T,T,T}=SUM(BIL.AKT.FKU{T,T,T,GED,T},BIL.AKT.FKU{T,T,T,UNG,T})(±0.5)</t>
  </si>
  <si>
    <t>JAHR_U_D.D011</t>
  </si>
  <si>
    <t>Vérification 'dont' Répartition sectorielle selon la couverture avec sous-position Créances sur collectivités de droit public</t>
  </si>
  <si>
    <t>K59&gt;=SUM(K60)(±0.5)</t>
  </si>
  <si>
    <t>BIL.AKT.FKU{I,CHF,T,UNG,T}&gt;=SUM(BIL.AKT.FKU{I,CHF,T,UNG,ORK})(±0.5)</t>
  </si>
  <si>
    <t>L59&gt;=SUM(L60)(±0.5)</t>
  </si>
  <si>
    <t>BIL.AKT.FKU{I,EM,T,UNG,T}&gt;=SUM(BIL.AKT.FKU{I,EM,T,UNG,ORK})(±0.5)</t>
  </si>
  <si>
    <t>M59&gt;=SUM(M60)(±0.5)</t>
  </si>
  <si>
    <t>BIL.AKT.FKU{I,USD,T,UNG,T}&gt;=SUM(BIL.AKT.FKU{I,USD,T,UNG,ORK})(±0.5)</t>
  </si>
  <si>
    <t>N59&gt;=SUM(N60)(±0.5)</t>
  </si>
  <si>
    <t>BIL.AKT.FKU{I,EUR,T,UNG,T}&gt;=SUM(BIL.AKT.FKU{I,EUR,T,UNG,ORK})(±0.5)</t>
  </si>
  <si>
    <t>O59&gt;=SUM(O60)(±0.5)</t>
  </si>
  <si>
    <t>BIL.AKT.FKU{I,JPY,T,UNG,T}&gt;=SUM(BIL.AKT.FKU{I,JPY,T,UNG,ORK})(±0.5)</t>
  </si>
  <si>
    <t>P59&gt;=SUM(P60)(±0.5)</t>
  </si>
  <si>
    <t>BIL.AKT.FKU{I,U,T,UNG,T}&gt;=SUM(BIL.AKT.FKU{I,U,T,UNG,ORK})(±0.5)</t>
  </si>
  <si>
    <t>Q59&gt;=SUM(Q60)(±0.5)</t>
  </si>
  <si>
    <t>BIL.AKT.FKU{I,T,T,UNG,T}&gt;=SUM(BIL.AKT.FKU{I,T,T,UNG,ORK})(±0.5)</t>
  </si>
  <si>
    <t>R59&gt;=SUM(R60)(±0.5)</t>
  </si>
  <si>
    <t>BIL.AKT.FKU{A,CHF,T,UNG,T}&gt;=SUM(BIL.AKT.FKU{A,CHF,T,UNG,ORK})(±0.5)</t>
  </si>
  <si>
    <t>S59&gt;=SUM(S60)(±0.5)</t>
  </si>
  <si>
    <t>BIL.AKT.FKU{A,EM,T,UNG,T}&gt;=SUM(BIL.AKT.FKU{A,EM,T,UNG,ORK})(±0.5)</t>
  </si>
  <si>
    <t>T59&gt;=SUM(T60)(±0.5)</t>
  </si>
  <si>
    <t>BIL.AKT.FKU{A,USD,T,UNG,T}&gt;=SUM(BIL.AKT.FKU{A,USD,T,UNG,ORK})(±0.5)</t>
  </si>
  <si>
    <t>U59&gt;=SUM(U60)(±0.5)</t>
  </si>
  <si>
    <t>BIL.AKT.FKU{A,EUR,T,UNG,T}&gt;=SUM(BIL.AKT.FKU{A,EUR,T,UNG,ORK})(±0.5)</t>
  </si>
  <si>
    <t>V59&gt;=SUM(V60)(±0.5)</t>
  </si>
  <si>
    <t>BIL.AKT.FKU{A,JPY,T,UNG,T}&gt;=SUM(BIL.AKT.FKU{A,JPY,T,UNG,ORK})(±0.5)</t>
  </si>
  <si>
    <t>W59&gt;=SUM(W60)(±0.5)</t>
  </si>
  <si>
    <t>BIL.AKT.FKU{A,U,T,UNG,T}&gt;=SUM(BIL.AKT.FKU{A,U,T,UNG,ORK})(±0.5)</t>
  </si>
  <si>
    <t>X59&gt;=SUM(X60)(±0.5)</t>
  </si>
  <si>
    <t>BIL.AKT.FKU{A,T,T,UNG,T}&gt;=SUM(BIL.AKT.FKU{A,T,T,UNG,ORK})(±0.5)</t>
  </si>
  <si>
    <t>Y59&gt;=SUM(Y60)(±0.5)</t>
  </si>
  <si>
    <t>BIL.AKT.FKU{T,T,T,UNG,T}&gt;=SUM(BIL.AKT.FKU{T,T,T,UNG,ORK})(±0.5)</t>
  </si>
  <si>
    <t>K61&gt;=SUM(K62)(±0.5)</t>
  </si>
  <si>
    <t>BIL.AKT.FKU{I,CHF,T,GED,T}&gt;=SUM(BIL.AKT.FKU{I,CHF,T,GED,ORK})(±0.5)</t>
  </si>
  <si>
    <t>L61&gt;=SUM(L62)(±0.5)</t>
  </si>
  <si>
    <t>BIL.AKT.FKU{I,EM,T,GED,T}&gt;=SUM(BIL.AKT.FKU{I,EM,T,GED,ORK})(±0.5)</t>
  </si>
  <si>
    <t>M61&gt;=SUM(M62)(±0.5)</t>
  </si>
  <si>
    <t>BIL.AKT.FKU{I,USD,T,GED,T}&gt;=SUM(BIL.AKT.FKU{I,USD,T,GED,ORK})(±0.5)</t>
  </si>
  <si>
    <t>N61&gt;=SUM(N62)(±0.5)</t>
  </si>
  <si>
    <t>BIL.AKT.FKU{I,EUR,T,GED,T}&gt;=SUM(BIL.AKT.FKU{I,EUR,T,GED,ORK})(±0.5)</t>
  </si>
  <si>
    <t>O61&gt;=SUM(O62)(±0.5)</t>
  </si>
  <si>
    <t>BIL.AKT.FKU{I,JPY,T,GED,T}&gt;=SUM(BIL.AKT.FKU{I,JPY,T,GED,ORK})(±0.5)</t>
  </si>
  <si>
    <t>P61&gt;=SUM(P62)(±0.5)</t>
  </si>
  <si>
    <t>BIL.AKT.FKU{I,U,T,GED,T}&gt;=SUM(BIL.AKT.FKU{I,U,T,GED,ORK})(±0.5)</t>
  </si>
  <si>
    <t>Q61&gt;=SUM(Q62)(±0.5)</t>
  </si>
  <si>
    <t>BIL.AKT.FKU{I,T,T,GED,T}&gt;=SUM(BIL.AKT.FKU{I,T,T,GED,ORK})(±0.5)</t>
  </si>
  <si>
    <t>R61&gt;=SUM(R62)(±0.5)</t>
  </si>
  <si>
    <t>BIL.AKT.FKU{A,CHF,T,GED,T}&gt;=SUM(BIL.AKT.FKU{A,CHF,T,GED,ORK})(±0.5)</t>
  </si>
  <si>
    <t>S61&gt;=SUM(S62)(±0.5)</t>
  </si>
  <si>
    <t>BIL.AKT.FKU{A,EM,T,GED,T}&gt;=SUM(BIL.AKT.FKU{A,EM,T,GED,ORK})(±0.5)</t>
  </si>
  <si>
    <t>T61&gt;=SUM(T62)(±0.5)</t>
  </si>
  <si>
    <t>BIL.AKT.FKU{A,USD,T,GED,T}&gt;=SUM(BIL.AKT.FKU{A,USD,T,GED,ORK})(±0.5)</t>
  </si>
  <si>
    <t>U61&gt;=SUM(U62)(±0.5)</t>
  </si>
  <si>
    <t>BIL.AKT.FKU{A,EUR,T,GED,T}&gt;=SUM(BIL.AKT.FKU{A,EUR,T,GED,ORK})(±0.5)</t>
  </si>
  <si>
    <t>V61&gt;=SUM(V62)(±0.5)</t>
  </si>
  <si>
    <t>BIL.AKT.FKU{A,JPY,T,GED,T}&gt;=SUM(BIL.AKT.FKU{A,JPY,T,GED,ORK})(±0.5)</t>
  </si>
  <si>
    <t>W61&gt;=SUM(W62)(±0.5)</t>
  </si>
  <si>
    <t>BIL.AKT.FKU{A,U,T,GED,T}&gt;=SUM(BIL.AKT.FKU{A,U,T,GED,ORK})(±0.5)</t>
  </si>
  <si>
    <t>X61&gt;=SUM(X62)(±0.5)</t>
  </si>
  <si>
    <t>BIL.AKT.FKU{A,T,T,GED,T}&gt;=SUM(BIL.AKT.FKU{A,T,T,GED,ORK})(±0.5)</t>
  </si>
  <si>
    <t>Y61&gt;=SUM(Y62)(±0.5)</t>
  </si>
  <si>
    <t>BIL.AKT.FKU{T,T,T,GED,T}&gt;=SUM(BIL.AKT.FKU{T,T,T,GED,ORK})(±0.5)</t>
  </si>
  <si>
    <t>JAHR_U_D.D012</t>
  </si>
  <si>
    <t>Vérification 'dont' Répartition sectorielle selon le SEC avec sous-position Collectivités publiques</t>
  </si>
  <si>
    <t>K94&gt;=SUM(K95)(±0.5)</t>
  </si>
  <si>
    <t>BIL.AKT.FAN.GMP{I,CHF,T}&gt;=SUM(BIL.AKT.FAN.GMP{I,CHF,OEH})(±0.5)</t>
  </si>
  <si>
    <t>M94&gt;=SUM(M95)(±0.5)</t>
  </si>
  <si>
    <t>BIL.AKT.FAN.GMP{I,USD,T}&gt;=SUM(BIL.AKT.FAN.GMP{I,USD,OEH})(±0.5)</t>
  </si>
  <si>
    <t>N94&gt;=SUM(N95)(±0.5)</t>
  </si>
  <si>
    <t>BIL.AKT.FAN.GMP{I,EUR,T}&gt;=SUM(BIL.AKT.FAN.GMP{I,EUR,OEH})(±0.5)</t>
  </si>
  <si>
    <t>O94&gt;=SUM(O95)(±0.5)</t>
  </si>
  <si>
    <t>BIL.AKT.FAN.GMP{I,JPY,T}&gt;=SUM(BIL.AKT.FAN.GMP{I,JPY,OEH})(±0.5)</t>
  </si>
  <si>
    <t>P94&gt;=SUM(P95)(±0.5)</t>
  </si>
  <si>
    <t>BIL.AKT.FAN.GMP{I,U,T}&gt;=SUM(BIL.AKT.FAN.GMP{I,U,OEH})(±0.5)</t>
  </si>
  <si>
    <t>Q94&gt;=SUM(Q95)(±0.5)</t>
  </si>
  <si>
    <t>BIL.AKT.FAN.GMP{I,T,T}&gt;=SUM(BIL.AKT.FAN.GMP{I,T,OEH})(±0.5)</t>
  </si>
  <si>
    <t>R94&gt;=SUM(R95)(±0.5)</t>
  </si>
  <si>
    <t>BIL.AKT.FAN.GMP{A,CHF,T}&gt;=SUM(BIL.AKT.FAN.GMP{A,CHF,OEH})(±0.5)</t>
  </si>
  <si>
    <t>T94&gt;=SUM(T95)(±0.5)</t>
  </si>
  <si>
    <t>BIL.AKT.FAN.GMP{A,USD,T}&gt;=SUM(BIL.AKT.FAN.GMP{A,USD,OEH})(±0.5)</t>
  </si>
  <si>
    <t>U94&gt;=SUM(U95)(±0.5)</t>
  </si>
  <si>
    <t>BIL.AKT.FAN.GMP{A,EUR,T}&gt;=SUM(BIL.AKT.FAN.GMP{A,EUR,OEH})(±0.5)</t>
  </si>
  <si>
    <t>V94&gt;=SUM(V95)(±0.5)</t>
  </si>
  <si>
    <t>BIL.AKT.FAN.GMP{A,JPY,T}&gt;=SUM(BIL.AKT.FAN.GMP{A,JPY,OEH})(±0.5)</t>
  </si>
  <si>
    <t>W94&gt;=SUM(W95)(±0.5)</t>
  </si>
  <si>
    <t>BIL.AKT.FAN.GMP{A,U,T}&gt;=SUM(BIL.AKT.FAN.GMP{A,U,OEH})(±0.5)</t>
  </si>
  <si>
    <t>X94&gt;=SUM(X95)(±0.5)</t>
  </si>
  <si>
    <t>BIL.AKT.FAN.GMP{A,T,T}&gt;=SUM(BIL.AKT.FAN.GMP{A,T,OEH})(±0.5)</t>
  </si>
  <si>
    <t>Y94&gt;=SUM(Y95)(±0.5)</t>
  </si>
  <si>
    <t>BIL.AKT.FAN.GMP{T,T,T}&gt;=SUM(BIL.AKT.FAN.GMP{T,T,OEH})(±0.5)</t>
  </si>
  <si>
    <t>J201,J202</t>
  </si>
  <si>
    <t>JAHR_U_U.KD001</t>
  </si>
  <si>
    <t>Identité Total des actifs, Total Suisse et étranger, Total Monnaie avec Total des passifs, Total Suisse et étranger, Total Monnaie</t>
  </si>
  <si>
    <t>'J201'!Y107='J202'!Y98(±1.0)</t>
  </si>
  <si>
    <t>BIL.AKT.TOT{T,T}=BIL.PAS.TOT{T,T}(±1.0)</t>
  </si>
  <si>
    <t>BIL.PAS.VBA{T,T,T}=SUM(BIL.PAS.VBA{A,T,T},BIL.PAS.VBA{I,T,T})(±0.5)</t>
  </si>
  <si>
    <t>BIL.PAS.VBA{T,T,ASI}=SUM(BIL.PAS.VBA{A,T,ASI},BIL.PAS.VBA{I,T,ASI})(±0.5)</t>
  </si>
  <si>
    <t>BIL.PAS.VBA{T,T,KUE}=SUM(BIL.PAS.VBA{A,T,KUE},BIL.PAS.VBA{I,T,KUE})(±0.5)</t>
  </si>
  <si>
    <t>Y24=SUM(X24,Q24)(±0.5)</t>
  </si>
  <si>
    <t>BIL.PAS.VBA{T,T,RLZ}=SUM(BIL.PAS.VBA{A,T,RLZ},BIL.PAS.VBA{I,T,RLZ})(±0.5)</t>
  </si>
  <si>
    <t>Y25=SUM(X25,Q25)(±0.5)</t>
  </si>
  <si>
    <t>BIL.PAS.VBA{T,T,B1M}=SUM(BIL.PAS.VBA{A,T,B1M},BIL.PAS.VBA{I,T,B1M})(±0.5)</t>
  </si>
  <si>
    <t>BIL.PAS.VBA{T,T,M13}=SUM(BIL.PAS.VBA{A,T,M13},BIL.PAS.VBA{I,T,M13})(±0.5)</t>
  </si>
  <si>
    <t>Y27=SUM(X27,Q27)(±0.5)</t>
  </si>
  <si>
    <t>BIL.PAS.VBA{T,T,M31}=SUM(BIL.PAS.VBA{A,T,M31},BIL.PAS.VBA{I,T,M31})(±0.5)</t>
  </si>
  <si>
    <t>Y28=SUM(X28,Q28)(±0.5)</t>
  </si>
  <si>
    <t>BIL.PAS.VBA{T,T,J15}=SUM(BIL.PAS.VBA{A,T,J15},BIL.PAS.VBA{I,T,J15})(±0.5)</t>
  </si>
  <si>
    <t>BIL.PAS.VBA{T,T,U5J}=SUM(BIL.PAS.VBA{A,T,U5J},BIL.PAS.VBA{I,T,U5J})(±0.5)</t>
  </si>
  <si>
    <t>BIL.PAS.VBA.GMP{T,T}=SUM(BIL.PAS.VBA.GMP{A,T},BIL.PAS.VBA.GMP{I,T})(±0.5)</t>
  </si>
  <si>
    <t>BIL.PAS.WFG{T,T,T,T}=SUM(BIL.PAS.WFG{A,T,T,T},BIL.PAS.WFG{I,T,T,T})(±0.5)</t>
  </si>
  <si>
    <t>BIL.PAS.WFG{T,T,T,BAN}=SUM(BIL.PAS.WFG{A,T,T,BAN},BIL.PAS.WFG{I,T,T,BAN})(±0.5)</t>
  </si>
  <si>
    <t>BIL.PAS.WFG{T,T,ASI,BAN}=SUM(BIL.PAS.WFG{A,T,ASI,BAN},BIL.PAS.WFG{I,T,ASI,BAN})(±0.5)</t>
  </si>
  <si>
    <t>BIL.PAS.WFG{T,T,KUE,BAN}=SUM(BIL.PAS.WFG{A,T,KUE,BAN},BIL.PAS.WFG{I,T,KUE,BAN})(±0.5)</t>
  </si>
  <si>
    <t>BIL.PAS.WFG{T,T,RLZ,BAN}=SUM(BIL.PAS.WFG{A,T,RLZ,BAN},BIL.PAS.WFG{I,T,RLZ,BAN})(±0.5)</t>
  </si>
  <si>
    <t>BIL.PAS.WFG{T,T,B1M,BAN}=SUM(BIL.PAS.WFG{A,T,B1M,BAN},BIL.PAS.WFG{I,T,B1M,BAN})(±0.5)</t>
  </si>
  <si>
    <t>BIL.PAS.WFG{T,T,M13,BAN}=SUM(BIL.PAS.WFG{A,T,M13,BAN},BIL.PAS.WFG{I,T,M13,BAN})(±0.5)</t>
  </si>
  <si>
    <t>BIL.PAS.WFG{T,T,M31,BAN}=SUM(BIL.PAS.WFG{A,T,M31,BAN},BIL.PAS.WFG{I,T,M31,BAN})(±0.5)</t>
  </si>
  <si>
    <t>BIL.PAS.WFG{T,T,J15,BAN}=SUM(BIL.PAS.WFG{A,T,J15,BAN},BIL.PAS.WFG{I,T,J15,BAN})(±0.5)</t>
  </si>
  <si>
    <t>BIL.PAS.WFG{T,T,U5J,BAN}=SUM(BIL.PAS.WFG{A,T,U5J,BAN},BIL.PAS.WFG{I,T,U5J,BAN})(±0.5)</t>
  </si>
  <si>
    <t>BIL.PAS.WFG{T,T,T,KUN}=SUM(BIL.PAS.WFG{A,T,T,KUN},BIL.PAS.WFG{I,T,T,KUN})(±0.5)</t>
  </si>
  <si>
    <t>BIL.PAS.WFG{T,T,ASI,KUN}=SUM(BIL.PAS.WFG{A,T,ASI,KUN},BIL.PAS.WFG{I,T,ASI,KUN})(±0.5)</t>
  </si>
  <si>
    <t>BIL.PAS.WFG{T,T,KUE,KUN}=SUM(BIL.PAS.WFG{A,T,KUE,KUN},BIL.PAS.WFG{I,T,KUE,KUN})(±0.5)</t>
  </si>
  <si>
    <t>BIL.PAS.WFG{T,T,RLZ,KUN}=SUM(BIL.PAS.WFG{A,T,RLZ,KUN},BIL.PAS.WFG{I,T,RLZ,KUN})(±0.5)</t>
  </si>
  <si>
    <t>BIL.PAS.WFG{T,T,B1M,KUN}=SUM(BIL.PAS.WFG{A,T,B1M,KUN},BIL.PAS.WFG{I,T,B1M,KUN})(±0.5)</t>
  </si>
  <si>
    <t>BIL.PAS.WFG{T,T,M13,KUN}=SUM(BIL.PAS.WFG{A,T,M13,KUN},BIL.PAS.WFG{I,T,M13,KUN})(±0.5)</t>
  </si>
  <si>
    <t>BIL.PAS.WFG{T,T,M31,KUN}=SUM(BIL.PAS.WFG{A,T,M31,KUN},BIL.PAS.WFG{I,T,M31,KUN})(±0.5)</t>
  </si>
  <si>
    <t>BIL.PAS.WFG{T,T,J15,KUN}=SUM(BIL.PAS.WFG{A,T,J15,KUN},BIL.PAS.WFG{I,T,J15,KUN})(±0.5)</t>
  </si>
  <si>
    <t>BIL.PAS.WFG{T,T,U5J,KUN}=SUM(BIL.PAS.WFG{A,T,U5J,KUN},BIL.PAS.WFG{I,T,U5J,KUN})(±0.5)</t>
  </si>
  <si>
    <t>BIL.PAS.VKE{T,T}=SUM(BIL.PAS.VKE{A,T},BIL.PAS.VKE{I,T})(±0.5)</t>
  </si>
  <si>
    <t>BIL.PAS.VKE.KOV{T,T,T,T}=SUM(BIL.PAS.VKE.KOV{A,T,T,T},BIL.PAS.VKE.KOV{I,T,T,T})(±0.5)</t>
  </si>
  <si>
    <t>BIL.PAS.VKE.KOV{T,T,ASI,T}=SUM(BIL.PAS.VKE.KOV{A,T,ASI,T},BIL.PAS.VKE.KOV{I,T,ASI,T})(±0.5)</t>
  </si>
  <si>
    <t>BIL.PAS.VKE.KOV{T,T,KUE,T}=SUM(BIL.PAS.VKE.KOV{A,T,KUE,T},BIL.PAS.VKE.KOV{I,T,KUE,T})(±0.5)</t>
  </si>
  <si>
    <t>BIL.PAS.VKE.KOV{T,T,KUE,UEB}=SUM(BIL.PAS.VKE.KOV{A,T,KUE,UEB},BIL.PAS.VKE.KOV{I,T,KUE,UEB})(±0.5)</t>
  </si>
  <si>
    <t>BIL.PAS.VKE.KOV{T,T,KUE,NUE}=SUM(BIL.PAS.VKE.KOV{A,T,KUE,NUE},BIL.PAS.VKE.KOV{I,T,KUE,NUE})(±0.5)</t>
  </si>
  <si>
    <t>BIL.PAS.VKE.KOV.CAG{T,T,KUE,NUE}=SUM(BIL.PAS.VKE.KOV.CAG{A,T,KUE,NUE},BIL.PAS.VKE.KOV.CAG{I,T,KUE,NUE})(±0.5)</t>
  </si>
  <si>
    <t>BIL.PAS.VKE.KOV{T,T,RLZ,T}=SUM(BIL.PAS.VKE.KOV{A,T,RLZ,T},BIL.PAS.VKE.KOV{I,T,RLZ,T})(±0.5)</t>
  </si>
  <si>
    <t>Y58=SUM(X58,Q58)(±0.5)</t>
  </si>
  <si>
    <t>BIL.PAS.VKE.KOV{T,T,B1M,T}=SUM(BIL.PAS.VKE.KOV{A,T,B1M,T},BIL.PAS.VKE.KOV{I,T,B1M,T})(±0.5)</t>
  </si>
  <si>
    <t>BIL.PAS.VKE.KOV{T,T,M13,T}=SUM(BIL.PAS.VKE.KOV{A,T,M13,T},BIL.PAS.VKE.KOV{I,T,M13,T})(±0.5)</t>
  </si>
  <si>
    <t>BIL.PAS.VKE.KOV{T,T,M31,T}=SUM(BIL.PAS.VKE.KOV{A,T,M31,T},BIL.PAS.VKE.KOV{I,T,M31,T})(±0.5)</t>
  </si>
  <si>
    <t>BIL.PAS.VKE.KOV{T,T,J15,T}=SUM(BIL.PAS.VKE.KOV{A,T,J15,T},BIL.PAS.VKE.KOV{I,T,J15,T})(±0.5)</t>
  </si>
  <si>
    <t>BIL.PAS.VKE.KOV{T,T,U5J,T}=SUM(BIL.PAS.VKE.KOV{A,T,U5J,T},BIL.PAS.VKE.KOV{I,T,U5J,T})(±0.5)</t>
  </si>
  <si>
    <t>BIL.PAS.VKE.KOV.GMP{T,T}=SUM(BIL.PAS.VKE.KOV.GMP{A,T},BIL.PAS.VKE.KOV.GMP{I,T})(±0.5)</t>
  </si>
  <si>
    <t>Y64=SUM(X64,Q64)(±0.5)</t>
  </si>
  <si>
    <t>BIL.PAS.VKE.GVG{T,T}=SUM(BIL.PAS.VKE.GVG{A,T},BIL.PAS.VKE.GVG{I,T})(±0.5)</t>
  </si>
  <si>
    <t>BIL.PAS.VKE.GVG.F2S{T,T}=SUM(BIL.PAS.VKE.GVG.F2S{A,T},BIL.PAS.VKE.GVG.F2S{I,T})(±0.5)</t>
  </si>
  <si>
    <t>BIL.PAS.VKE.GVG.S3A{T,T}=SUM(BIL.PAS.VKE.GVG.S3A{A,T},BIL.PAS.VKE.GVG.S3A{I,T})(±0.5)</t>
  </si>
  <si>
    <t>BIL.PAS.HGE{T,T,T}=SUM(BIL.PAS.HGE{A,T,T},BIL.PAS.HGE{I,T,T})(±0.5)</t>
  </si>
  <si>
    <t>BIL.PAS.HGE{T,T,BAN}=SUM(BIL.PAS.HGE{A,T,BAN},BIL.PAS.HGE{I,T,BAN})(±0.5)</t>
  </si>
  <si>
    <t>BIL.PAS.HGE{T,T,KUN}=SUM(BIL.PAS.HGE{A,T,KUN},BIL.PAS.HGE{I,T,KUN})(±0.5)</t>
  </si>
  <si>
    <t>BIL.PAS.WBW{T,T}=SUM(BIL.PAS.WBW{A,T},BIL.PAS.WBW{I,T})(±0.5)</t>
  </si>
  <si>
    <t>BIL.PAS.FFV{T,T}=SUM(BIL.PAS.FFV{A,T},BIL.PAS.FFV{I,T})(±0.5)</t>
  </si>
  <si>
    <t>BIL.PAS.FFV.STP{T,T}=SUM(BIL.PAS.FFV.STP{A,T},BIL.PAS.FFV.STP{I,T})(±0.5)</t>
  </si>
  <si>
    <t>BIL.PAS.FFV.VBA{T,T}=SUM(BIL.PAS.FFV.VBA{A,T},BIL.PAS.FFV.VBA{I,T})(±0.5)</t>
  </si>
  <si>
    <t>BIL.PAS.FFV.WFG{T,T}=SUM(BIL.PAS.FFV.WFG{A,T},BIL.PAS.FFV.WFG{I,T})(±0.5)</t>
  </si>
  <si>
    <t>BIL.PAS.FFV.APF{T,T}=SUM(BIL.PAS.FFV.APF{A,T},BIL.PAS.FFV.APF{I,T})(±0.5)</t>
  </si>
  <si>
    <t>BIL.PAS.KOB{T,T,T}=SUM(BIL.PAS.KOB{A,T,T},BIL.PAS.KOB{I,T,T})(±0.5)</t>
  </si>
  <si>
    <t>BIL.PAS.KOB{T,T,B5J}=SUM(BIL.PAS.KOB{A,T,B5J},BIL.PAS.KOB{I,T,B5J})(±0.5)</t>
  </si>
  <si>
    <t>BIL.PAS.KOB{T,T,U5J}=SUM(BIL.PAS.KOB{A,T,U5J},BIL.PAS.KOB{I,T,U5J})(±0.5)</t>
  </si>
  <si>
    <t>BIL.PAS.APF{T,T}=SUM(BIL.PAS.APF{A,T},BIL.PAS.APF{I,T})(±0.5)</t>
  </si>
  <si>
    <t>BIL.PAS.APF.OOW{T,T}=SUM(BIL.PAS.APF.OOW{A,T},BIL.PAS.APF.OOW{I,T})(±0.5)</t>
  </si>
  <si>
    <t>BIL.PAS.APF.OOW.NRA{T,T}=SUM(BIL.PAS.APF.OOW.NRA{A,T},BIL.PAS.APF.OOW.NRA{I,T})(±0.5)</t>
  </si>
  <si>
    <t>BIL.PAS.APF.GMP{T,T}=SUM(BIL.PAS.APF.GMP{A,T},BIL.PAS.APF.GMP{I,T})(±0.5)</t>
  </si>
  <si>
    <t>Y83=SUM(Q83)(±0.5)</t>
  </si>
  <si>
    <t>BIL.PAS.APF.DPZ{T,T}=SUM(BIL.PAS.APF.DPZ{I,T})(±0.5)</t>
  </si>
  <si>
    <t>Y84=SUM(Q84)(±0.5)</t>
  </si>
  <si>
    <t>BIL.PAS.APF.DEZ{T,T}=SUM(BIL.PAS.APF.DEZ{I,T})(±0.5)</t>
  </si>
  <si>
    <t>BIL.PAS.REA{T,T}=SUM(BIL.PAS.REA{A,T},BIL.PAS.REA{I,T})(±0.5)</t>
  </si>
  <si>
    <t>BIL.PAS.SON{T,T}=SUM(BIL.PAS.SON{A,T},BIL.PAS.SON{I,T})(±0.5)</t>
  </si>
  <si>
    <t>BIL.PAS.SON.SBG{T,T}=SUM(BIL.PAS.SON.SBG{A,T},BIL.PAS.SON.SBG{I,T})(±0.5)</t>
  </si>
  <si>
    <t>BIL.PAS.SON.NML{T,T}=SUM(BIL.PAS.SON.NML{A,T},BIL.PAS.SON.NML{I,T})(±0.5)</t>
  </si>
  <si>
    <t>BIL.PAS.RUE{T,T}=SUM(BIL.PAS.RUE{A,T},BIL.PAS.RUE{I,T})(±0.5)</t>
  </si>
  <si>
    <t>BIL.PAS.RAB{T,T}=SUM(BIL.PAS.RAB{A,T},BIL.PAS.RAB{I,T})(±0.5)</t>
  </si>
  <si>
    <t>BIL.PAS.GKA{T,T}=SUM(BIL.PAS.GKA{A,T},BIL.PAS.GKA{I,T})(±0.5)</t>
  </si>
  <si>
    <t>BIL.PAS.KRE{T,T}=SUM(BIL.PAS.KRE{A,T},BIL.PAS.KRE{I,T})(±0.5)</t>
  </si>
  <si>
    <t>Y93=SUM(Q93)(±0.5)</t>
  </si>
  <si>
    <t>BIL.PAS.KRE.RSK{T,T}=SUM(BIL.PAS.KRE.RSK{I,T})(±0.5)</t>
  </si>
  <si>
    <t>BIL.PAS.GRE{T,T}=SUM(BIL.PAS.GRE{A,T},BIL.PAS.GRE{I,T})(±0.5)</t>
  </si>
  <si>
    <t>BIL.PAS.FGR{T,T}=SUM(BIL.PAS.FGR{A,T},BIL.PAS.FGR{I,T})(±0.5)</t>
  </si>
  <si>
    <t>BIL.PAS.EKA{T,T}=SUM(BIL.PAS.EKA{A,T},BIL.PAS.EKA{I,T})(±0.5)</t>
  </si>
  <si>
    <t>BIL.PAS.GVO{T,T}=SUM(BIL.PAS.GVO{A,T},BIL.PAS.GVO{I,T})(±0.5)</t>
  </si>
  <si>
    <t>BIL.PAS.TOT{T,T}=SUM(BIL.PAS.TOT{A,T},BIL.PAS.TOT{I,T})(±0.5)</t>
  </si>
  <si>
    <t>BIL.PAS.TOT.NRA{T,T}=SUM(BIL.PAS.TOT.NRA{A,T},BIL.PAS.TOT.NRA{I,T})(±0.5)</t>
  </si>
  <si>
    <t>BIL.PAS.TOT.NRA.WAF{T,T}=SUM(BIL.PAS.TOT.NRA.WAF{A,T},BIL.PAS.TOT.NRA.WAF{I,T})(±0.5)</t>
  </si>
  <si>
    <t>Q21=SUM(K21,L21,N21,O21,P21,M21)(±0.5)</t>
  </si>
  <si>
    <t>BIL.PAS.VBA{I,T,T}=SUM(BIL.PAS.VBA{I,CHF,T},BIL.PAS.VBA{I,EM,T},BIL.PAS.VBA{I,EUR,T},BIL.PAS.VBA{I,JPY,T},BIL.PAS.VBA{I,U,T},BIL.PAS.VBA{I,USD,T})(±0.5)</t>
  </si>
  <si>
    <t>X21=SUM(R21,S21,U21,V21,W21,T21)(±0.5)</t>
  </si>
  <si>
    <t>BIL.PAS.VBA{A,T,T}=SUM(BIL.PAS.VBA{A,CHF,T},BIL.PAS.VBA{A,EM,T},BIL.PAS.VBA{A,EUR,T},BIL.PAS.VBA{A,JPY,T},BIL.PAS.VBA{A,U,T},BIL.PAS.VBA{A,USD,T})(±0.5)</t>
  </si>
  <si>
    <t>Q22=SUM(K22,L22,N22,O22,P22,M22)(±0.5)</t>
  </si>
  <si>
    <t>BIL.PAS.VBA{I,T,ASI}=SUM(BIL.PAS.VBA{I,CHF,ASI},BIL.PAS.VBA{I,EM,ASI},BIL.PAS.VBA{I,EUR,ASI},BIL.PAS.VBA{I,JPY,ASI},BIL.PAS.VBA{I,U,ASI},BIL.PAS.VBA{I,USD,ASI})(±0.5)</t>
  </si>
  <si>
    <t>X22=SUM(R22,S22,U22,V22,W22,T22)(±0.5)</t>
  </si>
  <si>
    <t>BIL.PAS.VBA{A,T,ASI}=SUM(BIL.PAS.VBA{A,CHF,ASI},BIL.PAS.VBA{A,EM,ASI},BIL.PAS.VBA{A,EUR,ASI},BIL.PAS.VBA{A,JPY,ASI},BIL.PAS.VBA{A,U,ASI},BIL.PAS.VBA{A,USD,ASI})(±0.5)</t>
  </si>
  <si>
    <t>Q23=SUM(K23,L23,N23,O23,P23,M23)(±0.5)</t>
  </si>
  <si>
    <t>BIL.PAS.VBA{I,T,KUE}=SUM(BIL.PAS.VBA{I,CHF,KUE},BIL.PAS.VBA{I,EM,KUE},BIL.PAS.VBA{I,EUR,KUE},BIL.PAS.VBA{I,JPY,KUE},BIL.PAS.VBA{I,U,KUE},BIL.PAS.VBA{I,USD,KUE})(±0.5)</t>
  </si>
  <si>
    <t>X23=SUM(R23,S23,U23,V23,W23,T23)(±0.5)</t>
  </si>
  <si>
    <t>BIL.PAS.VBA{A,T,KUE}=SUM(BIL.PAS.VBA{A,CHF,KUE},BIL.PAS.VBA{A,EM,KUE},BIL.PAS.VBA{A,EUR,KUE},BIL.PAS.VBA{A,JPY,KUE},BIL.PAS.VBA{A,U,KUE},BIL.PAS.VBA{A,USD,KUE})(±0.5)</t>
  </si>
  <si>
    <t>Q24=SUM(K24,L24,N24,O24,P24,M24)(±0.5)</t>
  </si>
  <si>
    <t>BIL.PAS.VBA{I,T,RLZ}=SUM(BIL.PAS.VBA{I,CHF,RLZ},BIL.PAS.VBA{I,EM,RLZ},BIL.PAS.VBA{I,EUR,RLZ},BIL.PAS.VBA{I,JPY,RLZ},BIL.PAS.VBA{I,U,RLZ},BIL.PAS.VBA{I,USD,RLZ})(±0.5)</t>
  </si>
  <si>
    <t>X24=SUM(R24,S24,U24,V24,W24,T24)(±0.5)</t>
  </si>
  <si>
    <t>BIL.PAS.VBA{A,T,RLZ}=SUM(BIL.PAS.VBA{A,CHF,RLZ},BIL.PAS.VBA{A,EM,RLZ},BIL.PAS.VBA{A,EUR,RLZ},BIL.PAS.VBA{A,JPY,RLZ},BIL.PAS.VBA{A,U,RLZ},BIL.PAS.VBA{A,USD,RLZ})(±0.5)</t>
  </si>
  <si>
    <t>Q25=SUM(K25,L25,N25,O25,P25,M25)(±0.5)</t>
  </si>
  <si>
    <t>BIL.PAS.VBA{I,T,B1M}=SUM(BIL.PAS.VBA{I,CHF,B1M},BIL.PAS.VBA{I,EM,B1M},BIL.PAS.VBA{I,EUR,B1M},BIL.PAS.VBA{I,JPY,B1M},BIL.PAS.VBA{I,U,B1M},BIL.PAS.VBA{I,USD,B1M})(±0.5)</t>
  </si>
  <si>
    <t>X25=SUM(R25,S25,U25,V25,W25,T25)(±0.5)</t>
  </si>
  <si>
    <t>BIL.PAS.VBA{A,T,B1M}=SUM(BIL.PAS.VBA{A,CHF,B1M},BIL.PAS.VBA{A,EM,B1M},BIL.PAS.VBA{A,EUR,B1M},BIL.PAS.VBA{A,JPY,B1M},BIL.PAS.VBA{A,U,B1M},BIL.PAS.VBA{A,USD,B1M})(±0.5)</t>
  </si>
  <si>
    <t>Q26=SUM(K26,L26,N26,O26,P26,M26)(±0.5)</t>
  </si>
  <si>
    <t>BIL.PAS.VBA{I,T,M13}=SUM(BIL.PAS.VBA{I,CHF,M13},BIL.PAS.VBA{I,EM,M13},BIL.PAS.VBA{I,EUR,M13},BIL.PAS.VBA{I,JPY,M13},BIL.PAS.VBA{I,U,M13},BIL.PAS.VBA{I,USD,M13})(±0.5)</t>
  </si>
  <si>
    <t>X26=SUM(R26,S26,U26,V26,W26,T26)(±0.5)</t>
  </si>
  <si>
    <t>BIL.PAS.VBA{A,T,M13}=SUM(BIL.PAS.VBA{A,CHF,M13},BIL.PAS.VBA{A,EM,M13},BIL.PAS.VBA{A,EUR,M13},BIL.PAS.VBA{A,JPY,M13},BIL.PAS.VBA{A,U,M13},BIL.PAS.VBA{A,USD,M13})(±0.5)</t>
  </si>
  <si>
    <t>Q27=SUM(K27,L27,N27,O27,P27,M27)(±0.5)</t>
  </si>
  <si>
    <t>BIL.PAS.VBA{I,T,M31}=SUM(BIL.PAS.VBA{I,CHF,M31},BIL.PAS.VBA{I,EM,M31},BIL.PAS.VBA{I,EUR,M31},BIL.PAS.VBA{I,JPY,M31},BIL.PAS.VBA{I,U,M31},BIL.PAS.VBA{I,USD,M31})(±0.5)</t>
  </si>
  <si>
    <t>X27=SUM(R27,S27,U27,V27,W27,T27)(±0.5)</t>
  </si>
  <si>
    <t>BIL.PAS.VBA{A,T,M31}=SUM(BIL.PAS.VBA{A,CHF,M31},BIL.PAS.VBA{A,EM,M31},BIL.PAS.VBA{A,EUR,M31},BIL.PAS.VBA{A,JPY,M31},BIL.PAS.VBA{A,U,M31},BIL.PAS.VBA{A,USD,M31})(±0.5)</t>
  </si>
  <si>
    <t>Q28=SUM(K28,L28,N28,O28,P28,M28)(±0.5)</t>
  </si>
  <si>
    <t>BIL.PAS.VBA{I,T,J15}=SUM(BIL.PAS.VBA{I,CHF,J15},BIL.PAS.VBA{I,EM,J15},BIL.PAS.VBA{I,EUR,J15},BIL.PAS.VBA{I,JPY,J15},BIL.PAS.VBA{I,U,J15},BIL.PAS.VBA{I,USD,J15})(±0.5)</t>
  </si>
  <si>
    <t>X28=SUM(R28,S28,U28,V28,W28,T28)(±0.5)</t>
  </si>
  <si>
    <t>BIL.PAS.VBA{A,T,J15}=SUM(BIL.PAS.VBA{A,CHF,J15},BIL.PAS.VBA{A,EM,J15},BIL.PAS.VBA{A,EUR,J15},BIL.PAS.VBA{A,JPY,J15},BIL.PAS.VBA{A,U,J15},BIL.PAS.VBA{A,USD,J15})(±0.5)</t>
  </si>
  <si>
    <t>BIL.PAS.VBA{I,T,U5J}=SUM(BIL.PAS.VBA{I,CHF,U5J},BIL.PAS.VBA{I,EM,U5J},BIL.PAS.VBA{I,EUR,U5J},BIL.PAS.VBA{I,JPY,U5J},BIL.PAS.VBA{I,U,U5J},BIL.PAS.VBA{I,USD,U5J})(±0.5)</t>
  </si>
  <si>
    <t>BIL.PAS.VBA{A,T,U5J}=SUM(BIL.PAS.VBA{A,CHF,U5J},BIL.PAS.VBA{A,EM,U5J},BIL.PAS.VBA{A,EUR,U5J},BIL.PAS.VBA{A,JPY,U5J},BIL.PAS.VBA{A,U,U5J},BIL.PAS.VBA{A,USD,U5J})(±0.5)</t>
  </si>
  <si>
    <t>Q30=SUM(K30,N30,O30,M30,P30)(±0.5)</t>
  </si>
  <si>
    <t>BIL.PAS.VBA.GMP{I,T}=SUM(BIL.PAS.VBA.GMP{I,CHF},BIL.PAS.VBA.GMP{I,EUR},BIL.PAS.VBA.GMP{I,JPY},BIL.PAS.VBA.GMP{I,USD},BIL.PAS.VBA.GMP{I,U})(±0.5)</t>
  </si>
  <si>
    <t>X30=SUM(R30,U30,V30,T30,W30)(±0.5)</t>
  </si>
  <si>
    <t>BIL.PAS.VBA.GMP{A,T}=SUM(BIL.PAS.VBA.GMP{A,CHF},BIL.PAS.VBA.GMP{A,EUR},BIL.PAS.VBA.GMP{A,JPY},BIL.PAS.VBA.GMP{A,USD},BIL.PAS.VBA.GMP{A,U})(±0.5)</t>
  </si>
  <si>
    <t>BIL.PAS.WFG{I,T,T,T}=SUM(BIL.PAS.WFG{I,CHF,T,T},BIL.PAS.WFG{I,EM,T,T},BIL.PAS.WFG{I,EUR,T,T},BIL.PAS.WFG{I,JPY,T,T},BIL.PAS.WFG{I,U,T,T},BIL.PAS.WFG{I,USD,T,T})(±0.5)</t>
  </si>
  <si>
    <t>BIL.PAS.WFG{A,T,T,T}=SUM(BIL.PAS.WFG{A,CHF,T,T},BIL.PAS.WFG{A,EM,T,T},BIL.PAS.WFG{A,EUR,T,T},BIL.PAS.WFG{A,JPY,T,T},BIL.PAS.WFG{A,U,T,T},BIL.PAS.WFG{A,USD,T,T})(±0.5)</t>
  </si>
  <si>
    <t>BIL.PAS.WFG{I,T,T,BAN}=SUM(BIL.PAS.WFG{I,CHF,T,BAN},BIL.PAS.WFG{I,EM,T,BAN},BIL.PAS.WFG{I,EUR,T,BAN},BIL.PAS.WFG{I,JPY,T,BAN},BIL.PAS.WFG{I,U,T,BAN},BIL.PAS.WFG{I,USD,T,BAN})(±0.5)</t>
  </si>
  <si>
    <t>BIL.PAS.WFG{A,T,T,BAN}=SUM(BIL.PAS.WFG{A,CHF,T,BAN},BIL.PAS.WFG{A,EM,T,BAN},BIL.PAS.WFG{A,EUR,T,BAN},BIL.PAS.WFG{A,JPY,T,BAN},BIL.PAS.WFG{A,U,T,BAN},BIL.PAS.WFG{A,USD,T,BAN})(±0.5)</t>
  </si>
  <si>
    <t>BIL.PAS.WFG{I,T,ASI,BAN}=SUM(BIL.PAS.WFG{I,CHF,ASI,BAN},BIL.PAS.WFG{I,EM,ASI,BAN},BIL.PAS.WFG{I,EUR,ASI,BAN},BIL.PAS.WFG{I,JPY,ASI,BAN},BIL.PAS.WFG{I,U,ASI,BAN},BIL.PAS.WFG{I,USD,ASI,BAN})(±0.5)</t>
  </si>
  <si>
    <t>BIL.PAS.WFG{A,T,ASI,BAN}=SUM(BIL.PAS.WFG{A,CHF,ASI,BAN},BIL.PAS.WFG{A,EM,ASI,BAN},BIL.PAS.WFG{A,EUR,ASI,BAN},BIL.PAS.WFG{A,JPY,ASI,BAN},BIL.PAS.WFG{A,U,ASI,BAN},BIL.PAS.WFG{A,USD,ASI,BAN})(±0.5)</t>
  </si>
  <si>
    <t>BIL.PAS.WFG{I,T,KUE,BAN}=SUM(BIL.PAS.WFG{I,CHF,KUE,BAN},BIL.PAS.WFG{I,EM,KUE,BAN},BIL.PAS.WFG{I,EUR,KUE,BAN},BIL.PAS.WFG{I,JPY,KUE,BAN},BIL.PAS.WFG{I,U,KUE,BAN},BIL.PAS.WFG{I,USD,KUE,BAN})(±0.5)</t>
  </si>
  <si>
    <t>BIL.PAS.WFG{A,T,KUE,BAN}=SUM(BIL.PAS.WFG{A,CHF,KUE,BAN},BIL.PAS.WFG{A,EM,KUE,BAN},BIL.PAS.WFG{A,EUR,KUE,BAN},BIL.PAS.WFG{A,JPY,KUE,BAN},BIL.PAS.WFG{A,U,KUE,BAN},BIL.PAS.WFG{A,USD,KUE,BAN})(±0.5)</t>
  </si>
  <si>
    <t>BIL.PAS.WFG{I,T,RLZ,BAN}=SUM(BIL.PAS.WFG{I,CHF,RLZ,BAN},BIL.PAS.WFG{I,EM,RLZ,BAN},BIL.PAS.WFG{I,EUR,RLZ,BAN},BIL.PAS.WFG{I,JPY,RLZ,BAN},BIL.PAS.WFG{I,U,RLZ,BAN},BIL.PAS.WFG{I,USD,RLZ,BAN})(±0.5)</t>
  </si>
  <si>
    <t>BIL.PAS.WFG{A,T,RLZ,BAN}=SUM(BIL.PAS.WFG{A,CHF,RLZ,BAN},BIL.PAS.WFG{A,EM,RLZ,BAN},BIL.PAS.WFG{A,EUR,RLZ,BAN},BIL.PAS.WFG{A,JPY,RLZ,BAN},BIL.PAS.WFG{A,U,RLZ,BAN},BIL.PAS.WFG{A,USD,RLZ,BAN})(±0.5)</t>
  </si>
  <si>
    <t>BIL.PAS.WFG{I,T,B1M,BAN}=SUM(BIL.PAS.WFG{I,CHF,B1M,BAN},BIL.PAS.WFG{I,EM,B1M,BAN},BIL.PAS.WFG{I,EUR,B1M,BAN},BIL.PAS.WFG{I,JPY,B1M,BAN},BIL.PAS.WFG{I,U,B1M,BAN},BIL.PAS.WFG{I,USD,B1M,BAN})(±0.5)</t>
  </si>
  <si>
    <t>BIL.PAS.WFG{A,T,B1M,BAN}=SUM(BIL.PAS.WFG{A,CHF,B1M,BAN},BIL.PAS.WFG{A,EM,B1M,BAN},BIL.PAS.WFG{A,EUR,B1M,BAN},BIL.PAS.WFG{A,JPY,B1M,BAN},BIL.PAS.WFG{A,U,B1M,BAN},BIL.PAS.WFG{A,USD,B1M,BAN})(±0.5)</t>
  </si>
  <si>
    <t>BIL.PAS.WFG{I,T,M13,BAN}=SUM(BIL.PAS.WFG{I,CHF,M13,BAN},BIL.PAS.WFG{I,EM,M13,BAN},BIL.PAS.WFG{I,EUR,M13,BAN},BIL.PAS.WFG{I,JPY,M13,BAN},BIL.PAS.WFG{I,U,M13,BAN},BIL.PAS.WFG{I,USD,M13,BAN})(±0.5)</t>
  </si>
  <si>
    <t>BIL.PAS.WFG{A,T,M13,BAN}=SUM(BIL.PAS.WFG{A,CHF,M13,BAN},BIL.PAS.WFG{A,EM,M13,BAN},BIL.PAS.WFG{A,EUR,M13,BAN},BIL.PAS.WFG{A,JPY,M13,BAN},BIL.PAS.WFG{A,U,M13,BAN},BIL.PAS.WFG{A,USD,M13,BAN})(±0.5)</t>
  </si>
  <si>
    <t>BIL.PAS.WFG{I,T,M31,BAN}=SUM(BIL.PAS.WFG{I,CHF,M31,BAN},BIL.PAS.WFG{I,EM,M31,BAN},BIL.PAS.WFG{I,EUR,M31,BAN},BIL.PAS.WFG{I,JPY,M31,BAN},BIL.PAS.WFG{I,U,M31,BAN},BIL.PAS.WFG{I,USD,M31,BAN})(±0.5)</t>
  </si>
  <si>
    <t>BIL.PAS.WFG{A,T,M31,BAN}=SUM(BIL.PAS.WFG{A,CHF,M31,BAN},BIL.PAS.WFG{A,EM,M31,BAN},BIL.PAS.WFG{A,EUR,M31,BAN},BIL.PAS.WFG{A,JPY,M31,BAN},BIL.PAS.WFG{A,U,M31,BAN},BIL.PAS.WFG{A,USD,M31,BAN})(±0.5)</t>
  </si>
  <si>
    <t>BIL.PAS.WFG{I,T,J15,BAN}=SUM(BIL.PAS.WFG{I,CHF,J15,BAN},BIL.PAS.WFG{I,EM,J15,BAN},BIL.PAS.WFG{I,EUR,J15,BAN},BIL.PAS.WFG{I,JPY,J15,BAN},BIL.PAS.WFG{I,U,J15,BAN},BIL.PAS.WFG{I,USD,J15,BAN})(±0.5)</t>
  </si>
  <si>
    <t>BIL.PAS.WFG{A,T,J15,BAN}=SUM(BIL.PAS.WFG{A,CHF,J15,BAN},BIL.PAS.WFG{A,EM,J15,BAN},BIL.PAS.WFG{A,EUR,J15,BAN},BIL.PAS.WFG{A,JPY,J15,BAN},BIL.PAS.WFG{A,U,J15,BAN},BIL.PAS.WFG{A,USD,J15,BAN})(±0.5)</t>
  </si>
  <si>
    <t>BIL.PAS.WFG{I,T,U5J,BAN}=SUM(BIL.PAS.WFG{I,CHF,U5J,BAN},BIL.PAS.WFG{I,EM,U5J,BAN},BIL.PAS.WFG{I,EUR,U5J,BAN},BIL.PAS.WFG{I,JPY,U5J,BAN},BIL.PAS.WFG{I,U,U5J,BAN},BIL.PAS.WFG{I,USD,U5J,BAN})(±0.5)</t>
  </si>
  <si>
    <t>BIL.PAS.WFG{A,T,U5J,BAN}=SUM(BIL.PAS.WFG{A,CHF,U5J,BAN},BIL.PAS.WFG{A,EM,U5J,BAN},BIL.PAS.WFG{A,EUR,U5J,BAN},BIL.PAS.WFG{A,JPY,U5J,BAN},BIL.PAS.WFG{A,U,U5J,BAN},BIL.PAS.WFG{A,USD,U5J,BAN})(±0.5)</t>
  </si>
  <si>
    <t>BIL.PAS.WFG{I,T,T,KUN}=SUM(BIL.PAS.WFG{I,CHF,T,KUN},BIL.PAS.WFG{I,EM,T,KUN},BIL.PAS.WFG{I,EUR,T,KUN},BIL.PAS.WFG{I,JPY,T,KUN},BIL.PAS.WFG{I,U,T,KUN},BIL.PAS.WFG{I,USD,T,KUN})(±0.5)</t>
  </si>
  <si>
    <t>BIL.PAS.WFG{A,T,T,KUN}=SUM(BIL.PAS.WFG{A,CHF,T,KUN},BIL.PAS.WFG{A,EM,T,KUN},BIL.PAS.WFG{A,EUR,T,KUN},BIL.PAS.WFG{A,JPY,T,KUN},BIL.PAS.WFG{A,U,T,KUN},BIL.PAS.WFG{A,USD,T,KUN})(±0.5)</t>
  </si>
  <si>
    <t>BIL.PAS.WFG{I,T,ASI,KUN}=SUM(BIL.PAS.WFG{I,CHF,ASI,KUN},BIL.PAS.WFG{I,EM,ASI,KUN},BIL.PAS.WFG{I,EUR,ASI,KUN},BIL.PAS.WFG{I,JPY,ASI,KUN},BIL.PAS.WFG{I,U,ASI,KUN},BIL.PAS.WFG{I,USD,ASI,KUN})(±0.5)</t>
  </si>
  <si>
    <t>BIL.PAS.WFG{A,T,ASI,KUN}=SUM(BIL.PAS.WFG{A,CHF,ASI,KUN},BIL.PAS.WFG{A,EM,ASI,KUN},BIL.PAS.WFG{A,EUR,ASI,KUN},BIL.PAS.WFG{A,JPY,ASI,KUN},BIL.PAS.WFG{A,U,ASI,KUN},BIL.PAS.WFG{A,USD,ASI,KUN})(±0.5)</t>
  </si>
  <si>
    <t>BIL.PAS.WFG{I,T,KUE,KUN}=SUM(BIL.PAS.WFG{I,CHF,KUE,KUN},BIL.PAS.WFG{I,EM,KUE,KUN},BIL.PAS.WFG{I,EUR,KUE,KUN},BIL.PAS.WFG{I,JPY,KUE,KUN},BIL.PAS.WFG{I,U,KUE,KUN},BIL.PAS.WFG{I,USD,KUE,KUN})(±0.5)</t>
  </si>
  <si>
    <t>BIL.PAS.WFG{A,T,KUE,KUN}=SUM(BIL.PAS.WFG{A,CHF,KUE,KUN},BIL.PAS.WFG{A,EM,KUE,KUN},BIL.PAS.WFG{A,EUR,KUE,KUN},BIL.PAS.WFG{A,JPY,KUE,KUN},BIL.PAS.WFG{A,U,KUE,KUN},BIL.PAS.WFG{A,USD,KUE,KUN})(±0.5)</t>
  </si>
  <si>
    <t>BIL.PAS.WFG{I,T,RLZ,KUN}=SUM(BIL.PAS.WFG{I,CHF,RLZ,KUN},BIL.PAS.WFG{I,EM,RLZ,KUN},BIL.PAS.WFG{I,EUR,RLZ,KUN},BIL.PAS.WFG{I,JPY,RLZ,KUN},BIL.PAS.WFG{I,U,RLZ,KUN},BIL.PAS.WFG{I,USD,RLZ,KUN})(±0.5)</t>
  </si>
  <si>
    <t>BIL.PAS.WFG{A,T,RLZ,KUN}=SUM(BIL.PAS.WFG{A,CHF,RLZ,KUN},BIL.PAS.WFG{A,EM,RLZ,KUN},BIL.PAS.WFG{A,EUR,RLZ,KUN},BIL.PAS.WFG{A,JPY,RLZ,KUN},BIL.PAS.WFG{A,U,RLZ,KUN},BIL.PAS.WFG{A,USD,RLZ,KUN})(±0.5)</t>
  </si>
  <si>
    <t>BIL.PAS.WFG{I,T,B1M,KUN}=SUM(BIL.PAS.WFG{I,CHF,B1M,KUN},BIL.PAS.WFG{I,EM,B1M,KUN},BIL.PAS.WFG{I,EUR,B1M,KUN},BIL.PAS.WFG{I,JPY,B1M,KUN},BIL.PAS.WFG{I,U,B1M,KUN},BIL.PAS.WFG{I,USD,B1M,KUN})(±0.5)</t>
  </si>
  <si>
    <t>BIL.PAS.WFG{A,T,B1M,KUN}=SUM(BIL.PAS.WFG{A,CHF,B1M,KUN},BIL.PAS.WFG{A,EM,B1M,KUN},BIL.PAS.WFG{A,EUR,B1M,KUN},BIL.PAS.WFG{A,JPY,B1M,KUN},BIL.PAS.WFG{A,U,B1M,KUN},BIL.PAS.WFG{A,USD,B1M,KUN})(±0.5)</t>
  </si>
  <si>
    <t>BIL.PAS.WFG{I,T,M13,KUN}=SUM(BIL.PAS.WFG{I,CHF,M13,KUN},BIL.PAS.WFG{I,EM,M13,KUN},BIL.PAS.WFG{I,EUR,M13,KUN},BIL.PAS.WFG{I,JPY,M13,KUN},BIL.PAS.WFG{I,U,M13,KUN},BIL.PAS.WFG{I,USD,M13,KUN})(±0.5)</t>
  </si>
  <si>
    <t>BIL.PAS.WFG{A,T,M13,KUN}=SUM(BIL.PAS.WFG{A,CHF,M13,KUN},BIL.PAS.WFG{A,EM,M13,KUN},BIL.PAS.WFG{A,EUR,M13,KUN},BIL.PAS.WFG{A,JPY,M13,KUN},BIL.PAS.WFG{A,U,M13,KUN},BIL.PAS.WFG{A,USD,M13,KUN})(±0.5)</t>
  </si>
  <si>
    <t>BIL.PAS.WFG{I,T,M31,KUN}=SUM(BIL.PAS.WFG{I,CHF,M31,KUN},BIL.PAS.WFG{I,EM,M31,KUN},BIL.PAS.WFG{I,EUR,M31,KUN},BIL.PAS.WFG{I,JPY,M31,KUN},BIL.PAS.WFG{I,U,M31,KUN},BIL.PAS.WFG{I,USD,M31,KUN})(±0.5)</t>
  </si>
  <si>
    <t>BIL.PAS.WFG{A,T,M31,KUN}=SUM(BIL.PAS.WFG{A,CHF,M31,KUN},BIL.PAS.WFG{A,EM,M31,KUN},BIL.PAS.WFG{A,EUR,M31,KUN},BIL.PAS.WFG{A,JPY,M31,KUN},BIL.PAS.WFG{A,U,M31,KUN},BIL.PAS.WFG{A,USD,M31,KUN})(±0.5)</t>
  </si>
  <si>
    <t>BIL.PAS.WFG{I,T,J15,KUN}=SUM(BIL.PAS.WFG{I,CHF,J15,KUN},BIL.PAS.WFG{I,EM,J15,KUN},BIL.PAS.WFG{I,EUR,J15,KUN},BIL.PAS.WFG{I,JPY,J15,KUN},BIL.PAS.WFG{I,U,J15,KUN},BIL.PAS.WFG{I,USD,J15,KUN})(±0.5)</t>
  </si>
  <si>
    <t>BIL.PAS.WFG{A,T,J15,KUN}=SUM(BIL.PAS.WFG{A,CHF,J15,KUN},BIL.PAS.WFG{A,EM,J15,KUN},BIL.PAS.WFG{A,EUR,J15,KUN},BIL.PAS.WFG{A,JPY,J15,KUN},BIL.PAS.WFG{A,U,J15,KUN},BIL.PAS.WFG{A,USD,J15,KUN})(±0.5)</t>
  </si>
  <si>
    <t>BIL.PAS.WFG{I,T,U5J,KUN}=SUM(BIL.PAS.WFG{I,CHF,U5J,KUN},BIL.PAS.WFG{I,EM,U5J,KUN},BIL.PAS.WFG{I,EUR,U5J,KUN},BIL.PAS.WFG{I,JPY,U5J,KUN},BIL.PAS.WFG{I,U,U5J,KUN},BIL.PAS.WFG{I,USD,U5J,KUN})(±0.5)</t>
  </si>
  <si>
    <t>BIL.PAS.WFG{A,T,U5J,KUN}=SUM(BIL.PAS.WFG{A,CHF,U5J,KUN},BIL.PAS.WFG{A,EM,U5J,KUN},BIL.PAS.WFG{A,EUR,U5J,KUN},BIL.PAS.WFG{A,JPY,U5J,KUN},BIL.PAS.WFG{A,U,U5J,KUN},BIL.PAS.WFG{A,USD,U5J,KUN})(±0.5)</t>
  </si>
  <si>
    <t>Q50=SUM(K50,L50,N50,O50,M50,P50)(±0.5)</t>
  </si>
  <si>
    <t>BIL.PAS.VKE{I,T}=SUM(BIL.PAS.VKE{I,CHF},BIL.PAS.VKE{I,EM},BIL.PAS.VKE{I,EUR},BIL.PAS.VKE{I,JPY},BIL.PAS.VKE{I,USD},BIL.PAS.VKE{I,U})(±0.5)</t>
  </si>
  <si>
    <t>X50=SUM(R50,S50,U50,V50,T50,W50)(±0.5)</t>
  </si>
  <si>
    <t>BIL.PAS.VKE{A,T}=SUM(BIL.PAS.VKE{A,CHF},BIL.PAS.VKE{A,EM},BIL.PAS.VKE{A,EUR},BIL.PAS.VKE{A,JPY},BIL.PAS.VKE{A,USD},BIL.PAS.VKE{A,U})(±0.5)</t>
  </si>
  <si>
    <t>BIL.PAS.VKE.KOV{I,T,T,T}=SUM(BIL.PAS.VKE.KOV{I,CHF,T,T},BIL.PAS.VKE.KOV{I,EM,T,T},BIL.PAS.VKE.KOV{I,EUR,T,T},BIL.PAS.VKE.KOV{I,JPY,T,T},BIL.PAS.VKE.KOV{I,U,T,T},BIL.PAS.VKE.KOV{I,USD,T,T})(±0.5)</t>
  </si>
  <si>
    <t>BIL.PAS.VKE.KOV{A,T,T,T}=SUM(BIL.PAS.VKE.KOV{A,CHF,T,T},BIL.PAS.VKE.KOV{A,EM,T,T},BIL.PAS.VKE.KOV{A,EUR,T,T},BIL.PAS.VKE.KOV{A,JPY,T,T},BIL.PAS.VKE.KOV{A,U,T,T},BIL.PAS.VKE.KOV{A,USD,T,T})(±0.5)</t>
  </si>
  <si>
    <t>BIL.PAS.VKE.KOV{I,T,ASI,T}=SUM(BIL.PAS.VKE.KOV{I,CHF,ASI,T},BIL.PAS.VKE.KOV{I,EM,ASI,T},BIL.PAS.VKE.KOV{I,EUR,ASI,T},BIL.PAS.VKE.KOV{I,JPY,ASI,T},BIL.PAS.VKE.KOV{I,U,ASI,T},BIL.PAS.VKE.KOV{I,USD,ASI,T})(±0.5)</t>
  </si>
  <si>
    <t>BIL.PAS.VKE.KOV{A,T,ASI,T}=SUM(BIL.PAS.VKE.KOV{A,CHF,ASI,T},BIL.PAS.VKE.KOV{A,EM,ASI,T},BIL.PAS.VKE.KOV{A,EUR,ASI,T},BIL.PAS.VKE.KOV{A,JPY,ASI,T},BIL.PAS.VKE.KOV{A,U,ASI,T},BIL.PAS.VKE.KOV{A,USD,ASI,T})(±0.5)</t>
  </si>
  <si>
    <t>BIL.PAS.VKE.KOV{I,T,KUE,T}=SUM(BIL.PAS.VKE.KOV{I,CHF,KUE,T},BIL.PAS.VKE.KOV{I,EM,KUE,T},BIL.PAS.VKE.KOV{I,EUR,KUE,T},BIL.PAS.VKE.KOV{I,JPY,KUE,T},BIL.PAS.VKE.KOV{I,U,KUE,T},BIL.PAS.VKE.KOV{I,USD,KUE,T})(±0.5)</t>
  </si>
  <si>
    <t>BIL.PAS.VKE.KOV{A,T,KUE,T}=SUM(BIL.PAS.VKE.KOV{A,CHF,KUE,T},BIL.PAS.VKE.KOV{A,EM,KUE,T},BIL.PAS.VKE.KOV{A,EUR,KUE,T},BIL.PAS.VKE.KOV{A,JPY,KUE,T},BIL.PAS.VKE.KOV{A,U,KUE,T},BIL.PAS.VKE.KOV{A,USD,KUE,T})(±0.5)</t>
  </si>
  <si>
    <t>BIL.PAS.VKE.KOV{I,T,KUE,UEB}=SUM(BIL.PAS.VKE.KOV{I,CHF,KUE,UEB},BIL.PAS.VKE.KOV{I,EM,KUE,UEB},BIL.PAS.VKE.KOV{I,EUR,KUE,UEB},BIL.PAS.VKE.KOV{I,JPY,KUE,UEB},BIL.PAS.VKE.KOV{I,U,KUE,UEB},BIL.PAS.VKE.KOV{I,USD,KUE,UEB})(±0.5)</t>
  </si>
  <si>
    <t>BIL.PAS.VKE.KOV{A,T,KUE,UEB}=SUM(BIL.PAS.VKE.KOV{A,CHF,KUE,UEB},BIL.PAS.VKE.KOV{A,EM,KUE,UEB},BIL.PAS.VKE.KOV{A,EUR,KUE,UEB},BIL.PAS.VKE.KOV{A,JPY,KUE,UEB},BIL.PAS.VKE.KOV{A,U,KUE,UEB},BIL.PAS.VKE.KOV{A,USD,KUE,UEB})(±0.5)</t>
  </si>
  <si>
    <t>BIL.PAS.VKE.KOV{I,T,KUE,NUE}=SUM(BIL.PAS.VKE.KOV{I,CHF,KUE,NUE},BIL.PAS.VKE.KOV{I,EM,KUE,NUE},BIL.PAS.VKE.KOV{I,EUR,KUE,NUE},BIL.PAS.VKE.KOV{I,JPY,KUE,NUE},BIL.PAS.VKE.KOV{I,U,KUE,NUE},BIL.PAS.VKE.KOV{I,USD,KUE,NUE})(±0.5)</t>
  </si>
  <si>
    <t>BIL.PAS.VKE.KOV{A,T,KUE,NUE}=SUM(BIL.PAS.VKE.KOV{A,CHF,KUE,NUE},BIL.PAS.VKE.KOV{A,EM,KUE,NUE},BIL.PAS.VKE.KOV{A,EUR,KUE,NUE},BIL.PAS.VKE.KOV{A,JPY,KUE,NUE},BIL.PAS.VKE.KOV{A,U,KUE,NUE},BIL.PAS.VKE.KOV{A,USD,KUE,NUE})(±0.5)</t>
  </si>
  <si>
    <t>BIL.PAS.VKE.KOV.CAG{I,T,KUE,NUE}=SUM(BIL.PAS.VKE.KOV.CAG{I,CHF,KUE,NUE},BIL.PAS.VKE.KOV.CAG{I,EM,KUE,NUE},BIL.PAS.VKE.KOV.CAG{I,EUR,KUE,NUE},BIL.PAS.VKE.KOV.CAG{I,JPY,KUE,NUE},BIL.PAS.VKE.KOV.CAG{I,U,KUE,NUE},BIL.PAS.VKE.KOV.CAG{I,USD,KUE,NUE})(±0.5)</t>
  </si>
  <si>
    <t>BIL.PAS.VKE.KOV.CAG{A,T,KUE,NUE}=SUM(BIL.PAS.VKE.KOV.CAG{A,CHF,KUE,NUE},BIL.PAS.VKE.KOV.CAG{A,EM,KUE,NUE},BIL.PAS.VKE.KOV.CAG{A,EUR,KUE,NUE},BIL.PAS.VKE.KOV.CAG{A,JPY,KUE,NUE},BIL.PAS.VKE.KOV.CAG{A,U,KUE,NUE},BIL.PAS.VKE.KOV.CAG{A,USD,KUE,NUE})(±0.5)</t>
  </si>
  <si>
    <t>BIL.PAS.VKE.KOV{I,T,RLZ,T}=SUM(BIL.PAS.VKE.KOV{I,CHF,RLZ,T},BIL.PAS.VKE.KOV{I,EM,RLZ,T},BIL.PAS.VKE.KOV{I,EUR,RLZ,T},BIL.PAS.VKE.KOV{I,JPY,RLZ,T},BIL.PAS.VKE.KOV{I,U,RLZ,T},BIL.PAS.VKE.KOV{I,USD,RLZ,T})(±0.5)</t>
  </si>
  <si>
    <t>BIL.PAS.VKE.KOV{A,T,RLZ,T}=SUM(BIL.PAS.VKE.KOV{A,CHF,RLZ,T},BIL.PAS.VKE.KOV{A,EM,RLZ,T},BIL.PAS.VKE.KOV{A,EUR,RLZ,T},BIL.PAS.VKE.KOV{A,JPY,RLZ,T},BIL.PAS.VKE.KOV{A,U,RLZ,T},BIL.PAS.VKE.KOV{A,USD,RLZ,T})(±0.5)</t>
  </si>
  <si>
    <t>Q58=SUM(K58,L58,N58,O58,P58,M58)(±0.5)</t>
  </si>
  <si>
    <t>BIL.PAS.VKE.KOV{I,T,B1M,T}=SUM(BIL.PAS.VKE.KOV{I,CHF,B1M,T},BIL.PAS.VKE.KOV{I,EM,B1M,T},BIL.PAS.VKE.KOV{I,EUR,B1M,T},BIL.PAS.VKE.KOV{I,JPY,B1M,T},BIL.PAS.VKE.KOV{I,U,B1M,T},BIL.PAS.VKE.KOV{I,USD,B1M,T})(±0.5)</t>
  </si>
  <si>
    <t>X58=SUM(R58,S58,U58,V58,W58,T58)(±0.5)</t>
  </si>
  <si>
    <t>BIL.PAS.VKE.KOV{A,T,B1M,T}=SUM(BIL.PAS.VKE.KOV{A,CHF,B1M,T},BIL.PAS.VKE.KOV{A,EM,B1M,T},BIL.PAS.VKE.KOV{A,EUR,B1M,T},BIL.PAS.VKE.KOV{A,JPY,B1M,T},BIL.PAS.VKE.KOV{A,U,B1M,T},BIL.PAS.VKE.KOV{A,USD,B1M,T})(±0.5)</t>
  </si>
  <si>
    <t>BIL.PAS.VKE.KOV{I,T,M13,T}=SUM(BIL.PAS.VKE.KOV{I,CHF,M13,T},BIL.PAS.VKE.KOV{I,EM,M13,T},BIL.PAS.VKE.KOV{I,EUR,M13,T},BIL.PAS.VKE.KOV{I,JPY,M13,T},BIL.PAS.VKE.KOV{I,U,M13,T},BIL.PAS.VKE.KOV{I,USD,M13,T})(±0.5)</t>
  </si>
  <si>
    <t>BIL.PAS.VKE.KOV{A,T,M13,T}=SUM(BIL.PAS.VKE.KOV{A,CHF,M13,T},BIL.PAS.VKE.KOV{A,EM,M13,T},BIL.PAS.VKE.KOV{A,EUR,M13,T},BIL.PAS.VKE.KOV{A,JPY,M13,T},BIL.PAS.VKE.KOV{A,U,M13,T},BIL.PAS.VKE.KOV{A,USD,M13,T})(±0.5)</t>
  </si>
  <si>
    <t>BIL.PAS.VKE.KOV{I,T,M31,T}=SUM(BIL.PAS.VKE.KOV{I,CHF,M31,T},BIL.PAS.VKE.KOV{I,EM,M31,T},BIL.PAS.VKE.KOV{I,EUR,M31,T},BIL.PAS.VKE.KOV{I,JPY,M31,T},BIL.PAS.VKE.KOV{I,U,M31,T},BIL.PAS.VKE.KOV{I,USD,M31,T})(±0.5)</t>
  </si>
  <si>
    <t>BIL.PAS.VKE.KOV{A,T,M31,T}=SUM(BIL.PAS.VKE.KOV{A,CHF,M31,T},BIL.PAS.VKE.KOV{A,EM,M31,T},BIL.PAS.VKE.KOV{A,EUR,M31,T},BIL.PAS.VKE.KOV{A,JPY,M31,T},BIL.PAS.VKE.KOV{A,U,M31,T},BIL.PAS.VKE.KOV{A,USD,M31,T})(±0.5)</t>
  </si>
  <si>
    <t>BIL.PAS.VKE.KOV{I,T,J15,T}=SUM(BIL.PAS.VKE.KOV{I,CHF,J15,T},BIL.PAS.VKE.KOV{I,EM,J15,T},BIL.PAS.VKE.KOV{I,EUR,J15,T},BIL.PAS.VKE.KOV{I,JPY,J15,T},BIL.PAS.VKE.KOV{I,U,J15,T},BIL.PAS.VKE.KOV{I,USD,J15,T})(±0.5)</t>
  </si>
  <si>
    <t>BIL.PAS.VKE.KOV{A,T,J15,T}=SUM(BIL.PAS.VKE.KOV{A,CHF,J15,T},BIL.PAS.VKE.KOV{A,EM,J15,T},BIL.PAS.VKE.KOV{A,EUR,J15,T},BIL.PAS.VKE.KOV{A,JPY,J15,T},BIL.PAS.VKE.KOV{A,U,J15,T},BIL.PAS.VKE.KOV{A,USD,J15,T})(±0.5)</t>
  </si>
  <si>
    <t>BIL.PAS.VKE.KOV{I,T,U5J,T}=SUM(BIL.PAS.VKE.KOV{I,CHF,U5J,T},BIL.PAS.VKE.KOV{I,EM,U5J,T},BIL.PAS.VKE.KOV{I,EUR,U5J,T},BIL.PAS.VKE.KOV{I,JPY,U5J,T},BIL.PAS.VKE.KOV{I,U,U5J,T},BIL.PAS.VKE.KOV{I,USD,U5J,T})(±0.5)</t>
  </si>
  <si>
    <t>BIL.PAS.VKE.KOV{A,T,U5J,T}=SUM(BIL.PAS.VKE.KOV{A,CHF,U5J,T},BIL.PAS.VKE.KOV{A,EM,U5J,T},BIL.PAS.VKE.KOV{A,EUR,U5J,T},BIL.PAS.VKE.KOV{A,JPY,U5J,T},BIL.PAS.VKE.KOV{A,U,U5J,T},BIL.PAS.VKE.KOV{A,USD,U5J,T})(±0.5)</t>
  </si>
  <si>
    <t>Q63=SUM(K63,N63,O63,M63,P63)(±0.5)</t>
  </si>
  <si>
    <t>BIL.PAS.VKE.KOV.GMP{I,T}=SUM(BIL.PAS.VKE.KOV.GMP{I,CHF},BIL.PAS.VKE.KOV.GMP{I,EUR},BIL.PAS.VKE.KOV.GMP{I,JPY},BIL.PAS.VKE.KOV.GMP{I,USD},BIL.PAS.VKE.KOV.GMP{I,U})(±0.5)</t>
  </si>
  <si>
    <t>X63=SUM(R63,U63,V63,T63,W63)(±0.5)</t>
  </si>
  <si>
    <t>BIL.PAS.VKE.KOV.GMP{A,T}=SUM(BIL.PAS.VKE.KOV.GMP{A,CHF},BIL.PAS.VKE.KOV.GMP{A,EUR},BIL.PAS.VKE.KOV.GMP{A,JPY},BIL.PAS.VKE.KOV.GMP{A,USD},BIL.PAS.VKE.KOV.GMP{A,U})(±0.5)</t>
  </si>
  <si>
    <t>Q64=SUM(K64,L64,N64,O64,M64,P64)(±0.5)</t>
  </si>
  <si>
    <t>BIL.PAS.VKE.GVG{I,T}=SUM(BIL.PAS.VKE.GVG{I,CHF},BIL.PAS.VKE.GVG{I,EM},BIL.PAS.VKE.GVG{I,EUR},BIL.PAS.VKE.GVG{I,JPY},BIL.PAS.VKE.GVG{I,USD},BIL.PAS.VKE.GVG{I,U})(±0.5)</t>
  </si>
  <si>
    <t>X64=SUM(R64,S64,U64,V64,T64,W64)(±0.5)</t>
  </si>
  <si>
    <t>BIL.PAS.VKE.GVG{A,T}=SUM(BIL.PAS.VKE.GVG{A,CHF},BIL.PAS.VKE.GVG{A,EM},BIL.PAS.VKE.GVG{A,EUR},BIL.PAS.VKE.GVG{A,JPY},BIL.PAS.VKE.GVG{A,USD},BIL.PAS.VKE.GVG{A,U})(±0.5)</t>
  </si>
  <si>
    <t>Q65=SUM(K65,L65,N65,O65,M65,P65)(±0.5)</t>
  </si>
  <si>
    <t>BIL.PAS.VKE.GVG.F2S{I,T}=SUM(BIL.PAS.VKE.GVG.F2S{I,CHF},BIL.PAS.VKE.GVG.F2S{I,EM},BIL.PAS.VKE.GVG.F2S{I,EUR},BIL.PAS.VKE.GVG.F2S{I,JPY},BIL.PAS.VKE.GVG.F2S{I,USD},BIL.PAS.VKE.GVG.F2S{I,U})(±0.5)</t>
  </si>
  <si>
    <t>X65=SUM(R65,S65,U65,V65,T65,W65)(±0.5)</t>
  </si>
  <si>
    <t>BIL.PAS.VKE.GVG.F2S{A,T}=SUM(BIL.PAS.VKE.GVG.F2S{A,CHF},BIL.PAS.VKE.GVG.F2S{A,EM},BIL.PAS.VKE.GVG.F2S{A,EUR},BIL.PAS.VKE.GVG.F2S{A,JPY},BIL.PAS.VKE.GVG.F2S{A,USD},BIL.PAS.VKE.GVG.F2S{A,U})(±0.5)</t>
  </si>
  <si>
    <t>Q66=SUM(K66,L66,N66,O66,M66,P66)(±0.5)</t>
  </si>
  <si>
    <t>BIL.PAS.VKE.GVG.S3A{I,T}=SUM(BIL.PAS.VKE.GVG.S3A{I,CHF},BIL.PAS.VKE.GVG.S3A{I,EM},BIL.PAS.VKE.GVG.S3A{I,EUR},BIL.PAS.VKE.GVG.S3A{I,JPY},BIL.PAS.VKE.GVG.S3A{I,USD},BIL.PAS.VKE.GVG.S3A{I,U})(±0.5)</t>
  </si>
  <si>
    <t>X66=SUM(R66,S66,U66,V66,T66,W66)(±0.5)</t>
  </si>
  <si>
    <t>BIL.PAS.VKE.GVG.S3A{A,T}=SUM(BIL.PAS.VKE.GVG.S3A{A,CHF},BIL.PAS.VKE.GVG.S3A{A,EM},BIL.PAS.VKE.GVG.S3A{A,EUR},BIL.PAS.VKE.GVG.S3A{A,JPY},BIL.PAS.VKE.GVG.S3A{A,USD},BIL.PAS.VKE.GVG.S3A{A,U})(±0.5)</t>
  </si>
  <si>
    <t>BIL.PAS.HGE{I,T,T}=SUM(BIL.PAS.HGE{I,CHF,T},BIL.PAS.HGE{I,EM,T},BIL.PAS.HGE{I,EUR,T},BIL.PAS.HGE{I,JPY,T},BIL.PAS.HGE{I,U,T},BIL.PAS.HGE{I,USD,T})(±0.5)</t>
  </si>
  <si>
    <t>BIL.PAS.HGE{A,T,T}=SUM(BIL.PAS.HGE{A,CHF,T},BIL.PAS.HGE{A,EM,T},BIL.PAS.HGE{A,EUR,T},BIL.PAS.HGE{A,JPY,T},BIL.PAS.HGE{A,U,T},BIL.PAS.HGE{A,USD,T})(±0.5)</t>
  </si>
  <si>
    <t>BIL.PAS.HGE{I,T,BAN}=SUM(BIL.PAS.HGE{I,CHF,BAN},BIL.PAS.HGE{I,EM,BAN},BIL.PAS.HGE{I,EUR,BAN},BIL.PAS.HGE{I,JPY,BAN},BIL.PAS.HGE{I,U,BAN},BIL.PAS.HGE{I,USD,BAN})(±0.5)</t>
  </si>
  <si>
    <t>BIL.PAS.HGE{A,T,BAN}=SUM(BIL.PAS.HGE{A,CHF,BAN},BIL.PAS.HGE{A,EM,BAN},BIL.PAS.HGE{A,EUR,BAN},BIL.PAS.HGE{A,JPY,BAN},BIL.PAS.HGE{A,U,BAN},BIL.PAS.HGE{A,USD,BAN})(±0.5)</t>
  </si>
  <si>
    <t>BIL.PAS.HGE{I,T,KUN}=SUM(BIL.PAS.HGE{I,CHF,KUN},BIL.PAS.HGE{I,EM,KUN},BIL.PAS.HGE{I,EUR,KUN},BIL.PAS.HGE{I,JPY,KUN},BIL.PAS.HGE{I,U,KUN},BIL.PAS.HGE{I,USD,KUN})(±0.5)</t>
  </si>
  <si>
    <t>BIL.PAS.HGE{A,T,KUN}=SUM(BIL.PAS.HGE{A,CHF,KUN},BIL.PAS.HGE{A,EM,KUN},BIL.PAS.HGE{A,EUR,KUN},BIL.PAS.HGE{A,JPY,KUN},BIL.PAS.HGE{A,U,KUN},BIL.PAS.HGE{A,USD,KUN})(±0.5)</t>
  </si>
  <si>
    <t>Q70=SUM(K70,L70,N70,O70,M70,P70)(±0.5)</t>
  </si>
  <si>
    <t>BIL.PAS.WBW{I,T}=SUM(BIL.PAS.WBW{I,CHF},BIL.PAS.WBW{I,EM},BIL.PAS.WBW{I,EUR},BIL.PAS.WBW{I,JPY},BIL.PAS.WBW{I,USD},BIL.PAS.WBW{I,U})(±0.5)</t>
  </si>
  <si>
    <t>X70=SUM(R70,S70,U70,V70,T70,W70)(±0.5)</t>
  </si>
  <si>
    <t>BIL.PAS.WBW{A,T}=SUM(BIL.PAS.WBW{A,CHF},BIL.PAS.WBW{A,EM},BIL.PAS.WBW{A,EUR},BIL.PAS.WBW{A,JPY},BIL.PAS.WBW{A,USD},BIL.PAS.WBW{A,U})(±0.5)</t>
  </si>
  <si>
    <t>Q71=SUM(K71,L71,N71,O71,M71,P71)(±0.5)</t>
  </si>
  <si>
    <t>BIL.PAS.FFV{I,T}=SUM(BIL.PAS.FFV{I,CHF},BIL.PAS.FFV{I,EM},BIL.PAS.FFV{I,EUR},BIL.PAS.FFV{I,JPY},BIL.PAS.FFV{I,USD},BIL.PAS.FFV{I,U})(±0.5)</t>
  </si>
  <si>
    <t>X71=SUM(R71,S71,U71,V71,T71,W71)(±0.5)</t>
  </si>
  <si>
    <t>BIL.PAS.FFV{A,T}=SUM(BIL.PAS.FFV{A,CHF},BIL.PAS.FFV{A,EM},BIL.PAS.FFV{A,EUR},BIL.PAS.FFV{A,JPY},BIL.PAS.FFV{A,USD},BIL.PAS.FFV{A,U})(±0.5)</t>
  </si>
  <si>
    <t>Q72=SUM(K72,L72,N72,O72,M72,P72)(±0.5)</t>
  </si>
  <si>
    <t>BIL.PAS.FFV.STP{I,T}=SUM(BIL.PAS.FFV.STP{I,CHF},BIL.PAS.FFV.STP{I,EM},BIL.PAS.FFV.STP{I,EUR},BIL.PAS.FFV.STP{I,JPY},BIL.PAS.FFV.STP{I,USD},BIL.PAS.FFV.STP{I,U})(±0.5)</t>
  </si>
  <si>
    <t>X72=SUM(R72,S72,U72,V72,T72,W72)(±0.5)</t>
  </si>
  <si>
    <t>BIL.PAS.FFV.STP{A,T}=SUM(BIL.PAS.FFV.STP{A,CHF},BIL.PAS.FFV.STP{A,EM},BIL.PAS.FFV.STP{A,EUR},BIL.PAS.FFV.STP{A,JPY},BIL.PAS.FFV.STP{A,USD},BIL.PAS.FFV.STP{A,U})(±0.5)</t>
  </si>
  <si>
    <t>Q73=SUM(K73,L73,N73,O73,M73,P73)(±0.5)</t>
  </si>
  <si>
    <t>BIL.PAS.FFV.VBA{I,T}=SUM(BIL.PAS.FFV.VBA{I,CHF},BIL.PAS.FFV.VBA{I,EM},BIL.PAS.FFV.VBA{I,EUR},BIL.PAS.FFV.VBA{I,JPY},BIL.PAS.FFV.VBA{I,USD},BIL.PAS.FFV.VBA{I,U})(±0.5)</t>
  </si>
  <si>
    <t>X73=SUM(R73,S73,U73,V73,T73,W73)(±0.5)</t>
  </si>
  <si>
    <t>BIL.PAS.FFV.VBA{A,T}=SUM(BIL.PAS.FFV.VBA{A,CHF},BIL.PAS.FFV.VBA{A,EM},BIL.PAS.FFV.VBA{A,EUR},BIL.PAS.FFV.VBA{A,JPY},BIL.PAS.FFV.VBA{A,USD},BIL.PAS.FFV.VBA{A,U})(±0.5)</t>
  </si>
  <si>
    <t>Q74=SUM(K74,L74,N74,O74,M74,P74)(±0.5)</t>
  </si>
  <si>
    <t>BIL.PAS.FFV.WFG{I,T}=SUM(BIL.PAS.FFV.WFG{I,CHF},BIL.PAS.FFV.WFG{I,EM},BIL.PAS.FFV.WFG{I,EUR},BIL.PAS.FFV.WFG{I,JPY},BIL.PAS.FFV.WFG{I,USD},BIL.PAS.FFV.WFG{I,U})(±0.5)</t>
  </si>
  <si>
    <t>X74=SUM(R74,S74,U74,V74,T74,W74)(±0.5)</t>
  </si>
  <si>
    <t>BIL.PAS.FFV.WFG{A,T}=SUM(BIL.PAS.FFV.WFG{A,CHF},BIL.PAS.FFV.WFG{A,EM},BIL.PAS.FFV.WFG{A,EUR},BIL.PAS.FFV.WFG{A,JPY},BIL.PAS.FFV.WFG{A,USD},BIL.PAS.FFV.WFG{A,U})(±0.5)</t>
  </si>
  <si>
    <t>Q75=SUM(K75,N75,O75,M75,P75)(±0.5)</t>
  </si>
  <si>
    <t>BIL.PAS.FFV.APF{I,T}=SUM(BIL.PAS.FFV.APF{I,CHF},BIL.PAS.FFV.APF{I,EUR},BIL.PAS.FFV.APF{I,JPY},BIL.PAS.FFV.APF{I,USD},BIL.PAS.FFV.APF{I,U})(±0.5)</t>
  </si>
  <si>
    <t>X75=SUM(R75,U75,V75,T75,W75)(±0.5)</t>
  </si>
  <si>
    <t>BIL.PAS.FFV.APF{A,T}=SUM(BIL.PAS.FFV.APF{A,CHF},BIL.PAS.FFV.APF{A,EUR},BIL.PAS.FFV.APF{A,JPY},BIL.PAS.FFV.APF{A,USD},BIL.PAS.FFV.APF{A,U})(±0.5)</t>
  </si>
  <si>
    <t>BIL.PAS.KOB{I,T,T}=SUM(BIL.PAS.KOB{I,CHF,T},BIL.PAS.KOB{I,EUR,T},BIL.PAS.KOB{I,JPY,T},BIL.PAS.KOB{I,U,T},BIL.PAS.KOB{I,USD,T})(±0.5)</t>
  </si>
  <si>
    <t>BIL.PAS.KOB{A,T,T}=SUM(BIL.PAS.KOB{A,CHF,T},BIL.PAS.KOB{A,EUR,T},BIL.PAS.KOB{A,JPY,T},BIL.PAS.KOB{A,U,T},BIL.PAS.KOB{A,USD,T})(±0.5)</t>
  </si>
  <si>
    <t>BIL.PAS.KOB{I,T,B5J}=SUM(BIL.PAS.KOB{I,CHF,B5J},BIL.PAS.KOB{I,EUR,B5J},BIL.PAS.KOB{I,JPY,B5J},BIL.PAS.KOB{I,U,B5J},BIL.PAS.KOB{I,USD,B5J})(±0.5)</t>
  </si>
  <si>
    <t>BIL.PAS.KOB{A,T,B5J}=SUM(BIL.PAS.KOB{A,CHF,B5J},BIL.PAS.KOB{A,EUR,B5J},BIL.PAS.KOB{A,JPY,B5J},BIL.PAS.KOB{A,U,B5J},BIL.PAS.KOB{A,USD,B5J})(±0.5)</t>
  </si>
  <si>
    <t>BIL.PAS.KOB{I,T,U5J}=SUM(BIL.PAS.KOB{I,CHF,U5J},BIL.PAS.KOB{I,EUR,U5J},BIL.PAS.KOB{I,JPY,U5J},BIL.PAS.KOB{I,U,U5J},BIL.PAS.KOB{I,USD,U5J})(±0.5)</t>
  </si>
  <si>
    <t>BIL.PAS.KOB{A,T,U5J}=SUM(BIL.PAS.KOB{A,CHF,U5J},BIL.PAS.KOB{A,EUR,U5J},BIL.PAS.KOB{A,JPY,U5J},BIL.PAS.KOB{A,U,U5J},BIL.PAS.KOB{A,USD,U5J})(±0.5)</t>
  </si>
  <si>
    <t>Q79=SUM(K79,N79,O79,M79,P79)(±0.5)</t>
  </si>
  <si>
    <t>BIL.PAS.APF{I,T}=SUM(BIL.PAS.APF{I,CHF},BIL.PAS.APF{I,EUR},BIL.PAS.APF{I,JPY},BIL.PAS.APF{I,USD},BIL.PAS.APF{I,U})(±0.5)</t>
  </si>
  <si>
    <t>X79=SUM(R79,U79,V79,T79,W79)(±0.5)</t>
  </si>
  <si>
    <t>BIL.PAS.APF{A,T}=SUM(BIL.PAS.APF{A,CHF},BIL.PAS.APF{A,EUR},BIL.PAS.APF{A,JPY},BIL.PAS.APF{A,USD},BIL.PAS.APF{A,U})(±0.5)</t>
  </si>
  <si>
    <t>Q80=SUM(K80,N80,O80,M80,P80)(±0.5)</t>
  </si>
  <si>
    <t>BIL.PAS.APF.OOW{I,T}=SUM(BIL.PAS.APF.OOW{I,CHF},BIL.PAS.APF.OOW{I,EUR},BIL.PAS.APF.OOW{I,JPY},BIL.PAS.APF.OOW{I,USD},BIL.PAS.APF.OOW{I,U})(±0.5)</t>
  </si>
  <si>
    <t>X80=SUM(R80,U80,V80,T80,W80)(±0.5)</t>
  </si>
  <si>
    <t>BIL.PAS.APF.OOW{A,T}=SUM(BIL.PAS.APF.OOW{A,CHF},BIL.PAS.APF.OOW{A,EUR},BIL.PAS.APF.OOW{A,JPY},BIL.PAS.APF.OOW{A,USD},BIL.PAS.APF.OOW{A,U})(±0.5)</t>
  </si>
  <si>
    <t>Q81=SUM(K81,N81,O81,M81,P81)(±0.5)</t>
  </si>
  <si>
    <t>BIL.PAS.APF.OOW.NRA{I,T}=SUM(BIL.PAS.APF.OOW.NRA{I,CHF},BIL.PAS.APF.OOW.NRA{I,EUR},BIL.PAS.APF.OOW.NRA{I,JPY},BIL.PAS.APF.OOW.NRA{I,USD},BIL.PAS.APF.OOW.NRA{I,U})(±0.5)</t>
  </si>
  <si>
    <t>X81=SUM(R81,U81,V81,T81,W81)(±0.5)</t>
  </si>
  <si>
    <t>BIL.PAS.APF.OOW.NRA{A,T}=SUM(BIL.PAS.APF.OOW.NRA{A,CHF},BIL.PAS.APF.OOW.NRA{A,EUR},BIL.PAS.APF.OOW.NRA{A,JPY},BIL.PAS.APF.OOW.NRA{A,USD},BIL.PAS.APF.OOW.NRA{A,U})(±0.5)</t>
  </si>
  <si>
    <t>Q82=SUM(K82,N82,O82,M82,P82)(±0.5)</t>
  </si>
  <si>
    <t>BIL.PAS.APF.GMP{I,T}=SUM(BIL.PAS.APF.GMP{I,CHF},BIL.PAS.APF.GMP{I,EUR},BIL.PAS.APF.GMP{I,JPY},BIL.PAS.APF.GMP{I,USD},BIL.PAS.APF.GMP{I,U})(±0.5)</t>
  </si>
  <si>
    <t>X82=SUM(R82,U82,V82,T82,W82)(±0.5)</t>
  </si>
  <si>
    <t>BIL.PAS.APF.GMP{A,T}=SUM(BIL.PAS.APF.GMP{A,CHF},BIL.PAS.APF.GMP{A,EUR},BIL.PAS.APF.GMP{A,JPY},BIL.PAS.APF.GMP{A,USD},BIL.PAS.APF.GMP{A,U})(±0.5)</t>
  </si>
  <si>
    <t>Q83=SUM(K83,N83)(±0.5)</t>
  </si>
  <si>
    <t>BIL.PAS.APF.DPZ{I,T}=SUM(BIL.PAS.APF.DPZ{I,CHF},BIL.PAS.APF.DPZ{I,EUR})(±0.5)</t>
  </si>
  <si>
    <t>Q84=SUM(K84,N84)(±0.5)</t>
  </si>
  <si>
    <t>BIL.PAS.APF.DEZ{I,T}=SUM(BIL.PAS.APF.DEZ{I,CHF},BIL.PAS.APF.DEZ{I,EUR})(±0.5)</t>
  </si>
  <si>
    <t>Q85=SUM(K85,N85,O85,M85,P85)(±0.5)</t>
  </si>
  <si>
    <t>BIL.PAS.REA{I,T}=SUM(BIL.PAS.REA{I,CHF},BIL.PAS.REA{I,EUR},BIL.PAS.REA{I,JPY},BIL.PAS.REA{I,USD},BIL.PAS.REA{I,U})(±0.5)</t>
  </si>
  <si>
    <t>X85=SUM(R85,U85,V85,T85,W85)(±0.5)</t>
  </si>
  <si>
    <t>BIL.PAS.REA{A,T}=SUM(BIL.PAS.REA{A,CHF},BIL.PAS.REA{A,EUR},BIL.PAS.REA{A,JPY},BIL.PAS.REA{A,USD},BIL.PAS.REA{A,U})(±0.5)</t>
  </si>
  <si>
    <t>Q86=SUM(K86,L86,N86,O86,M86,P86)(±0.5)</t>
  </si>
  <si>
    <t>BIL.PAS.SON{I,T}=SUM(BIL.PAS.SON{I,CHF},BIL.PAS.SON{I,EM},BIL.PAS.SON{I,EUR},BIL.PAS.SON{I,JPY},BIL.PAS.SON{I,USD},BIL.PAS.SON{I,U})(±0.5)</t>
  </si>
  <si>
    <t>X86=SUM(R86,S86,U86,V86,T86,W86)(±0.5)</t>
  </si>
  <si>
    <t>BIL.PAS.SON{A,T}=SUM(BIL.PAS.SON{A,CHF},BIL.PAS.SON{A,EM},BIL.PAS.SON{A,EUR},BIL.PAS.SON{A,JPY},BIL.PAS.SON{A,USD},BIL.PAS.SON{A,U})(±0.5)</t>
  </si>
  <si>
    <t>BIL.PAS.SON.SBG{I,T}=SUM(BIL.PAS.SON.SBG{I,CHF},BIL.PAS.SON.SBG{I,EM},BIL.PAS.SON.SBG{I,EUR},BIL.PAS.SON.SBG{I,JPY},BIL.PAS.SON.SBG{I,USD},BIL.PAS.SON.SBG{I,U})(±0.5)</t>
  </si>
  <si>
    <t>BIL.PAS.SON.SBG{A,T}=SUM(BIL.PAS.SON.SBG{A,CHF},BIL.PAS.SON.SBG{A,EM},BIL.PAS.SON.SBG{A,EUR},BIL.PAS.SON.SBG{A,JPY},BIL.PAS.SON.SBG{A,USD},BIL.PAS.SON.SBG{A,U})(±0.5)</t>
  </si>
  <si>
    <t>BIL.PAS.SON.NML{I,T}=SUM(BIL.PAS.SON.NML{I,CHF},BIL.PAS.SON.NML{I,EM},BIL.PAS.SON.NML{I,EUR},BIL.PAS.SON.NML{I,JPY},BIL.PAS.SON.NML{I,USD},BIL.PAS.SON.NML{I,U})(±0.5)</t>
  </si>
  <si>
    <t>BIL.PAS.SON.NML{A,T}=SUM(BIL.PAS.SON.NML{A,CHF},BIL.PAS.SON.NML{A,EM},BIL.PAS.SON.NML{A,EUR},BIL.PAS.SON.NML{A,JPY},BIL.PAS.SON.NML{A,USD},BIL.PAS.SON.NML{A,U})(±0.5)</t>
  </si>
  <si>
    <t>Q89=SUM(K89,N89,O89,M89,P89)(±0.5)</t>
  </si>
  <si>
    <t>BIL.PAS.RUE{I,T}=SUM(BIL.PAS.RUE{I,CHF},BIL.PAS.RUE{I,EUR},BIL.PAS.RUE{I,JPY},BIL.PAS.RUE{I,USD},BIL.PAS.RUE{I,U})(±0.5)</t>
  </si>
  <si>
    <t>X89=SUM(R89,U89,V89,T89,W89)(±0.5)</t>
  </si>
  <si>
    <t>BIL.PAS.RUE{A,T}=SUM(BIL.PAS.RUE{A,CHF},BIL.PAS.RUE{A,EUR},BIL.PAS.RUE{A,JPY},BIL.PAS.RUE{A,USD},BIL.PAS.RUE{A,U})(±0.5)</t>
  </si>
  <si>
    <t>BIL.PAS.RAB{I,T}=SUM(BIL.PAS.RAB{I,CHF},BIL.PAS.RAB{I,EUR},BIL.PAS.RAB{I,JPY},BIL.PAS.RAB{I,USD},BIL.PAS.RAB{I,U})(±0.5)</t>
  </si>
  <si>
    <t>BIL.PAS.RAB{A,T}=SUM(BIL.PAS.RAB{A,CHF},BIL.PAS.RAB{A,EUR},BIL.PAS.RAB{A,JPY},BIL.PAS.RAB{A,USD},BIL.PAS.RAB{A,U})(±0.5)</t>
  </si>
  <si>
    <t>Q91=SUM(K91,N91,O91,M91,P91)(±0.5)</t>
  </si>
  <si>
    <t>BIL.PAS.GKA{I,T}=SUM(BIL.PAS.GKA{I,CHF},BIL.PAS.GKA{I,EUR},BIL.PAS.GKA{I,JPY},BIL.PAS.GKA{I,USD},BIL.PAS.GKA{I,U})(±0.5)</t>
  </si>
  <si>
    <t>X91=SUM(R91,U91,V91,T91,W91)(±0.5)</t>
  </si>
  <si>
    <t>BIL.PAS.GKA{A,T}=SUM(BIL.PAS.GKA{A,CHF},BIL.PAS.GKA{A,EUR},BIL.PAS.GKA{A,JPY},BIL.PAS.GKA{A,USD},BIL.PAS.GKA{A,U})(±0.5)</t>
  </si>
  <si>
    <t>Q92=SUM(K92,N92,O92,M92,P92)(±0.5)</t>
  </si>
  <si>
    <t>BIL.PAS.KRE{I,T}=SUM(BIL.PAS.KRE{I,CHF},BIL.PAS.KRE{I,EUR},BIL.PAS.KRE{I,JPY},BIL.PAS.KRE{I,USD},BIL.PAS.KRE{I,U})(±0.5)</t>
  </si>
  <si>
    <t>X92=SUM(R92,U92,V92,T92,W92)(±0.5)</t>
  </si>
  <si>
    <t>BIL.PAS.KRE{A,T}=SUM(BIL.PAS.KRE{A,CHF},BIL.PAS.KRE{A,EUR},BIL.PAS.KRE{A,JPY},BIL.PAS.KRE{A,USD},BIL.PAS.KRE{A,U})(±0.5)</t>
  </si>
  <si>
    <t>BIL.PAS.KRE.RSK{I,T}=SUM(BIL.PAS.KRE.RSK{I,CHF},BIL.PAS.KRE.RSK{I,EUR},BIL.PAS.KRE.RSK{I,JPY},BIL.PAS.KRE.RSK{I,USD},BIL.PAS.KRE.RSK{I,U})(±0.5)</t>
  </si>
  <si>
    <t>Q94=SUM(K94,N94,O94,M94,P94)(±0.5)</t>
  </si>
  <si>
    <t>BIL.PAS.GRE{I,T}=SUM(BIL.PAS.GRE{I,CHF},BIL.PAS.GRE{I,EUR},BIL.PAS.GRE{I,JPY},BIL.PAS.GRE{I,USD},BIL.PAS.GRE{I,U})(±0.5)</t>
  </si>
  <si>
    <t>X94=SUM(R94,U94,V94,T94,W94)(±0.5)</t>
  </si>
  <si>
    <t>BIL.PAS.GRE{A,T}=SUM(BIL.PAS.GRE{A,CHF},BIL.PAS.GRE{A,EUR},BIL.PAS.GRE{A,JPY},BIL.PAS.GRE{A,USD},BIL.PAS.GRE{A,U})(±0.5)</t>
  </si>
  <si>
    <t>Q95=SUM(K95,N95,O95,M95,P95)(±0.5)</t>
  </si>
  <si>
    <t>BIL.PAS.FGR{I,T}=SUM(BIL.PAS.FGR{I,CHF},BIL.PAS.FGR{I,EUR},BIL.PAS.FGR{I,JPY},BIL.PAS.FGR{I,USD},BIL.PAS.FGR{I,U})(±0.5)</t>
  </si>
  <si>
    <t>X95=SUM(R95,U95,V95,T95,W95)(±0.5)</t>
  </si>
  <si>
    <t>BIL.PAS.FGR{A,T}=SUM(BIL.PAS.FGR{A,CHF},BIL.PAS.FGR{A,EUR},BIL.PAS.FGR{A,JPY},BIL.PAS.FGR{A,USD},BIL.PAS.FGR{A,U})(±0.5)</t>
  </si>
  <si>
    <t>BIL.PAS.EKA{I,T}=SUM(BIL.PAS.EKA{I,CHF},BIL.PAS.EKA{I,EUR},BIL.PAS.EKA{I,JPY},BIL.PAS.EKA{I,USD},BIL.PAS.EKA{I,U})(±0.5)</t>
  </si>
  <si>
    <t>BIL.PAS.EKA{A,T}=SUM(BIL.PAS.EKA{A,CHF},BIL.PAS.EKA{A,EUR},BIL.PAS.EKA{A,JPY},BIL.PAS.EKA{A,USD},BIL.PAS.EKA{A,U})(±0.5)</t>
  </si>
  <si>
    <t>BIL.PAS.GVO{I,T}=SUM(BIL.PAS.GVO{I,CHF},BIL.PAS.GVO{I,EUR},BIL.PAS.GVO{I,JPY},BIL.PAS.GVO{I,USD},BIL.PAS.GVO{I,U})(±0.5)</t>
  </si>
  <si>
    <t>BIL.PAS.GVO{A,T}=SUM(BIL.PAS.GVO{A,CHF},BIL.PAS.GVO{A,EUR},BIL.PAS.GVO{A,JPY},BIL.PAS.GVO{A,USD},BIL.PAS.GVO{A,U})(±0.5)</t>
  </si>
  <si>
    <t>Q98=SUM(K98,L98,N98,O98,M98,P98)(±0.5)</t>
  </si>
  <si>
    <t>BIL.PAS.TOT{I,T}=SUM(BIL.PAS.TOT{I,CHF},BIL.PAS.TOT{I,EM},BIL.PAS.TOT{I,EUR},BIL.PAS.TOT{I,JPY},BIL.PAS.TOT{I,USD},BIL.PAS.TOT{I,U})(±0.5)</t>
  </si>
  <si>
    <t>X98=SUM(R98,S98,U98,V98,T98,W98)(±0.5)</t>
  </si>
  <si>
    <t>BIL.PAS.TOT{A,T}=SUM(BIL.PAS.TOT{A,CHF},BIL.PAS.TOT{A,EM},BIL.PAS.TOT{A,EUR},BIL.PAS.TOT{A,JPY},BIL.PAS.TOT{A,USD},BIL.PAS.TOT{A,U})(±0.5)</t>
  </si>
  <si>
    <t>BIL.PAS.TOT.NRA{I,T}=SUM(BIL.PAS.TOT.NRA{I,CHF},BIL.PAS.TOT.NRA{I,EUR},BIL.PAS.TOT.NRA{I,JPY},BIL.PAS.TOT.NRA{I,USD},BIL.PAS.TOT.NRA{I,U})(±0.5)</t>
  </si>
  <si>
    <t>BIL.PAS.TOT.NRA{A,T}=SUM(BIL.PAS.TOT.NRA{A,CHF},BIL.PAS.TOT.NRA{A,EUR},BIL.PAS.TOT.NRA{A,JPY},BIL.PAS.TOT.NRA{A,USD},BIL.PAS.TOT.NRA{A,U})(±0.5)</t>
  </si>
  <si>
    <t>BIL.PAS.TOT.NRA.WAF{I,T}=SUM(BIL.PAS.TOT.NRA.WAF{I,CHF},BIL.PAS.TOT.NRA.WAF{I,EUR},BIL.PAS.TOT.NRA.WAF{I,JPY},BIL.PAS.TOT.NRA.WAF{I,USD},BIL.PAS.TOT.NRA.WAF{I,U})(±0.5)</t>
  </si>
  <si>
    <t>BIL.PAS.TOT.NRA.WAF{A,T}=SUM(BIL.PAS.TOT.NRA.WAF{A,CHF},BIL.PAS.TOT.NRA.WAF{A,EUR},BIL.PAS.TOT.NRA.WAF{A,JPY},BIL.PAS.TOT.NRA.WAF{A,USD},BIL.PAS.TOT.NRA.WAF{A,U})(±0.5)</t>
  </si>
  <si>
    <t>K21=SUM(K22,K23,K24)(±0.5)</t>
  </si>
  <si>
    <t>BIL.PAS.VBA{I,CHF,T}=SUM(BIL.PAS.VBA{I,CHF,ASI},BIL.PAS.VBA{I,CHF,KUE},BIL.PAS.VBA{I,CHF,RLZ})(±0.5)</t>
  </si>
  <si>
    <t>L21=SUM(L22,L23,L24)(±0.5)</t>
  </si>
  <si>
    <t>BIL.PAS.VBA{I,EM,T}=SUM(BIL.PAS.VBA{I,EM,ASI},BIL.PAS.VBA{I,EM,KUE},BIL.PAS.VBA{I,EM,RLZ})(±0.5)</t>
  </si>
  <si>
    <t>M21=SUM(M22,M23,M24)(±0.5)</t>
  </si>
  <si>
    <t>BIL.PAS.VBA{I,USD,T}=SUM(BIL.PAS.VBA{I,USD,ASI},BIL.PAS.VBA{I,USD,KUE},BIL.PAS.VBA{I,USD,RLZ})(±0.5)</t>
  </si>
  <si>
    <t>N21=SUM(N22,N23,N24)(±0.5)</t>
  </si>
  <si>
    <t>BIL.PAS.VBA{I,EUR,T}=SUM(BIL.PAS.VBA{I,EUR,ASI},BIL.PAS.VBA{I,EUR,KUE},BIL.PAS.VBA{I,EUR,RLZ})(±0.5)</t>
  </si>
  <si>
    <t>O21=SUM(O22,O23,O24)(±0.5)</t>
  </si>
  <si>
    <t>BIL.PAS.VBA{I,JPY,T}=SUM(BIL.PAS.VBA{I,JPY,ASI},BIL.PAS.VBA{I,JPY,KUE},BIL.PAS.VBA{I,JPY,RLZ})(±0.5)</t>
  </si>
  <si>
    <t>P21=SUM(P22,P23,P24)(±0.5)</t>
  </si>
  <si>
    <t>BIL.PAS.VBA{I,U,T}=SUM(BIL.PAS.VBA{I,U,ASI},BIL.PAS.VBA{I,U,KUE},BIL.PAS.VBA{I,U,RLZ})(±0.5)</t>
  </si>
  <si>
    <t>Q21=SUM(Q22,Q23,Q24)(±0.5)</t>
  </si>
  <si>
    <t>BIL.PAS.VBA{I,T,T}=SUM(BIL.PAS.VBA{I,T,ASI},BIL.PAS.VBA{I,T,KUE},BIL.PAS.VBA{I,T,RLZ})(±0.5)</t>
  </si>
  <si>
    <t>R21=SUM(R22,R23,R24)(±0.5)</t>
  </si>
  <si>
    <t>BIL.PAS.VBA{A,CHF,T}=SUM(BIL.PAS.VBA{A,CHF,ASI},BIL.PAS.VBA{A,CHF,KUE},BIL.PAS.VBA{A,CHF,RLZ})(±0.5)</t>
  </si>
  <si>
    <t>S21=SUM(S22,S23,S24)(±0.5)</t>
  </si>
  <si>
    <t>BIL.PAS.VBA{A,EM,T}=SUM(BIL.PAS.VBA{A,EM,ASI},BIL.PAS.VBA{A,EM,KUE},BIL.PAS.VBA{A,EM,RLZ})(±0.5)</t>
  </si>
  <si>
    <t>T21=SUM(T22,T23,T24)(±0.5)</t>
  </si>
  <si>
    <t>BIL.PAS.VBA{A,USD,T}=SUM(BIL.PAS.VBA{A,USD,ASI},BIL.PAS.VBA{A,USD,KUE},BIL.PAS.VBA{A,USD,RLZ})(±0.5)</t>
  </si>
  <si>
    <t>U21=SUM(U22,U23,U24)(±0.5)</t>
  </si>
  <si>
    <t>BIL.PAS.VBA{A,EUR,T}=SUM(BIL.PAS.VBA{A,EUR,ASI},BIL.PAS.VBA{A,EUR,KUE},BIL.PAS.VBA{A,EUR,RLZ})(±0.5)</t>
  </si>
  <si>
    <t>V21=SUM(V22,V23,V24)(±0.5)</t>
  </si>
  <si>
    <t>BIL.PAS.VBA{A,JPY,T}=SUM(BIL.PAS.VBA{A,JPY,ASI},BIL.PAS.VBA{A,JPY,KUE},BIL.PAS.VBA{A,JPY,RLZ})(±0.5)</t>
  </si>
  <si>
    <t>W21=SUM(W22,W23,W24)(±0.5)</t>
  </si>
  <si>
    <t>BIL.PAS.VBA{A,U,T}=SUM(BIL.PAS.VBA{A,U,ASI},BIL.PAS.VBA{A,U,KUE},BIL.PAS.VBA{A,U,RLZ})(±0.5)</t>
  </si>
  <si>
    <t>X21=SUM(X22,X23,X24)(±0.5)</t>
  </si>
  <si>
    <t>BIL.PAS.VBA{A,T,T}=SUM(BIL.PAS.VBA{A,T,ASI},BIL.PAS.VBA{A,T,KUE},BIL.PAS.VBA{A,T,RLZ})(±0.5)</t>
  </si>
  <si>
    <t>Y21=SUM(Y22,Y23,Y24)(±0.5)</t>
  </si>
  <si>
    <t>BIL.PAS.VBA{T,T,T}=SUM(BIL.PAS.VBA{T,T,ASI},BIL.PAS.VBA{T,T,KUE},BIL.PAS.VBA{T,T,RLZ})(±0.5)</t>
  </si>
  <si>
    <t>K32=SUM(K33,K34,K35)(±0.5)</t>
  </si>
  <si>
    <t>BIL.PAS.WFG{I,CHF,T,BAN}=SUM(BIL.PAS.WFG{I,CHF,ASI,BAN},BIL.PAS.WFG{I,CHF,KUE,BAN},BIL.PAS.WFG{I,CHF,RLZ,BAN})(±0.5)</t>
  </si>
  <si>
    <t>L32=SUM(L33,L34,L35)(±0.5)</t>
  </si>
  <si>
    <t>BIL.PAS.WFG{I,EM,T,BAN}=SUM(BIL.PAS.WFG{I,EM,ASI,BAN},BIL.PAS.WFG{I,EM,KUE,BAN},BIL.PAS.WFG{I,EM,RLZ,BAN})(±0.5)</t>
  </si>
  <si>
    <t>M32=SUM(M33,M34,M35)(±0.5)</t>
  </si>
  <si>
    <t>BIL.PAS.WFG{I,USD,T,BAN}=SUM(BIL.PAS.WFG{I,USD,ASI,BAN},BIL.PAS.WFG{I,USD,KUE,BAN},BIL.PAS.WFG{I,USD,RLZ,BAN})(±0.5)</t>
  </si>
  <si>
    <t>N32=SUM(N33,N34,N35)(±0.5)</t>
  </si>
  <si>
    <t>BIL.PAS.WFG{I,EUR,T,BAN}=SUM(BIL.PAS.WFG{I,EUR,ASI,BAN},BIL.PAS.WFG{I,EUR,KUE,BAN},BIL.PAS.WFG{I,EUR,RLZ,BAN})(±0.5)</t>
  </si>
  <si>
    <t>O32=SUM(O33,O34,O35)(±0.5)</t>
  </si>
  <si>
    <t>BIL.PAS.WFG{I,JPY,T,BAN}=SUM(BIL.PAS.WFG{I,JPY,ASI,BAN},BIL.PAS.WFG{I,JPY,KUE,BAN},BIL.PAS.WFG{I,JPY,RLZ,BAN})(±0.5)</t>
  </si>
  <si>
    <t>P32=SUM(P33,P34,P35)(±0.5)</t>
  </si>
  <si>
    <t>BIL.PAS.WFG{I,U,T,BAN}=SUM(BIL.PAS.WFG{I,U,ASI,BAN},BIL.PAS.WFG{I,U,KUE,BAN},BIL.PAS.WFG{I,U,RLZ,BAN})(±0.5)</t>
  </si>
  <si>
    <t>Q32=SUM(Q33,Q34,Q35)(±0.5)</t>
  </si>
  <si>
    <t>BIL.PAS.WFG{I,T,T,BAN}=SUM(BIL.PAS.WFG{I,T,ASI,BAN},BIL.PAS.WFG{I,T,KUE,BAN},BIL.PAS.WFG{I,T,RLZ,BAN})(±0.5)</t>
  </si>
  <si>
    <t>R32=SUM(R33,R34,R35)(±0.5)</t>
  </si>
  <si>
    <t>BIL.PAS.WFG{A,CHF,T,BAN}=SUM(BIL.PAS.WFG{A,CHF,ASI,BAN},BIL.PAS.WFG{A,CHF,KUE,BAN},BIL.PAS.WFG{A,CHF,RLZ,BAN})(±0.5)</t>
  </si>
  <si>
    <t>S32=SUM(S33,S34,S35)(±0.5)</t>
  </si>
  <si>
    <t>BIL.PAS.WFG{A,EM,T,BAN}=SUM(BIL.PAS.WFG{A,EM,ASI,BAN},BIL.PAS.WFG{A,EM,KUE,BAN},BIL.PAS.WFG{A,EM,RLZ,BAN})(±0.5)</t>
  </si>
  <si>
    <t>T32=SUM(T33,T34,T35)(±0.5)</t>
  </si>
  <si>
    <t>BIL.PAS.WFG{A,USD,T,BAN}=SUM(BIL.PAS.WFG{A,USD,ASI,BAN},BIL.PAS.WFG{A,USD,KUE,BAN},BIL.PAS.WFG{A,USD,RLZ,BAN})(±0.5)</t>
  </si>
  <si>
    <t>U32=SUM(U33,U34,U35)(±0.5)</t>
  </si>
  <si>
    <t>BIL.PAS.WFG{A,EUR,T,BAN}=SUM(BIL.PAS.WFG{A,EUR,ASI,BAN},BIL.PAS.WFG{A,EUR,KUE,BAN},BIL.PAS.WFG{A,EUR,RLZ,BAN})(±0.5)</t>
  </si>
  <si>
    <t>V32=SUM(V33,V34,V35)(±0.5)</t>
  </si>
  <si>
    <t>BIL.PAS.WFG{A,JPY,T,BAN}=SUM(BIL.PAS.WFG{A,JPY,ASI,BAN},BIL.PAS.WFG{A,JPY,KUE,BAN},BIL.PAS.WFG{A,JPY,RLZ,BAN})(±0.5)</t>
  </si>
  <si>
    <t>W32=SUM(W33,W34,W35)(±0.5)</t>
  </si>
  <si>
    <t>BIL.PAS.WFG{A,U,T,BAN}=SUM(BIL.PAS.WFG{A,U,ASI,BAN},BIL.PAS.WFG{A,U,KUE,BAN},BIL.PAS.WFG{A,U,RLZ,BAN})(±0.5)</t>
  </si>
  <si>
    <t>X32=SUM(X33,X34,X35)(±0.5)</t>
  </si>
  <si>
    <t>BIL.PAS.WFG{A,T,T,BAN}=SUM(BIL.PAS.WFG{A,T,ASI,BAN},BIL.PAS.WFG{A,T,KUE,BAN},BIL.PAS.WFG{A,T,RLZ,BAN})(±0.5)</t>
  </si>
  <si>
    <t>Y32=SUM(Y33,Y34,Y35)(±0.5)</t>
  </si>
  <si>
    <t>BIL.PAS.WFG{T,T,T,BAN}=SUM(BIL.PAS.WFG{T,T,ASI,BAN},BIL.PAS.WFG{T,T,KUE,BAN},BIL.PAS.WFG{T,T,RLZ,BAN})(±0.5)</t>
  </si>
  <si>
    <t>K41=SUM(K42,K43,K44)(±0.5)</t>
  </si>
  <si>
    <t>BIL.PAS.WFG{I,CHF,T,KUN}=SUM(BIL.PAS.WFG{I,CHF,ASI,KUN},BIL.PAS.WFG{I,CHF,KUE,KUN},BIL.PAS.WFG{I,CHF,RLZ,KUN})(±0.5)</t>
  </si>
  <si>
    <t>L41=SUM(L42,L43,L44)(±0.5)</t>
  </si>
  <si>
    <t>BIL.PAS.WFG{I,EM,T,KUN}=SUM(BIL.PAS.WFG{I,EM,ASI,KUN},BIL.PAS.WFG{I,EM,KUE,KUN},BIL.PAS.WFG{I,EM,RLZ,KUN})(±0.5)</t>
  </si>
  <si>
    <t>M41=SUM(M42,M43,M44)(±0.5)</t>
  </si>
  <si>
    <t>BIL.PAS.WFG{I,USD,T,KUN}=SUM(BIL.PAS.WFG{I,USD,ASI,KUN},BIL.PAS.WFG{I,USD,KUE,KUN},BIL.PAS.WFG{I,USD,RLZ,KUN})(±0.5)</t>
  </si>
  <si>
    <t>N41=SUM(N42,N43,N44)(±0.5)</t>
  </si>
  <si>
    <t>BIL.PAS.WFG{I,EUR,T,KUN}=SUM(BIL.PAS.WFG{I,EUR,ASI,KUN},BIL.PAS.WFG{I,EUR,KUE,KUN},BIL.PAS.WFG{I,EUR,RLZ,KUN})(±0.5)</t>
  </si>
  <si>
    <t>O41=SUM(O42,O43,O44)(±0.5)</t>
  </si>
  <si>
    <t>BIL.PAS.WFG{I,JPY,T,KUN}=SUM(BIL.PAS.WFG{I,JPY,ASI,KUN},BIL.PAS.WFG{I,JPY,KUE,KUN},BIL.PAS.WFG{I,JPY,RLZ,KUN})(±0.5)</t>
  </si>
  <si>
    <t>P41=SUM(P42,P43,P44)(±0.5)</t>
  </si>
  <si>
    <t>BIL.PAS.WFG{I,U,T,KUN}=SUM(BIL.PAS.WFG{I,U,ASI,KUN},BIL.PAS.WFG{I,U,KUE,KUN},BIL.PAS.WFG{I,U,RLZ,KUN})(±0.5)</t>
  </si>
  <si>
    <t>Q41=SUM(Q42,Q43,Q44)(±0.5)</t>
  </si>
  <si>
    <t>BIL.PAS.WFG{I,T,T,KUN}=SUM(BIL.PAS.WFG{I,T,ASI,KUN},BIL.PAS.WFG{I,T,KUE,KUN},BIL.PAS.WFG{I,T,RLZ,KUN})(±0.5)</t>
  </si>
  <si>
    <t>R41=SUM(R42,R43,R44)(±0.5)</t>
  </si>
  <si>
    <t>BIL.PAS.WFG{A,CHF,T,KUN}=SUM(BIL.PAS.WFG{A,CHF,ASI,KUN},BIL.PAS.WFG{A,CHF,KUE,KUN},BIL.PAS.WFG{A,CHF,RLZ,KUN})(±0.5)</t>
  </si>
  <si>
    <t>S41=SUM(S42,S43,S44)(±0.5)</t>
  </si>
  <si>
    <t>BIL.PAS.WFG{A,EM,T,KUN}=SUM(BIL.PAS.WFG{A,EM,ASI,KUN},BIL.PAS.WFG{A,EM,KUE,KUN},BIL.PAS.WFG{A,EM,RLZ,KUN})(±0.5)</t>
  </si>
  <si>
    <t>T41=SUM(T42,T43,T44)(±0.5)</t>
  </si>
  <si>
    <t>BIL.PAS.WFG{A,USD,T,KUN}=SUM(BIL.PAS.WFG{A,USD,ASI,KUN},BIL.PAS.WFG{A,USD,KUE,KUN},BIL.PAS.WFG{A,USD,RLZ,KUN})(±0.5)</t>
  </si>
  <si>
    <t>U41=SUM(U42,U43,U44)(±0.5)</t>
  </si>
  <si>
    <t>BIL.PAS.WFG{A,EUR,T,KUN}=SUM(BIL.PAS.WFG{A,EUR,ASI,KUN},BIL.PAS.WFG{A,EUR,KUE,KUN},BIL.PAS.WFG{A,EUR,RLZ,KUN})(±0.5)</t>
  </si>
  <si>
    <t>V41=SUM(V42,V43,V44)(±0.5)</t>
  </si>
  <si>
    <t>BIL.PAS.WFG{A,JPY,T,KUN}=SUM(BIL.PAS.WFG{A,JPY,ASI,KUN},BIL.PAS.WFG{A,JPY,KUE,KUN},BIL.PAS.WFG{A,JPY,RLZ,KUN})(±0.5)</t>
  </si>
  <si>
    <t>W41=SUM(W42,W43,W44)(±0.5)</t>
  </si>
  <si>
    <t>BIL.PAS.WFG{A,U,T,KUN}=SUM(BIL.PAS.WFG{A,U,ASI,KUN},BIL.PAS.WFG{A,U,KUE,KUN},BIL.PAS.WFG{A,U,RLZ,KUN})(±0.5)</t>
  </si>
  <si>
    <t>X41=SUM(X42,X43,X44)(±0.5)</t>
  </si>
  <si>
    <t>BIL.PAS.WFG{A,T,T,KUN}=SUM(BIL.PAS.WFG{A,T,ASI,KUN},BIL.PAS.WFG{A,T,KUE,KUN},BIL.PAS.WFG{A,T,RLZ,KUN})(±0.5)</t>
  </si>
  <si>
    <t>Y41=SUM(Y42,Y43,Y44)(±0.5)</t>
  </si>
  <si>
    <t>BIL.PAS.WFG{T,T,T,KUN}=SUM(BIL.PAS.WFG{T,T,ASI,KUN},BIL.PAS.WFG{T,T,KUE,KUN},BIL.PAS.WFG{T,T,RLZ,KUN})(±0.5)</t>
  </si>
  <si>
    <t>K51=SUM(K52,K53,K57)(±0.5)</t>
  </si>
  <si>
    <t>BIL.PAS.VKE.KOV{I,CHF,T,T}=SUM(BIL.PAS.VKE.KOV{I,CHF,ASI,T},BIL.PAS.VKE.KOV{I,CHF,KUE,T},BIL.PAS.VKE.KOV{I,CHF,RLZ,T})(±0.5)</t>
  </si>
  <si>
    <t>L51=SUM(L52,L53,L57)(±0.5)</t>
  </si>
  <si>
    <t>BIL.PAS.VKE.KOV{I,EM,T,T}=SUM(BIL.PAS.VKE.KOV{I,EM,ASI,T},BIL.PAS.VKE.KOV{I,EM,KUE,T},BIL.PAS.VKE.KOV{I,EM,RLZ,T})(±0.5)</t>
  </si>
  <si>
    <t>M51=SUM(M52,M53,M57)(±0.5)</t>
  </si>
  <si>
    <t>BIL.PAS.VKE.KOV{I,USD,T,T}=SUM(BIL.PAS.VKE.KOV{I,USD,ASI,T},BIL.PAS.VKE.KOV{I,USD,KUE,T},BIL.PAS.VKE.KOV{I,USD,RLZ,T})(±0.5)</t>
  </si>
  <si>
    <t>N51=SUM(N52,N53,N57)(±0.5)</t>
  </si>
  <si>
    <t>BIL.PAS.VKE.KOV{I,EUR,T,T}=SUM(BIL.PAS.VKE.KOV{I,EUR,ASI,T},BIL.PAS.VKE.KOV{I,EUR,KUE,T},BIL.PAS.VKE.KOV{I,EUR,RLZ,T})(±0.5)</t>
  </si>
  <si>
    <t>O51=SUM(O52,O53,O57)(±0.5)</t>
  </si>
  <si>
    <t>BIL.PAS.VKE.KOV{I,JPY,T,T}=SUM(BIL.PAS.VKE.KOV{I,JPY,ASI,T},BIL.PAS.VKE.KOV{I,JPY,KUE,T},BIL.PAS.VKE.KOV{I,JPY,RLZ,T})(±0.5)</t>
  </si>
  <si>
    <t>P51=SUM(P52,P53,P57)(±0.5)</t>
  </si>
  <si>
    <t>BIL.PAS.VKE.KOV{I,U,T,T}=SUM(BIL.PAS.VKE.KOV{I,U,ASI,T},BIL.PAS.VKE.KOV{I,U,KUE,T},BIL.PAS.VKE.KOV{I,U,RLZ,T})(±0.5)</t>
  </si>
  <si>
    <t>Q51=SUM(Q52,Q53,Q57)(±0.5)</t>
  </si>
  <si>
    <t>BIL.PAS.VKE.KOV{I,T,T,T}=SUM(BIL.PAS.VKE.KOV{I,T,ASI,T},BIL.PAS.VKE.KOV{I,T,KUE,T},BIL.PAS.VKE.KOV{I,T,RLZ,T})(±0.5)</t>
  </si>
  <si>
    <t>R51=SUM(R52,R53,R57)(±0.5)</t>
  </si>
  <si>
    <t>BIL.PAS.VKE.KOV{A,CHF,T,T}=SUM(BIL.PAS.VKE.KOV{A,CHF,ASI,T},BIL.PAS.VKE.KOV{A,CHF,KUE,T},BIL.PAS.VKE.KOV{A,CHF,RLZ,T})(±0.5)</t>
  </si>
  <si>
    <t>S51=SUM(S52,S53,S57)(±0.5)</t>
  </si>
  <si>
    <t>BIL.PAS.VKE.KOV{A,EM,T,T}=SUM(BIL.PAS.VKE.KOV{A,EM,ASI,T},BIL.PAS.VKE.KOV{A,EM,KUE,T},BIL.PAS.VKE.KOV{A,EM,RLZ,T})(±0.5)</t>
  </si>
  <si>
    <t>T51=SUM(T52,T53,T57)(±0.5)</t>
  </si>
  <si>
    <t>BIL.PAS.VKE.KOV{A,USD,T,T}=SUM(BIL.PAS.VKE.KOV{A,USD,ASI,T},BIL.PAS.VKE.KOV{A,USD,KUE,T},BIL.PAS.VKE.KOV{A,USD,RLZ,T})(±0.5)</t>
  </si>
  <si>
    <t>U51=SUM(U52,U53,U57)(±0.5)</t>
  </si>
  <si>
    <t>BIL.PAS.VKE.KOV{A,EUR,T,T}=SUM(BIL.PAS.VKE.KOV{A,EUR,ASI,T},BIL.PAS.VKE.KOV{A,EUR,KUE,T},BIL.PAS.VKE.KOV{A,EUR,RLZ,T})(±0.5)</t>
  </si>
  <si>
    <t>V51=SUM(V52,V53,V57)(±0.5)</t>
  </si>
  <si>
    <t>BIL.PAS.VKE.KOV{A,JPY,T,T}=SUM(BIL.PAS.VKE.KOV{A,JPY,ASI,T},BIL.PAS.VKE.KOV{A,JPY,KUE,T},BIL.PAS.VKE.KOV{A,JPY,RLZ,T})(±0.5)</t>
  </si>
  <si>
    <t>W51=SUM(W52,W53,W57)(±0.5)</t>
  </si>
  <si>
    <t>BIL.PAS.VKE.KOV{A,U,T,T}=SUM(BIL.PAS.VKE.KOV{A,U,ASI,T},BIL.PAS.VKE.KOV{A,U,KUE,T},BIL.PAS.VKE.KOV{A,U,RLZ,T})(±0.5)</t>
  </si>
  <si>
    <t>X51=SUM(X52,X53,X57)(±0.5)</t>
  </si>
  <si>
    <t>BIL.PAS.VKE.KOV{A,T,T,T}=SUM(BIL.PAS.VKE.KOV{A,T,ASI,T},BIL.PAS.VKE.KOV{A,T,KUE,T},BIL.PAS.VKE.KOV{A,T,RLZ,T})(±0.5)</t>
  </si>
  <si>
    <t>Y51=SUM(Y52,Y53,Y57)(±0.5)</t>
  </si>
  <si>
    <t>BIL.PAS.VKE.KOV{T,T,T,T}=SUM(BIL.PAS.VKE.KOV{T,T,ASI,T},BIL.PAS.VKE.KOV{T,T,KUE,T},BIL.PAS.VKE.KOV{T,T,RLZ,T})(±0.5)</t>
  </si>
  <si>
    <t>K24=SUM(K25,K28,K26,K27,K29)(±0.5)</t>
  </si>
  <si>
    <t>BIL.PAS.VBA{I,CHF,RLZ}=SUM(BIL.PAS.VBA{I,CHF,B1M},BIL.PAS.VBA{I,CHF,J15},BIL.PAS.VBA{I,CHF,M13},BIL.PAS.VBA{I,CHF,M31},BIL.PAS.VBA{I,CHF,U5J})(±0.5)</t>
  </si>
  <si>
    <t>L24=SUM(L25,L28,L26,L27,L29)(±0.5)</t>
  </si>
  <si>
    <t>BIL.PAS.VBA{I,EM,RLZ}=SUM(BIL.PAS.VBA{I,EM,B1M},BIL.PAS.VBA{I,EM,J15},BIL.PAS.VBA{I,EM,M13},BIL.PAS.VBA{I,EM,M31},BIL.PAS.VBA{I,EM,U5J})(±0.5)</t>
  </si>
  <si>
    <t>M24=SUM(M25,M28,M26,M27,M29)(±0.5)</t>
  </si>
  <si>
    <t>BIL.PAS.VBA{I,USD,RLZ}=SUM(BIL.PAS.VBA{I,USD,B1M},BIL.PAS.VBA{I,USD,J15},BIL.PAS.VBA{I,USD,M13},BIL.PAS.VBA{I,USD,M31},BIL.PAS.VBA{I,USD,U5J})(±0.5)</t>
  </si>
  <si>
    <t>N24=SUM(N25,N28,N26,N27,N29)(±0.5)</t>
  </si>
  <si>
    <t>BIL.PAS.VBA{I,EUR,RLZ}=SUM(BIL.PAS.VBA{I,EUR,B1M},BIL.PAS.VBA{I,EUR,J15},BIL.PAS.VBA{I,EUR,M13},BIL.PAS.VBA{I,EUR,M31},BIL.PAS.VBA{I,EUR,U5J})(±0.5)</t>
  </si>
  <si>
    <t>O24=SUM(O25,O28,O26,O27,O29)(±0.5)</t>
  </si>
  <si>
    <t>BIL.PAS.VBA{I,JPY,RLZ}=SUM(BIL.PAS.VBA{I,JPY,B1M},BIL.PAS.VBA{I,JPY,J15},BIL.PAS.VBA{I,JPY,M13},BIL.PAS.VBA{I,JPY,M31},BIL.PAS.VBA{I,JPY,U5J})(±0.5)</t>
  </si>
  <si>
    <t>P24=SUM(P25,P28,P26,P27,P29)(±0.5)</t>
  </si>
  <si>
    <t>BIL.PAS.VBA{I,U,RLZ}=SUM(BIL.PAS.VBA{I,U,B1M},BIL.PAS.VBA{I,U,J15},BIL.PAS.VBA{I,U,M13},BIL.PAS.VBA{I,U,M31},BIL.PAS.VBA{I,U,U5J})(±0.5)</t>
  </si>
  <si>
    <t>Q24=SUM(Q25,Q28,Q26,Q27,Q29)(±0.5)</t>
  </si>
  <si>
    <t>BIL.PAS.VBA{I,T,RLZ}=SUM(BIL.PAS.VBA{I,T,B1M},BIL.PAS.VBA{I,T,J15},BIL.PAS.VBA{I,T,M13},BIL.PAS.VBA{I,T,M31},BIL.PAS.VBA{I,T,U5J})(±0.5)</t>
  </si>
  <si>
    <t>R24=SUM(R25,R28,R26,R27,R29)(±0.5)</t>
  </si>
  <si>
    <t>BIL.PAS.VBA{A,CHF,RLZ}=SUM(BIL.PAS.VBA{A,CHF,B1M},BIL.PAS.VBA{A,CHF,J15},BIL.PAS.VBA{A,CHF,M13},BIL.PAS.VBA{A,CHF,M31},BIL.PAS.VBA{A,CHF,U5J})(±0.5)</t>
  </si>
  <si>
    <t>S24=SUM(S25,S28,S26,S27,S29)(±0.5)</t>
  </si>
  <si>
    <t>BIL.PAS.VBA{A,EM,RLZ}=SUM(BIL.PAS.VBA{A,EM,B1M},BIL.PAS.VBA{A,EM,J15},BIL.PAS.VBA{A,EM,M13},BIL.PAS.VBA{A,EM,M31},BIL.PAS.VBA{A,EM,U5J})(±0.5)</t>
  </si>
  <si>
    <t>T24=SUM(T25,T28,T26,T27,T29)(±0.5)</t>
  </si>
  <si>
    <t>BIL.PAS.VBA{A,USD,RLZ}=SUM(BIL.PAS.VBA{A,USD,B1M},BIL.PAS.VBA{A,USD,J15},BIL.PAS.VBA{A,USD,M13},BIL.PAS.VBA{A,USD,M31},BIL.PAS.VBA{A,USD,U5J})(±0.5)</t>
  </si>
  <si>
    <t>U24=SUM(U25,U28,U26,U27,U29)(±0.5)</t>
  </si>
  <si>
    <t>BIL.PAS.VBA{A,EUR,RLZ}=SUM(BIL.PAS.VBA{A,EUR,B1M},BIL.PAS.VBA{A,EUR,J15},BIL.PAS.VBA{A,EUR,M13},BIL.PAS.VBA{A,EUR,M31},BIL.PAS.VBA{A,EUR,U5J})(±0.5)</t>
  </si>
  <si>
    <t>V24=SUM(V25,V28,V26,V27,V29)(±0.5)</t>
  </si>
  <si>
    <t>BIL.PAS.VBA{A,JPY,RLZ}=SUM(BIL.PAS.VBA{A,JPY,B1M},BIL.PAS.VBA{A,JPY,J15},BIL.PAS.VBA{A,JPY,M13},BIL.PAS.VBA{A,JPY,M31},BIL.PAS.VBA{A,JPY,U5J})(±0.5)</t>
  </si>
  <si>
    <t>W24=SUM(W25,W28,W26,W27,W29)(±0.5)</t>
  </si>
  <si>
    <t>BIL.PAS.VBA{A,U,RLZ}=SUM(BIL.PAS.VBA{A,U,B1M},BIL.PAS.VBA{A,U,J15},BIL.PAS.VBA{A,U,M13},BIL.PAS.VBA{A,U,M31},BIL.PAS.VBA{A,U,U5J})(±0.5)</t>
  </si>
  <si>
    <t>X24=SUM(X25,X28,X26,X27,X29)(±0.5)</t>
  </si>
  <si>
    <t>BIL.PAS.VBA{A,T,RLZ}=SUM(BIL.PAS.VBA{A,T,B1M},BIL.PAS.VBA{A,T,J15},BIL.PAS.VBA{A,T,M13},BIL.PAS.VBA{A,T,M31},BIL.PAS.VBA{A,T,U5J})(±0.5)</t>
  </si>
  <si>
    <t>Y24=SUM(Y25,Y28,Y26,Y27,Y29)(±0.5)</t>
  </si>
  <si>
    <t>BIL.PAS.VBA{T,T,RLZ}=SUM(BIL.PAS.VBA{T,T,B1M},BIL.PAS.VBA{T,T,J15},BIL.PAS.VBA{T,T,M13},BIL.PAS.VBA{T,T,M31},BIL.PAS.VBA{T,T,U5J})(±0.5)</t>
  </si>
  <si>
    <t>K35=SUM(K36,K39,K37,K38,K40)(±0.5)</t>
  </si>
  <si>
    <t>BIL.PAS.WFG{I,CHF,RLZ,BAN}=SUM(BIL.PAS.WFG{I,CHF,B1M,BAN},BIL.PAS.WFG{I,CHF,J15,BAN},BIL.PAS.WFG{I,CHF,M13,BAN},BIL.PAS.WFG{I,CHF,M31,BAN},BIL.PAS.WFG{I,CHF,U5J,BAN})(±0.5)</t>
  </si>
  <si>
    <t>L35=SUM(L36,L39,L37,L38,L40)(±0.5)</t>
  </si>
  <si>
    <t>BIL.PAS.WFG{I,EM,RLZ,BAN}=SUM(BIL.PAS.WFG{I,EM,B1M,BAN},BIL.PAS.WFG{I,EM,J15,BAN},BIL.PAS.WFG{I,EM,M13,BAN},BIL.PAS.WFG{I,EM,M31,BAN},BIL.PAS.WFG{I,EM,U5J,BAN})(±0.5)</t>
  </si>
  <si>
    <t>M35=SUM(M36,M39,M37,M38,M40)(±0.5)</t>
  </si>
  <si>
    <t>BIL.PAS.WFG{I,USD,RLZ,BAN}=SUM(BIL.PAS.WFG{I,USD,B1M,BAN},BIL.PAS.WFG{I,USD,J15,BAN},BIL.PAS.WFG{I,USD,M13,BAN},BIL.PAS.WFG{I,USD,M31,BAN},BIL.PAS.WFG{I,USD,U5J,BAN})(±0.5)</t>
  </si>
  <si>
    <t>N35=SUM(N36,N39,N37,N38,N40)(±0.5)</t>
  </si>
  <si>
    <t>BIL.PAS.WFG{I,EUR,RLZ,BAN}=SUM(BIL.PAS.WFG{I,EUR,B1M,BAN},BIL.PAS.WFG{I,EUR,J15,BAN},BIL.PAS.WFG{I,EUR,M13,BAN},BIL.PAS.WFG{I,EUR,M31,BAN},BIL.PAS.WFG{I,EUR,U5J,BAN})(±0.5)</t>
  </si>
  <si>
    <t>O35=SUM(O36,O39,O37,O38,O40)(±0.5)</t>
  </si>
  <si>
    <t>BIL.PAS.WFG{I,JPY,RLZ,BAN}=SUM(BIL.PAS.WFG{I,JPY,B1M,BAN},BIL.PAS.WFG{I,JPY,J15,BAN},BIL.PAS.WFG{I,JPY,M13,BAN},BIL.PAS.WFG{I,JPY,M31,BAN},BIL.PAS.WFG{I,JPY,U5J,BAN})(±0.5)</t>
  </si>
  <si>
    <t>P35=SUM(P36,P39,P37,P38,P40)(±0.5)</t>
  </si>
  <si>
    <t>BIL.PAS.WFG{I,U,RLZ,BAN}=SUM(BIL.PAS.WFG{I,U,B1M,BAN},BIL.PAS.WFG{I,U,J15,BAN},BIL.PAS.WFG{I,U,M13,BAN},BIL.PAS.WFG{I,U,M31,BAN},BIL.PAS.WFG{I,U,U5J,BAN})(±0.5)</t>
  </si>
  <si>
    <t>Q35=SUM(Q36,Q39,Q37,Q38,Q40)(±0.5)</t>
  </si>
  <si>
    <t>BIL.PAS.WFG{I,T,RLZ,BAN}=SUM(BIL.PAS.WFG{I,T,B1M,BAN},BIL.PAS.WFG{I,T,J15,BAN},BIL.PAS.WFG{I,T,M13,BAN},BIL.PAS.WFG{I,T,M31,BAN},BIL.PAS.WFG{I,T,U5J,BAN})(±0.5)</t>
  </si>
  <si>
    <t>R35=SUM(R36,R39,R37,R38,R40)(±0.5)</t>
  </si>
  <si>
    <t>BIL.PAS.WFG{A,CHF,RLZ,BAN}=SUM(BIL.PAS.WFG{A,CHF,B1M,BAN},BIL.PAS.WFG{A,CHF,J15,BAN},BIL.PAS.WFG{A,CHF,M13,BAN},BIL.PAS.WFG{A,CHF,M31,BAN},BIL.PAS.WFG{A,CHF,U5J,BAN})(±0.5)</t>
  </si>
  <si>
    <t>S35=SUM(S36,S39,S37,S38,S40)(±0.5)</t>
  </si>
  <si>
    <t>BIL.PAS.WFG{A,EM,RLZ,BAN}=SUM(BIL.PAS.WFG{A,EM,B1M,BAN},BIL.PAS.WFG{A,EM,J15,BAN},BIL.PAS.WFG{A,EM,M13,BAN},BIL.PAS.WFG{A,EM,M31,BAN},BIL.PAS.WFG{A,EM,U5J,BAN})(±0.5)</t>
  </si>
  <si>
    <t>T35=SUM(T36,T39,T37,T38,T40)(±0.5)</t>
  </si>
  <si>
    <t>BIL.PAS.WFG{A,USD,RLZ,BAN}=SUM(BIL.PAS.WFG{A,USD,B1M,BAN},BIL.PAS.WFG{A,USD,J15,BAN},BIL.PAS.WFG{A,USD,M13,BAN},BIL.PAS.WFG{A,USD,M31,BAN},BIL.PAS.WFG{A,USD,U5J,BAN})(±0.5)</t>
  </si>
  <si>
    <t>U35=SUM(U36,U39,U37,U38,U40)(±0.5)</t>
  </si>
  <si>
    <t>BIL.PAS.WFG{A,EUR,RLZ,BAN}=SUM(BIL.PAS.WFG{A,EUR,B1M,BAN},BIL.PAS.WFG{A,EUR,J15,BAN},BIL.PAS.WFG{A,EUR,M13,BAN},BIL.PAS.WFG{A,EUR,M31,BAN},BIL.PAS.WFG{A,EUR,U5J,BAN})(±0.5)</t>
  </si>
  <si>
    <t>V35=SUM(V36,V39,V37,V38,V40)(±0.5)</t>
  </si>
  <si>
    <t>BIL.PAS.WFG{A,JPY,RLZ,BAN}=SUM(BIL.PAS.WFG{A,JPY,B1M,BAN},BIL.PAS.WFG{A,JPY,J15,BAN},BIL.PAS.WFG{A,JPY,M13,BAN},BIL.PAS.WFG{A,JPY,M31,BAN},BIL.PAS.WFG{A,JPY,U5J,BAN})(±0.5)</t>
  </si>
  <si>
    <t>W35=SUM(W36,W39,W37,W38,W40)(±0.5)</t>
  </si>
  <si>
    <t>BIL.PAS.WFG{A,U,RLZ,BAN}=SUM(BIL.PAS.WFG{A,U,B1M,BAN},BIL.PAS.WFG{A,U,J15,BAN},BIL.PAS.WFG{A,U,M13,BAN},BIL.PAS.WFG{A,U,M31,BAN},BIL.PAS.WFG{A,U,U5J,BAN})(±0.5)</t>
  </si>
  <si>
    <t>X35=SUM(X36,X39,X37,X38,X40)(±0.5)</t>
  </si>
  <si>
    <t>BIL.PAS.WFG{A,T,RLZ,BAN}=SUM(BIL.PAS.WFG{A,T,B1M,BAN},BIL.PAS.WFG{A,T,J15,BAN},BIL.PAS.WFG{A,T,M13,BAN},BIL.PAS.WFG{A,T,M31,BAN},BIL.PAS.WFG{A,T,U5J,BAN})(±0.5)</t>
  </si>
  <si>
    <t>Y35=SUM(Y36,Y39,Y37,Y38,Y40)(±0.5)</t>
  </si>
  <si>
    <t>BIL.PAS.WFG{T,T,RLZ,BAN}=SUM(BIL.PAS.WFG{T,T,B1M,BAN},BIL.PAS.WFG{T,T,J15,BAN},BIL.PAS.WFG{T,T,M13,BAN},BIL.PAS.WFG{T,T,M31,BAN},BIL.PAS.WFG{T,T,U5J,BAN})(±0.5)</t>
  </si>
  <si>
    <t>K44=SUM(K45,K48,K46,K47,K49)(±0.5)</t>
  </si>
  <si>
    <t>BIL.PAS.WFG{I,CHF,RLZ,KUN}=SUM(BIL.PAS.WFG{I,CHF,B1M,KUN},BIL.PAS.WFG{I,CHF,J15,KUN},BIL.PAS.WFG{I,CHF,M13,KUN},BIL.PAS.WFG{I,CHF,M31,KUN},BIL.PAS.WFG{I,CHF,U5J,KUN})(±0.5)</t>
  </si>
  <si>
    <t>L44=SUM(L45,L48,L46,L47,L49)(±0.5)</t>
  </si>
  <si>
    <t>BIL.PAS.WFG{I,EM,RLZ,KUN}=SUM(BIL.PAS.WFG{I,EM,B1M,KUN},BIL.PAS.WFG{I,EM,J15,KUN},BIL.PAS.WFG{I,EM,M13,KUN},BIL.PAS.WFG{I,EM,M31,KUN},BIL.PAS.WFG{I,EM,U5J,KUN})(±0.5)</t>
  </si>
  <si>
    <t>M44=SUM(M45,M48,M46,M47,M49)(±0.5)</t>
  </si>
  <si>
    <t>BIL.PAS.WFG{I,USD,RLZ,KUN}=SUM(BIL.PAS.WFG{I,USD,B1M,KUN},BIL.PAS.WFG{I,USD,J15,KUN},BIL.PAS.WFG{I,USD,M13,KUN},BIL.PAS.WFG{I,USD,M31,KUN},BIL.PAS.WFG{I,USD,U5J,KUN})(±0.5)</t>
  </si>
  <si>
    <t>N44=SUM(N45,N48,N46,N47,N49)(±0.5)</t>
  </si>
  <si>
    <t>BIL.PAS.WFG{I,EUR,RLZ,KUN}=SUM(BIL.PAS.WFG{I,EUR,B1M,KUN},BIL.PAS.WFG{I,EUR,J15,KUN},BIL.PAS.WFG{I,EUR,M13,KUN},BIL.PAS.WFG{I,EUR,M31,KUN},BIL.PAS.WFG{I,EUR,U5J,KUN})(±0.5)</t>
  </si>
  <si>
    <t>O44=SUM(O45,O48,O46,O47,O49)(±0.5)</t>
  </si>
  <si>
    <t>BIL.PAS.WFG{I,JPY,RLZ,KUN}=SUM(BIL.PAS.WFG{I,JPY,B1M,KUN},BIL.PAS.WFG{I,JPY,J15,KUN},BIL.PAS.WFG{I,JPY,M13,KUN},BIL.PAS.WFG{I,JPY,M31,KUN},BIL.PAS.WFG{I,JPY,U5J,KUN})(±0.5)</t>
  </si>
  <si>
    <t>P44=SUM(P45,P48,P46,P47,P49)(±0.5)</t>
  </si>
  <si>
    <t>BIL.PAS.WFG{I,U,RLZ,KUN}=SUM(BIL.PAS.WFG{I,U,B1M,KUN},BIL.PAS.WFG{I,U,J15,KUN},BIL.PAS.WFG{I,U,M13,KUN},BIL.PAS.WFG{I,U,M31,KUN},BIL.PAS.WFG{I,U,U5J,KUN})(±0.5)</t>
  </si>
  <si>
    <t>Q44=SUM(Q45,Q48,Q46,Q47,Q49)(±0.5)</t>
  </si>
  <si>
    <t>BIL.PAS.WFG{I,T,RLZ,KUN}=SUM(BIL.PAS.WFG{I,T,B1M,KUN},BIL.PAS.WFG{I,T,J15,KUN},BIL.PAS.WFG{I,T,M13,KUN},BIL.PAS.WFG{I,T,M31,KUN},BIL.PAS.WFG{I,T,U5J,KUN})(±0.5)</t>
  </si>
  <si>
    <t>R44=SUM(R45,R48,R46,R47,R49)(±0.5)</t>
  </si>
  <si>
    <t>BIL.PAS.WFG{A,CHF,RLZ,KUN}=SUM(BIL.PAS.WFG{A,CHF,B1M,KUN},BIL.PAS.WFG{A,CHF,J15,KUN},BIL.PAS.WFG{A,CHF,M13,KUN},BIL.PAS.WFG{A,CHF,M31,KUN},BIL.PAS.WFG{A,CHF,U5J,KUN})(±0.5)</t>
  </si>
  <si>
    <t>S44=SUM(S45,S48,S46,S47,S49)(±0.5)</t>
  </si>
  <si>
    <t>BIL.PAS.WFG{A,EM,RLZ,KUN}=SUM(BIL.PAS.WFG{A,EM,B1M,KUN},BIL.PAS.WFG{A,EM,J15,KUN},BIL.PAS.WFG{A,EM,M13,KUN},BIL.PAS.WFG{A,EM,M31,KUN},BIL.PAS.WFG{A,EM,U5J,KUN})(±0.5)</t>
  </si>
  <si>
    <t>T44=SUM(T45,T48,T46,T47,T49)(±0.5)</t>
  </si>
  <si>
    <t>BIL.PAS.WFG{A,USD,RLZ,KUN}=SUM(BIL.PAS.WFG{A,USD,B1M,KUN},BIL.PAS.WFG{A,USD,J15,KUN},BIL.PAS.WFG{A,USD,M13,KUN},BIL.PAS.WFG{A,USD,M31,KUN},BIL.PAS.WFG{A,USD,U5J,KUN})(±0.5)</t>
  </si>
  <si>
    <t>U44=SUM(U45,U48,U46,U47,U49)(±0.5)</t>
  </si>
  <si>
    <t>BIL.PAS.WFG{A,EUR,RLZ,KUN}=SUM(BIL.PAS.WFG{A,EUR,B1M,KUN},BIL.PAS.WFG{A,EUR,J15,KUN},BIL.PAS.WFG{A,EUR,M13,KUN},BIL.PAS.WFG{A,EUR,M31,KUN},BIL.PAS.WFG{A,EUR,U5J,KUN})(±0.5)</t>
  </si>
  <si>
    <t>V44=SUM(V45,V48,V46,V47,V49)(±0.5)</t>
  </si>
  <si>
    <t>BIL.PAS.WFG{A,JPY,RLZ,KUN}=SUM(BIL.PAS.WFG{A,JPY,B1M,KUN},BIL.PAS.WFG{A,JPY,J15,KUN},BIL.PAS.WFG{A,JPY,M13,KUN},BIL.PAS.WFG{A,JPY,M31,KUN},BIL.PAS.WFG{A,JPY,U5J,KUN})(±0.5)</t>
  </si>
  <si>
    <t>W44=SUM(W45,W48,W46,W47,W49)(±0.5)</t>
  </si>
  <si>
    <t>BIL.PAS.WFG{A,U,RLZ,KUN}=SUM(BIL.PAS.WFG{A,U,B1M,KUN},BIL.PAS.WFG{A,U,J15,KUN},BIL.PAS.WFG{A,U,M13,KUN},BIL.PAS.WFG{A,U,M31,KUN},BIL.PAS.WFG{A,U,U5J,KUN})(±0.5)</t>
  </si>
  <si>
    <t>X44=SUM(X45,X48,X46,X47,X49)(±0.5)</t>
  </si>
  <si>
    <t>BIL.PAS.WFG{A,T,RLZ,KUN}=SUM(BIL.PAS.WFG{A,T,B1M,KUN},BIL.PAS.WFG{A,T,J15,KUN},BIL.PAS.WFG{A,T,M13,KUN},BIL.PAS.WFG{A,T,M31,KUN},BIL.PAS.WFG{A,T,U5J,KUN})(±0.5)</t>
  </si>
  <si>
    <t>Y44=SUM(Y45,Y48,Y46,Y47,Y49)(±0.5)</t>
  </si>
  <si>
    <t>BIL.PAS.WFG{T,T,RLZ,KUN}=SUM(BIL.PAS.WFG{T,T,B1M,KUN},BIL.PAS.WFG{T,T,J15,KUN},BIL.PAS.WFG{T,T,M13,KUN},BIL.PAS.WFG{T,T,M31,KUN},BIL.PAS.WFG{T,T,U5J,KUN})(±0.5)</t>
  </si>
  <si>
    <t>K57=SUM(K58,K61,K59,K60,K62)(±0.5)</t>
  </si>
  <si>
    <t>BIL.PAS.VKE.KOV{I,CHF,RLZ,T}=SUM(BIL.PAS.VKE.KOV{I,CHF,B1M,T},BIL.PAS.VKE.KOV{I,CHF,J15,T},BIL.PAS.VKE.KOV{I,CHF,M13,T},BIL.PAS.VKE.KOV{I,CHF,M31,T},BIL.PAS.VKE.KOV{I,CHF,U5J,T})(±0.5)</t>
  </si>
  <si>
    <t>L57=SUM(L58,L61,L59,L60,L62)(±0.5)</t>
  </si>
  <si>
    <t>BIL.PAS.VKE.KOV{I,EM,RLZ,T}=SUM(BIL.PAS.VKE.KOV{I,EM,B1M,T},BIL.PAS.VKE.KOV{I,EM,J15,T},BIL.PAS.VKE.KOV{I,EM,M13,T},BIL.PAS.VKE.KOV{I,EM,M31,T},BIL.PAS.VKE.KOV{I,EM,U5J,T})(±0.5)</t>
  </si>
  <si>
    <t>M57=SUM(M58,M61,M59,M60,M62)(±0.5)</t>
  </si>
  <si>
    <t>BIL.PAS.VKE.KOV{I,USD,RLZ,T}=SUM(BIL.PAS.VKE.KOV{I,USD,B1M,T},BIL.PAS.VKE.KOV{I,USD,J15,T},BIL.PAS.VKE.KOV{I,USD,M13,T},BIL.PAS.VKE.KOV{I,USD,M31,T},BIL.PAS.VKE.KOV{I,USD,U5J,T})(±0.5)</t>
  </si>
  <si>
    <t>N57=SUM(N58,N61,N59,N60,N62)(±0.5)</t>
  </si>
  <si>
    <t>BIL.PAS.VKE.KOV{I,EUR,RLZ,T}=SUM(BIL.PAS.VKE.KOV{I,EUR,B1M,T},BIL.PAS.VKE.KOV{I,EUR,J15,T},BIL.PAS.VKE.KOV{I,EUR,M13,T},BIL.PAS.VKE.KOV{I,EUR,M31,T},BIL.PAS.VKE.KOV{I,EUR,U5J,T})(±0.5)</t>
  </si>
  <si>
    <t>O57=SUM(O58,O61,O59,O60,O62)(±0.5)</t>
  </si>
  <si>
    <t>BIL.PAS.VKE.KOV{I,JPY,RLZ,T}=SUM(BIL.PAS.VKE.KOV{I,JPY,B1M,T},BIL.PAS.VKE.KOV{I,JPY,J15,T},BIL.PAS.VKE.KOV{I,JPY,M13,T},BIL.PAS.VKE.KOV{I,JPY,M31,T},BIL.PAS.VKE.KOV{I,JPY,U5J,T})(±0.5)</t>
  </si>
  <si>
    <t>P57=SUM(P58,P61,P59,P60,P62)(±0.5)</t>
  </si>
  <si>
    <t>BIL.PAS.VKE.KOV{I,U,RLZ,T}=SUM(BIL.PAS.VKE.KOV{I,U,B1M,T},BIL.PAS.VKE.KOV{I,U,J15,T},BIL.PAS.VKE.KOV{I,U,M13,T},BIL.PAS.VKE.KOV{I,U,M31,T},BIL.PAS.VKE.KOV{I,U,U5J,T})(±0.5)</t>
  </si>
  <si>
    <t>Q57=SUM(Q58,Q61,Q59,Q60,Q62)(±0.5)</t>
  </si>
  <si>
    <t>BIL.PAS.VKE.KOV{I,T,RLZ,T}=SUM(BIL.PAS.VKE.KOV{I,T,B1M,T},BIL.PAS.VKE.KOV{I,T,J15,T},BIL.PAS.VKE.KOV{I,T,M13,T},BIL.PAS.VKE.KOV{I,T,M31,T},BIL.PAS.VKE.KOV{I,T,U5J,T})(±0.5)</t>
  </si>
  <si>
    <t>R57=SUM(R58,R61,R59,R60,R62)(±0.5)</t>
  </si>
  <si>
    <t>BIL.PAS.VKE.KOV{A,CHF,RLZ,T}=SUM(BIL.PAS.VKE.KOV{A,CHF,B1M,T},BIL.PAS.VKE.KOV{A,CHF,J15,T},BIL.PAS.VKE.KOV{A,CHF,M13,T},BIL.PAS.VKE.KOV{A,CHF,M31,T},BIL.PAS.VKE.KOV{A,CHF,U5J,T})(±0.5)</t>
  </si>
  <si>
    <t>S57=SUM(S58,S61,S59,S60,S62)(±0.5)</t>
  </si>
  <si>
    <t>BIL.PAS.VKE.KOV{A,EM,RLZ,T}=SUM(BIL.PAS.VKE.KOV{A,EM,B1M,T},BIL.PAS.VKE.KOV{A,EM,J15,T},BIL.PAS.VKE.KOV{A,EM,M13,T},BIL.PAS.VKE.KOV{A,EM,M31,T},BIL.PAS.VKE.KOV{A,EM,U5J,T})(±0.5)</t>
  </si>
  <si>
    <t>T57=SUM(T58,T61,T59,T60,T62)(±0.5)</t>
  </si>
  <si>
    <t>BIL.PAS.VKE.KOV{A,USD,RLZ,T}=SUM(BIL.PAS.VKE.KOV{A,USD,B1M,T},BIL.PAS.VKE.KOV{A,USD,J15,T},BIL.PAS.VKE.KOV{A,USD,M13,T},BIL.PAS.VKE.KOV{A,USD,M31,T},BIL.PAS.VKE.KOV{A,USD,U5J,T})(±0.5)</t>
  </si>
  <si>
    <t>U57=SUM(U58,U61,U59,U60,U62)(±0.5)</t>
  </si>
  <si>
    <t>BIL.PAS.VKE.KOV{A,EUR,RLZ,T}=SUM(BIL.PAS.VKE.KOV{A,EUR,B1M,T},BIL.PAS.VKE.KOV{A,EUR,J15,T},BIL.PAS.VKE.KOV{A,EUR,M13,T},BIL.PAS.VKE.KOV{A,EUR,M31,T},BIL.PAS.VKE.KOV{A,EUR,U5J,T})(±0.5)</t>
  </si>
  <si>
    <t>V57=SUM(V58,V61,V59,V60,V62)(±0.5)</t>
  </si>
  <si>
    <t>BIL.PAS.VKE.KOV{A,JPY,RLZ,T}=SUM(BIL.PAS.VKE.KOV{A,JPY,B1M,T},BIL.PAS.VKE.KOV{A,JPY,J15,T},BIL.PAS.VKE.KOV{A,JPY,M13,T},BIL.PAS.VKE.KOV{A,JPY,M31,T},BIL.PAS.VKE.KOV{A,JPY,U5J,T})(±0.5)</t>
  </si>
  <si>
    <t>W57=SUM(W58,W61,W59,W60,W62)(±0.5)</t>
  </si>
  <si>
    <t>BIL.PAS.VKE.KOV{A,U,RLZ,T}=SUM(BIL.PAS.VKE.KOV{A,U,B1M,T},BIL.PAS.VKE.KOV{A,U,J15,T},BIL.PAS.VKE.KOV{A,U,M13,T},BIL.PAS.VKE.KOV{A,U,M31,T},BIL.PAS.VKE.KOV{A,U,U5J,T})(±0.5)</t>
  </si>
  <si>
    <t>X57=SUM(X58,X61,X59,X60,X62)(±0.5)</t>
  </si>
  <si>
    <t>BIL.PAS.VKE.KOV{A,T,RLZ,T}=SUM(BIL.PAS.VKE.KOV{A,T,B1M,T},BIL.PAS.VKE.KOV{A,T,J15,T},BIL.PAS.VKE.KOV{A,T,M13,T},BIL.PAS.VKE.KOV{A,T,M31,T},BIL.PAS.VKE.KOV{A,T,U5J,T})(±0.5)</t>
  </si>
  <si>
    <t>Y57=SUM(Y58,Y61,Y59,Y60,Y62)(±0.5)</t>
  </si>
  <si>
    <t>BIL.PAS.VKE.KOV{T,T,RLZ,T}=SUM(BIL.PAS.VKE.KOV{T,T,B1M,T},BIL.PAS.VKE.KOV{T,T,J15,T},BIL.PAS.VKE.KOV{T,T,M13,T},BIL.PAS.VKE.KOV{T,T,M31,T},BIL.PAS.VKE.KOV{T,T,U5J,T})(±0.5)</t>
  </si>
  <si>
    <t>K31=SUM(K32,K41)(±0.5)</t>
  </si>
  <si>
    <t>BIL.PAS.WFG{I,CHF,T,T}=SUM(BIL.PAS.WFG{I,CHF,T,BAN},BIL.PAS.WFG{I,CHF,T,KUN})(±0.5)</t>
  </si>
  <si>
    <t>L31=SUM(L32,L41)(±0.5)</t>
  </si>
  <si>
    <t>BIL.PAS.WFG{I,EM,T,T}=SUM(BIL.PAS.WFG{I,EM,T,BAN},BIL.PAS.WFG{I,EM,T,KUN})(±0.5)</t>
  </si>
  <si>
    <t>M31=SUM(M32,M41)(±0.5)</t>
  </si>
  <si>
    <t>BIL.PAS.WFG{I,USD,T,T}=SUM(BIL.PAS.WFG{I,USD,T,BAN},BIL.PAS.WFG{I,USD,T,KUN})(±0.5)</t>
  </si>
  <si>
    <t>N31=SUM(N32,N41)(±0.5)</t>
  </si>
  <si>
    <t>BIL.PAS.WFG{I,EUR,T,T}=SUM(BIL.PAS.WFG{I,EUR,T,BAN},BIL.PAS.WFG{I,EUR,T,KUN})(±0.5)</t>
  </si>
  <si>
    <t>O31=SUM(O32,O41)(±0.5)</t>
  </si>
  <si>
    <t>BIL.PAS.WFG{I,JPY,T,T}=SUM(BIL.PAS.WFG{I,JPY,T,BAN},BIL.PAS.WFG{I,JPY,T,KUN})(±0.5)</t>
  </si>
  <si>
    <t>P31=SUM(P32,P41)(±0.5)</t>
  </si>
  <si>
    <t>BIL.PAS.WFG{I,U,T,T}=SUM(BIL.PAS.WFG{I,U,T,BAN},BIL.PAS.WFG{I,U,T,KUN})(±0.5)</t>
  </si>
  <si>
    <t>Q31=SUM(Q32,Q41)(±0.5)</t>
  </si>
  <si>
    <t>BIL.PAS.WFG{I,T,T,T}=SUM(BIL.PAS.WFG{I,T,T,BAN},BIL.PAS.WFG{I,T,T,KUN})(±0.5)</t>
  </si>
  <si>
    <t>R31=SUM(R32,R41)(±0.5)</t>
  </si>
  <si>
    <t>BIL.PAS.WFG{A,CHF,T,T}=SUM(BIL.PAS.WFG{A,CHF,T,BAN},BIL.PAS.WFG{A,CHF,T,KUN})(±0.5)</t>
  </si>
  <si>
    <t>S31=SUM(S32,S41)(±0.5)</t>
  </si>
  <si>
    <t>BIL.PAS.WFG{A,EM,T,T}=SUM(BIL.PAS.WFG{A,EM,T,BAN},BIL.PAS.WFG{A,EM,T,KUN})(±0.5)</t>
  </si>
  <si>
    <t>T31=SUM(T32,T41)(±0.5)</t>
  </si>
  <si>
    <t>BIL.PAS.WFG{A,USD,T,T}=SUM(BIL.PAS.WFG{A,USD,T,BAN},BIL.PAS.WFG{A,USD,T,KUN})(±0.5)</t>
  </si>
  <si>
    <t>U31=SUM(U32,U41)(±0.5)</t>
  </si>
  <si>
    <t>BIL.PAS.WFG{A,EUR,T,T}=SUM(BIL.PAS.WFG{A,EUR,T,BAN},BIL.PAS.WFG{A,EUR,T,KUN})(±0.5)</t>
  </si>
  <si>
    <t>V31=SUM(V32,V41)(±0.5)</t>
  </si>
  <si>
    <t>BIL.PAS.WFG{A,JPY,T,T}=SUM(BIL.PAS.WFG{A,JPY,T,BAN},BIL.PAS.WFG{A,JPY,T,KUN})(±0.5)</t>
  </si>
  <si>
    <t>W31=SUM(W32,W41)(±0.5)</t>
  </si>
  <si>
    <t>BIL.PAS.WFG{A,U,T,T}=SUM(BIL.PAS.WFG{A,U,T,BAN},BIL.PAS.WFG{A,U,T,KUN})(±0.5)</t>
  </si>
  <si>
    <t>X31=SUM(X32,X41)(±0.5)</t>
  </si>
  <si>
    <t>BIL.PAS.WFG{A,T,T,T}=SUM(BIL.PAS.WFG{A,T,T,BAN},BIL.PAS.WFG{A,T,T,KUN})(±0.5)</t>
  </si>
  <si>
    <t>Y31=SUM(Y32,Y41)(±0.5)</t>
  </si>
  <si>
    <t>BIL.PAS.WFG{T,T,T,T}=SUM(BIL.PAS.WFG{T,T,T,BAN},BIL.PAS.WFG{T,T,T,KUN})(±0.5)</t>
  </si>
  <si>
    <t>K67=SUM(K68,K69)(±0.5)</t>
  </si>
  <si>
    <t>BIL.PAS.HGE{I,CHF,T}=SUM(BIL.PAS.HGE{I,CHF,BAN},BIL.PAS.HGE{I,CHF,KUN})(±0.5)</t>
  </si>
  <si>
    <t>L67=SUM(L68,L69)(±0.5)</t>
  </si>
  <si>
    <t>BIL.PAS.HGE{I,EM,T}=SUM(BIL.PAS.HGE{I,EM,BAN},BIL.PAS.HGE{I,EM,KUN})(±0.5)</t>
  </si>
  <si>
    <t>M67=SUM(M68,M69)(±0.5)</t>
  </si>
  <si>
    <t>BIL.PAS.HGE{I,USD,T}=SUM(BIL.PAS.HGE{I,USD,BAN},BIL.PAS.HGE{I,USD,KUN})(±0.5)</t>
  </si>
  <si>
    <t>N67=SUM(N68,N69)(±0.5)</t>
  </si>
  <si>
    <t>BIL.PAS.HGE{I,EUR,T}=SUM(BIL.PAS.HGE{I,EUR,BAN},BIL.PAS.HGE{I,EUR,KUN})(±0.5)</t>
  </si>
  <si>
    <t>O67=SUM(O68,O69)(±0.5)</t>
  </si>
  <si>
    <t>BIL.PAS.HGE{I,JPY,T}=SUM(BIL.PAS.HGE{I,JPY,BAN},BIL.PAS.HGE{I,JPY,KUN})(±0.5)</t>
  </si>
  <si>
    <t>P67=SUM(P68,P69)(±0.5)</t>
  </si>
  <si>
    <t>BIL.PAS.HGE{I,U,T}=SUM(BIL.PAS.HGE{I,U,BAN},BIL.PAS.HGE{I,U,KUN})(±0.5)</t>
  </si>
  <si>
    <t>Q67=SUM(Q68,Q69)(±0.5)</t>
  </si>
  <si>
    <t>BIL.PAS.HGE{I,T,T}=SUM(BIL.PAS.HGE{I,T,BAN},BIL.PAS.HGE{I,T,KUN})(±0.5)</t>
  </si>
  <si>
    <t>R67=SUM(R68,R69)(±0.5)</t>
  </si>
  <si>
    <t>BIL.PAS.HGE{A,CHF,T}=SUM(BIL.PAS.HGE{A,CHF,BAN},BIL.PAS.HGE{A,CHF,KUN})(±0.5)</t>
  </si>
  <si>
    <t>S67=SUM(S68,S69)(±0.5)</t>
  </si>
  <si>
    <t>BIL.PAS.HGE{A,EM,T}=SUM(BIL.PAS.HGE{A,EM,BAN},BIL.PAS.HGE{A,EM,KUN})(±0.5)</t>
  </si>
  <si>
    <t>T67=SUM(T68,T69)(±0.5)</t>
  </si>
  <si>
    <t>BIL.PAS.HGE{A,USD,T}=SUM(BIL.PAS.HGE{A,USD,BAN},BIL.PAS.HGE{A,USD,KUN})(±0.5)</t>
  </si>
  <si>
    <t>U67=SUM(U68,U69)(±0.5)</t>
  </si>
  <si>
    <t>BIL.PAS.HGE{A,EUR,T}=SUM(BIL.PAS.HGE{A,EUR,BAN},BIL.PAS.HGE{A,EUR,KUN})(±0.5)</t>
  </si>
  <si>
    <t>V67=SUM(V68,V69)(±0.5)</t>
  </si>
  <si>
    <t>BIL.PAS.HGE{A,JPY,T}=SUM(BIL.PAS.HGE{A,JPY,BAN},BIL.PAS.HGE{A,JPY,KUN})(±0.5)</t>
  </si>
  <si>
    <t>W67=SUM(W68,W69)(±0.5)</t>
  </si>
  <si>
    <t>BIL.PAS.HGE{A,U,T}=SUM(BIL.PAS.HGE{A,U,BAN},BIL.PAS.HGE{A,U,KUN})(±0.5)</t>
  </si>
  <si>
    <t>X67=SUM(X68,X69)(±0.5)</t>
  </si>
  <si>
    <t>BIL.PAS.HGE{A,T,T}=SUM(BIL.PAS.HGE{A,T,BAN},BIL.PAS.HGE{A,T,KUN})(±0.5)</t>
  </si>
  <si>
    <t>Y67=SUM(Y68,Y69)(±0.5)</t>
  </si>
  <si>
    <t>BIL.PAS.HGE{T,T,T}=SUM(BIL.PAS.HGE{T,T,BAN},BIL.PAS.HGE{T,T,KUN})(±0.5)</t>
  </si>
  <si>
    <t>BIL.PAS.WFG{I,CHF,T,KUN}&gt;=0</t>
  </si>
  <si>
    <t>BIL.PAS.WFG{I,EM,T,KUN}&gt;=0</t>
  </si>
  <si>
    <t>BIL.PAS.WFG{I,USD,T,KUN}&gt;=0</t>
  </si>
  <si>
    <t>BIL.PAS.WFG{I,EUR,T,KUN}&gt;=0</t>
  </si>
  <si>
    <t>BIL.PAS.WFG{I,JPY,T,KUN}&gt;=0</t>
  </si>
  <si>
    <t>BIL.PAS.WFG{I,U,T,KUN}&gt;=0</t>
  </si>
  <si>
    <t>BIL.PAS.WFG{I,T,T,KUN}&gt;=0</t>
  </si>
  <si>
    <t>BIL.PAS.WFG{A,CHF,T,KUN}&gt;=0</t>
  </si>
  <si>
    <t>BIL.PAS.WFG{A,EM,T,KUN}&gt;=0</t>
  </si>
  <si>
    <t>BIL.PAS.WFG{A,USD,T,KUN}&gt;=0</t>
  </si>
  <si>
    <t>BIL.PAS.WFG{A,EUR,T,KUN}&gt;=0</t>
  </si>
  <si>
    <t>BIL.PAS.WFG{A,JPY,T,KUN}&gt;=0</t>
  </si>
  <si>
    <t>BIL.PAS.WFG{A,U,T,KUN}&gt;=0</t>
  </si>
  <si>
    <t>BIL.PAS.WFG{A,T,T,KUN}&gt;=0</t>
  </si>
  <si>
    <t>BIL.PAS.WFG{T,T,T,KUN}&gt;=0</t>
  </si>
  <si>
    <t>BIL.PAS.WFG{I,CHF,ASI,KUN}&gt;=0</t>
  </si>
  <si>
    <t>BIL.PAS.WFG{I,EM,ASI,KUN}&gt;=0</t>
  </si>
  <si>
    <t>BIL.PAS.WFG{I,USD,ASI,KUN}&gt;=0</t>
  </si>
  <si>
    <t>BIL.PAS.WFG{I,EUR,ASI,KUN}&gt;=0</t>
  </si>
  <si>
    <t>BIL.PAS.WFG{I,JPY,ASI,KUN}&gt;=0</t>
  </si>
  <si>
    <t>BIL.PAS.WFG{I,U,ASI,KUN}&gt;=0</t>
  </si>
  <si>
    <t>BIL.PAS.WFG{I,T,ASI,KUN}&gt;=0</t>
  </si>
  <si>
    <t>BIL.PAS.WFG{A,CHF,ASI,KUN}&gt;=0</t>
  </si>
  <si>
    <t>BIL.PAS.WFG{A,EM,ASI,KUN}&gt;=0</t>
  </si>
  <si>
    <t>BIL.PAS.WFG{A,USD,ASI,KUN}&gt;=0</t>
  </si>
  <si>
    <t>BIL.PAS.WFG{A,EUR,ASI,KUN}&gt;=0</t>
  </si>
  <si>
    <t>BIL.PAS.WFG{A,JPY,ASI,KUN}&gt;=0</t>
  </si>
  <si>
    <t>BIL.PAS.WFG{A,U,ASI,KUN}&gt;=0</t>
  </si>
  <si>
    <t>BIL.PAS.WFG{A,T,ASI,KUN}&gt;=0</t>
  </si>
  <si>
    <t>BIL.PAS.WFG{T,T,ASI,KUN}&gt;=0</t>
  </si>
  <si>
    <t>BIL.PAS.WFG{I,CHF,KUE,KUN}&gt;=0</t>
  </si>
  <si>
    <t>BIL.PAS.WFG{I,EM,KUE,KUN}&gt;=0</t>
  </si>
  <si>
    <t>BIL.PAS.WFG{I,USD,KUE,KUN}&gt;=0</t>
  </si>
  <si>
    <t>BIL.PAS.WFG{I,EUR,KUE,KUN}&gt;=0</t>
  </si>
  <si>
    <t>BIL.PAS.WFG{I,JPY,KUE,KUN}&gt;=0</t>
  </si>
  <si>
    <t>BIL.PAS.WFG{I,U,KUE,KUN}&gt;=0</t>
  </si>
  <si>
    <t>BIL.PAS.WFG{I,T,KUE,KUN}&gt;=0</t>
  </si>
  <si>
    <t>BIL.PAS.WFG{A,CHF,KUE,KUN}&gt;=0</t>
  </si>
  <si>
    <t>BIL.PAS.WFG{A,EM,KUE,KUN}&gt;=0</t>
  </si>
  <si>
    <t>BIL.PAS.WFG{A,USD,KUE,KUN}&gt;=0</t>
  </si>
  <si>
    <t>BIL.PAS.WFG{A,EUR,KUE,KUN}&gt;=0</t>
  </si>
  <si>
    <t>BIL.PAS.WFG{A,JPY,KUE,KUN}&gt;=0</t>
  </si>
  <si>
    <t>BIL.PAS.WFG{A,U,KUE,KUN}&gt;=0</t>
  </si>
  <si>
    <t>BIL.PAS.WFG{A,T,KUE,KUN}&gt;=0</t>
  </si>
  <si>
    <t>BIL.PAS.WFG{T,T,KUE,KUN}&gt;=0</t>
  </si>
  <si>
    <t>BIL.PAS.WFG{I,CHF,RLZ,KUN}&gt;=0</t>
  </si>
  <si>
    <t>BIL.PAS.WFG{I,EM,RLZ,KUN}&gt;=0</t>
  </si>
  <si>
    <t>BIL.PAS.WFG{I,USD,RLZ,KUN}&gt;=0</t>
  </si>
  <si>
    <t>BIL.PAS.WFG{I,EUR,RLZ,KUN}&gt;=0</t>
  </si>
  <si>
    <t>BIL.PAS.WFG{I,JPY,RLZ,KUN}&gt;=0</t>
  </si>
  <si>
    <t>BIL.PAS.WFG{I,U,RLZ,KUN}&gt;=0</t>
  </si>
  <si>
    <t>BIL.PAS.WFG{I,T,RLZ,KUN}&gt;=0</t>
  </si>
  <si>
    <t>BIL.PAS.WFG{A,CHF,RLZ,KUN}&gt;=0</t>
  </si>
  <si>
    <t>BIL.PAS.WFG{A,EM,RLZ,KUN}&gt;=0</t>
  </si>
  <si>
    <t>BIL.PAS.WFG{A,USD,RLZ,KUN}&gt;=0</t>
  </si>
  <si>
    <t>BIL.PAS.WFG{A,EUR,RLZ,KUN}&gt;=0</t>
  </si>
  <si>
    <t>BIL.PAS.WFG{A,JPY,RLZ,KUN}&gt;=0</t>
  </si>
  <si>
    <t>BIL.PAS.WFG{A,U,RLZ,KUN}&gt;=0</t>
  </si>
  <si>
    <t>BIL.PAS.WFG{A,T,RLZ,KUN}&gt;=0</t>
  </si>
  <si>
    <t>BIL.PAS.WFG{T,T,RLZ,KUN}&gt;=0</t>
  </si>
  <si>
    <t>BIL.PAS.WFG{I,CHF,B1M,KUN}&gt;=0</t>
  </si>
  <si>
    <t>BIL.PAS.WFG{I,EM,B1M,KUN}&gt;=0</t>
  </si>
  <si>
    <t>BIL.PAS.WFG{I,USD,B1M,KUN}&gt;=0</t>
  </si>
  <si>
    <t>BIL.PAS.WFG{I,EUR,B1M,KUN}&gt;=0</t>
  </si>
  <si>
    <t>BIL.PAS.WFG{I,JPY,B1M,KUN}&gt;=0</t>
  </si>
  <si>
    <t>BIL.PAS.WFG{I,U,B1M,KUN}&gt;=0</t>
  </si>
  <si>
    <t>BIL.PAS.WFG{I,T,B1M,KUN}&gt;=0</t>
  </si>
  <si>
    <t>BIL.PAS.WFG{A,CHF,B1M,KUN}&gt;=0</t>
  </si>
  <si>
    <t>BIL.PAS.WFG{A,EM,B1M,KUN}&gt;=0</t>
  </si>
  <si>
    <t>BIL.PAS.WFG{A,USD,B1M,KUN}&gt;=0</t>
  </si>
  <si>
    <t>BIL.PAS.WFG{A,EUR,B1M,KUN}&gt;=0</t>
  </si>
  <si>
    <t>BIL.PAS.WFG{A,JPY,B1M,KUN}&gt;=0</t>
  </si>
  <si>
    <t>BIL.PAS.WFG{A,U,B1M,KUN}&gt;=0</t>
  </si>
  <si>
    <t>BIL.PAS.WFG{A,T,B1M,KUN}&gt;=0</t>
  </si>
  <si>
    <t>BIL.PAS.WFG{T,T,B1M,KUN}&gt;=0</t>
  </si>
  <si>
    <t>BIL.PAS.WFG{I,CHF,M13,KUN}&gt;=0</t>
  </si>
  <si>
    <t>BIL.PAS.WFG{I,EM,M13,KUN}&gt;=0</t>
  </si>
  <si>
    <t>BIL.PAS.WFG{I,USD,M13,KUN}&gt;=0</t>
  </si>
  <si>
    <t>BIL.PAS.WFG{I,EUR,M13,KUN}&gt;=0</t>
  </si>
  <si>
    <t>BIL.PAS.WFG{I,JPY,M13,KUN}&gt;=0</t>
  </si>
  <si>
    <t>BIL.PAS.WFG{I,U,M13,KUN}&gt;=0</t>
  </si>
  <si>
    <t>BIL.PAS.WFG{I,T,M13,KUN}&gt;=0</t>
  </si>
  <si>
    <t>BIL.PAS.WFG{A,CHF,M13,KUN}&gt;=0</t>
  </si>
  <si>
    <t>BIL.PAS.WFG{A,EM,M13,KUN}&gt;=0</t>
  </si>
  <si>
    <t>BIL.PAS.WFG{A,USD,M13,KUN}&gt;=0</t>
  </si>
  <si>
    <t>BIL.PAS.WFG{A,EUR,M13,KUN}&gt;=0</t>
  </si>
  <si>
    <t>BIL.PAS.WFG{A,JPY,M13,KUN}&gt;=0</t>
  </si>
  <si>
    <t>BIL.PAS.WFG{A,U,M13,KUN}&gt;=0</t>
  </si>
  <si>
    <t>BIL.PAS.WFG{A,T,M13,KUN}&gt;=0</t>
  </si>
  <si>
    <t>BIL.PAS.WFG{T,T,M13,KUN}&gt;=0</t>
  </si>
  <si>
    <t>BIL.PAS.WFG{I,CHF,M31,KUN}&gt;=0</t>
  </si>
  <si>
    <t>BIL.PAS.WFG{I,EM,M31,KUN}&gt;=0</t>
  </si>
  <si>
    <t>BIL.PAS.WFG{I,USD,M31,KUN}&gt;=0</t>
  </si>
  <si>
    <t>BIL.PAS.WFG{I,EUR,M31,KUN}&gt;=0</t>
  </si>
  <si>
    <t>BIL.PAS.WFG{I,JPY,M31,KUN}&gt;=0</t>
  </si>
  <si>
    <t>BIL.PAS.WFG{I,U,M31,KUN}&gt;=0</t>
  </si>
  <si>
    <t>BIL.PAS.WFG{I,T,M31,KUN}&gt;=0</t>
  </si>
  <si>
    <t>BIL.PAS.WFG{A,CHF,M31,KUN}&gt;=0</t>
  </si>
  <si>
    <t>BIL.PAS.WFG{A,EM,M31,KUN}&gt;=0</t>
  </si>
  <si>
    <t>BIL.PAS.WFG{A,USD,M31,KUN}&gt;=0</t>
  </si>
  <si>
    <t>BIL.PAS.WFG{A,EUR,M31,KUN}&gt;=0</t>
  </si>
  <si>
    <t>BIL.PAS.WFG{A,JPY,M31,KUN}&gt;=0</t>
  </si>
  <si>
    <t>BIL.PAS.WFG{A,U,M31,KUN}&gt;=0</t>
  </si>
  <si>
    <t>BIL.PAS.WFG{A,T,M31,KUN}&gt;=0</t>
  </si>
  <si>
    <t>BIL.PAS.WFG{T,T,M31,KUN}&gt;=0</t>
  </si>
  <si>
    <t>BIL.PAS.WFG{I,CHF,J15,KUN}&gt;=0</t>
  </si>
  <si>
    <t>BIL.PAS.WFG{I,EM,J15,KUN}&gt;=0</t>
  </si>
  <si>
    <t>BIL.PAS.WFG{I,USD,J15,KUN}&gt;=0</t>
  </si>
  <si>
    <t>BIL.PAS.WFG{I,EUR,J15,KUN}&gt;=0</t>
  </si>
  <si>
    <t>BIL.PAS.WFG{I,JPY,J15,KUN}&gt;=0</t>
  </si>
  <si>
    <t>BIL.PAS.WFG{I,U,J15,KUN}&gt;=0</t>
  </si>
  <si>
    <t>BIL.PAS.WFG{I,T,J15,KUN}&gt;=0</t>
  </si>
  <si>
    <t>BIL.PAS.WFG{A,CHF,J15,KUN}&gt;=0</t>
  </si>
  <si>
    <t>BIL.PAS.WFG{A,EM,J15,KUN}&gt;=0</t>
  </si>
  <si>
    <t>BIL.PAS.WFG{A,USD,J15,KUN}&gt;=0</t>
  </si>
  <si>
    <t>BIL.PAS.WFG{A,EUR,J15,KUN}&gt;=0</t>
  </si>
  <si>
    <t>BIL.PAS.WFG{A,JPY,J15,KUN}&gt;=0</t>
  </si>
  <si>
    <t>BIL.PAS.WFG{A,U,J15,KUN}&gt;=0</t>
  </si>
  <si>
    <t>BIL.PAS.WFG{A,T,J15,KUN}&gt;=0</t>
  </si>
  <si>
    <t>BIL.PAS.WFG{T,T,J15,KUN}&gt;=0</t>
  </si>
  <si>
    <t>BIL.PAS.WFG{I,CHF,U5J,KUN}&gt;=0</t>
  </si>
  <si>
    <t>BIL.PAS.WFG{I,EM,U5J,KUN}&gt;=0</t>
  </si>
  <si>
    <t>BIL.PAS.WFG{I,USD,U5J,KUN}&gt;=0</t>
  </si>
  <si>
    <t>BIL.PAS.WFG{I,EUR,U5J,KUN}&gt;=0</t>
  </si>
  <si>
    <t>BIL.PAS.WFG{I,JPY,U5J,KUN}&gt;=0</t>
  </si>
  <si>
    <t>BIL.PAS.WFG{I,U,U5J,KUN}&gt;=0</t>
  </si>
  <si>
    <t>BIL.PAS.WFG{I,T,U5J,KUN}&gt;=0</t>
  </si>
  <si>
    <t>BIL.PAS.WFG{A,CHF,U5J,KUN}&gt;=0</t>
  </si>
  <si>
    <t>BIL.PAS.WFG{A,EM,U5J,KUN}&gt;=0</t>
  </si>
  <si>
    <t>BIL.PAS.WFG{A,USD,U5J,KUN}&gt;=0</t>
  </si>
  <si>
    <t>BIL.PAS.WFG{A,EUR,U5J,KUN}&gt;=0</t>
  </si>
  <si>
    <t>BIL.PAS.WFG{A,JPY,U5J,KUN}&gt;=0</t>
  </si>
  <si>
    <t>BIL.PAS.WFG{A,U,U5J,KUN}&gt;=0</t>
  </si>
  <si>
    <t>BIL.PAS.WFG{A,T,U5J,KUN}&gt;=0</t>
  </si>
  <si>
    <t>BIL.PAS.WFG{T,T,U5J,KUN}&gt;=0</t>
  </si>
  <si>
    <t>K69&gt;=0</t>
  </si>
  <si>
    <t>BIL.PAS.HGE{I,CHF,KUN}&gt;=0</t>
  </si>
  <si>
    <t>L69&gt;=0</t>
  </si>
  <si>
    <t>BIL.PAS.HGE{I,EM,KUN}&gt;=0</t>
  </si>
  <si>
    <t>M69&gt;=0</t>
  </si>
  <si>
    <t>BIL.PAS.HGE{I,USD,KUN}&gt;=0</t>
  </si>
  <si>
    <t>N69&gt;=0</t>
  </si>
  <si>
    <t>BIL.PAS.HGE{I,EUR,KUN}&gt;=0</t>
  </si>
  <si>
    <t>O69&gt;=0</t>
  </si>
  <si>
    <t>BIL.PAS.HGE{I,JPY,KUN}&gt;=0</t>
  </si>
  <si>
    <t>P69&gt;=0</t>
  </si>
  <si>
    <t>BIL.PAS.HGE{I,U,KUN}&gt;=0</t>
  </si>
  <si>
    <t>Q69&gt;=0</t>
  </si>
  <si>
    <t>BIL.PAS.HGE{I,T,KUN}&gt;=0</t>
  </si>
  <si>
    <t>R69&gt;=0</t>
  </si>
  <si>
    <t>BIL.PAS.HGE{A,CHF,KUN}&gt;=0</t>
  </si>
  <si>
    <t>S69&gt;=0</t>
  </si>
  <si>
    <t>BIL.PAS.HGE{A,EM,KUN}&gt;=0</t>
  </si>
  <si>
    <t>T69&gt;=0</t>
  </si>
  <si>
    <t>BIL.PAS.HGE{A,USD,KUN}&gt;=0</t>
  </si>
  <si>
    <t>U69&gt;=0</t>
  </si>
  <si>
    <t>BIL.PAS.HGE{A,EUR,KUN}&gt;=0</t>
  </si>
  <si>
    <t>V69&gt;=0</t>
  </si>
  <si>
    <t>BIL.PAS.HGE{A,JPY,KUN}&gt;=0</t>
  </si>
  <si>
    <t>W69&gt;=0</t>
  </si>
  <si>
    <t>BIL.PAS.HGE{A,U,KUN}&gt;=0</t>
  </si>
  <si>
    <t>X69&gt;=0</t>
  </si>
  <si>
    <t>BIL.PAS.HGE{A,T,KUN}&gt;=0</t>
  </si>
  <si>
    <t>Y69&gt;=0</t>
  </si>
  <si>
    <t>BIL.PAS.HGE{T,T,KUN}&gt;=0</t>
  </si>
  <si>
    <t>K32&gt;=0</t>
  </si>
  <si>
    <t>BIL.PAS.WFG{I,CHF,T,BAN}&gt;=0</t>
  </si>
  <si>
    <t>L32&gt;=0</t>
  </si>
  <si>
    <t>BIL.PAS.WFG{I,EM,T,BAN}&gt;=0</t>
  </si>
  <si>
    <t>M32&gt;=0</t>
  </si>
  <si>
    <t>BIL.PAS.WFG{I,USD,T,BAN}&gt;=0</t>
  </si>
  <si>
    <t>N32&gt;=0</t>
  </si>
  <si>
    <t>BIL.PAS.WFG{I,EUR,T,BAN}&gt;=0</t>
  </si>
  <si>
    <t>O32&gt;=0</t>
  </si>
  <si>
    <t>BIL.PAS.WFG{I,JPY,T,BAN}&gt;=0</t>
  </si>
  <si>
    <t>P32&gt;=0</t>
  </si>
  <si>
    <t>BIL.PAS.WFG{I,U,T,BAN}&gt;=0</t>
  </si>
  <si>
    <t>Q32&gt;=0</t>
  </si>
  <si>
    <t>BIL.PAS.WFG{I,T,T,BAN}&gt;=0</t>
  </si>
  <si>
    <t>R32&gt;=0</t>
  </si>
  <si>
    <t>BIL.PAS.WFG{A,CHF,T,BAN}&gt;=0</t>
  </si>
  <si>
    <t>S32&gt;=0</t>
  </si>
  <si>
    <t>BIL.PAS.WFG{A,EM,T,BAN}&gt;=0</t>
  </si>
  <si>
    <t>T32&gt;=0</t>
  </si>
  <si>
    <t>BIL.PAS.WFG{A,USD,T,BAN}&gt;=0</t>
  </si>
  <si>
    <t>U32&gt;=0</t>
  </si>
  <si>
    <t>BIL.PAS.WFG{A,EUR,T,BAN}&gt;=0</t>
  </si>
  <si>
    <t>V32&gt;=0</t>
  </si>
  <si>
    <t>BIL.PAS.WFG{A,JPY,T,BAN}&gt;=0</t>
  </si>
  <si>
    <t>W32&gt;=0</t>
  </si>
  <si>
    <t>BIL.PAS.WFG{A,U,T,BAN}&gt;=0</t>
  </si>
  <si>
    <t>X32&gt;=0</t>
  </si>
  <si>
    <t>BIL.PAS.WFG{A,T,T,BAN}&gt;=0</t>
  </si>
  <si>
    <t>Y32&gt;=0</t>
  </si>
  <si>
    <t>BIL.PAS.WFG{T,T,T,BAN}&gt;=0</t>
  </si>
  <si>
    <t>K33&gt;=0</t>
  </si>
  <si>
    <t>BIL.PAS.WFG{I,CHF,ASI,BAN}&gt;=0</t>
  </si>
  <si>
    <t>L33&gt;=0</t>
  </si>
  <si>
    <t>BIL.PAS.WFG{I,EM,ASI,BAN}&gt;=0</t>
  </si>
  <si>
    <t>M33&gt;=0</t>
  </si>
  <si>
    <t>BIL.PAS.WFG{I,USD,ASI,BAN}&gt;=0</t>
  </si>
  <si>
    <t>N33&gt;=0</t>
  </si>
  <si>
    <t>BIL.PAS.WFG{I,EUR,ASI,BAN}&gt;=0</t>
  </si>
  <si>
    <t>O33&gt;=0</t>
  </si>
  <si>
    <t>BIL.PAS.WFG{I,JPY,ASI,BAN}&gt;=0</t>
  </si>
  <si>
    <t>P33&gt;=0</t>
  </si>
  <si>
    <t>BIL.PAS.WFG{I,U,ASI,BAN}&gt;=0</t>
  </si>
  <si>
    <t>Q33&gt;=0</t>
  </si>
  <si>
    <t>BIL.PAS.WFG{I,T,ASI,BAN}&gt;=0</t>
  </si>
  <si>
    <t>R33&gt;=0</t>
  </si>
  <si>
    <t>BIL.PAS.WFG{A,CHF,ASI,BAN}&gt;=0</t>
  </si>
  <si>
    <t>S33&gt;=0</t>
  </si>
  <si>
    <t>BIL.PAS.WFG{A,EM,ASI,BAN}&gt;=0</t>
  </si>
  <si>
    <t>T33&gt;=0</t>
  </si>
  <si>
    <t>BIL.PAS.WFG{A,USD,ASI,BAN}&gt;=0</t>
  </si>
  <si>
    <t>U33&gt;=0</t>
  </si>
  <si>
    <t>BIL.PAS.WFG{A,EUR,ASI,BAN}&gt;=0</t>
  </si>
  <si>
    <t>V33&gt;=0</t>
  </si>
  <si>
    <t>BIL.PAS.WFG{A,JPY,ASI,BAN}&gt;=0</t>
  </si>
  <si>
    <t>W33&gt;=0</t>
  </si>
  <si>
    <t>BIL.PAS.WFG{A,U,ASI,BAN}&gt;=0</t>
  </si>
  <si>
    <t>X33&gt;=0</t>
  </si>
  <si>
    <t>BIL.PAS.WFG{A,T,ASI,BAN}&gt;=0</t>
  </si>
  <si>
    <t>Y33&gt;=0</t>
  </si>
  <si>
    <t>BIL.PAS.WFG{T,T,ASI,BAN}&gt;=0</t>
  </si>
  <si>
    <t>K34&gt;=0</t>
  </si>
  <si>
    <t>BIL.PAS.WFG{I,CHF,KUE,BAN}&gt;=0</t>
  </si>
  <si>
    <t>L34&gt;=0</t>
  </si>
  <si>
    <t>BIL.PAS.WFG{I,EM,KUE,BAN}&gt;=0</t>
  </si>
  <si>
    <t>M34&gt;=0</t>
  </si>
  <si>
    <t>BIL.PAS.WFG{I,USD,KUE,BAN}&gt;=0</t>
  </si>
  <si>
    <t>N34&gt;=0</t>
  </si>
  <si>
    <t>BIL.PAS.WFG{I,EUR,KUE,BAN}&gt;=0</t>
  </si>
  <si>
    <t>O34&gt;=0</t>
  </si>
  <si>
    <t>BIL.PAS.WFG{I,JPY,KUE,BAN}&gt;=0</t>
  </si>
  <si>
    <t>P34&gt;=0</t>
  </si>
  <si>
    <t>BIL.PAS.WFG{I,U,KUE,BAN}&gt;=0</t>
  </si>
  <si>
    <t>Q34&gt;=0</t>
  </si>
  <si>
    <t>BIL.PAS.WFG{I,T,KUE,BAN}&gt;=0</t>
  </si>
  <si>
    <t>R34&gt;=0</t>
  </si>
  <si>
    <t>BIL.PAS.WFG{A,CHF,KUE,BAN}&gt;=0</t>
  </si>
  <si>
    <t>S34&gt;=0</t>
  </si>
  <si>
    <t>BIL.PAS.WFG{A,EM,KUE,BAN}&gt;=0</t>
  </si>
  <si>
    <t>T34&gt;=0</t>
  </si>
  <si>
    <t>BIL.PAS.WFG{A,USD,KUE,BAN}&gt;=0</t>
  </si>
  <si>
    <t>U34&gt;=0</t>
  </si>
  <si>
    <t>BIL.PAS.WFG{A,EUR,KUE,BAN}&gt;=0</t>
  </si>
  <si>
    <t>V34&gt;=0</t>
  </si>
  <si>
    <t>BIL.PAS.WFG{A,JPY,KUE,BAN}&gt;=0</t>
  </si>
  <si>
    <t>W34&gt;=0</t>
  </si>
  <si>
    <t>BIL.PAS.WFG{A,U,KUE,BAN}&gt;=0</t>
  </si>
  <si>
    <t>X34&gt;=0</t>
  </si>
  <si>
    <t>BIL.PAS.WFG{A,T,KUE,BAN}&gt;=0</t>
  </si>
  <si>
    <t>Y34&gt;=0</t>
  </si>
  <si>
    <t>BIL.PAS.WFG{T,T,KUE,BAN}&gt;=0</t>
  </si>
  <si>
    <t>K35&gt;=0</t>
  </si>
  <si>
    <t>BIL.PAS.WFG{I,CHF,RLZ,BAN}&gt;=0</t>
  </si>
  <si>
    <t>L35&gt;=0</t>
  </si>
  <si>
    <t>BIL.PAS.WFG{I,EM,RLZ,BAN}&gt;=0</t>
  </si>
  <si>
    <t>M35&gt;=0</t>
  </si>
  <si>
    <t>BIL.PAS.WFG{I,USD,RLZ,BAN}&gt;=0</t>
  </si>
  <si>
    <t>N35&gt;=0</t>
  </si>
  <si>
    <t>BIL.PAS.WFG{I,EUR,RLZ,BAN}&gt;=0</t>
  </si>
  <si>
    <t>O35&gt;=0</t>
  </si>
  <si>
    <t>BIL.PAS.WFG{I,JPY,RLZ,BAN}&gt;=0</t>
  </si>
  <si>
    <t>P35&gt;=0</t>
  </si>
  <si>
    <t>BIL.PAS.WFG{I,U,RLZ,BAN}&gt;=0</t>
  </si>
  <si>
    <t>Q35&gt;=0</t>
  </si>
  <si>
    <t>BIL.PAS.WFG{I,T,RLZ,BAN}&gt;=0</t>
  </si>
  <si>
    <t>R35&gt;=0</t>
  </si>
  <si>
    <t>BIL.PAS.WFG{A,CHF,RLZ,BAN}&gt;=0</t>
  </si>
  <si>
    <t>S35&gt;=0</t>
  </si>
  <si>
    <t>BIL.PAS.WFG{A,EM,RLZ,BAN}&gt;=0</t>
  </si>
  <si>
    <t>T35&gt;=0</t>
  </si>
  <si>
    <t>BIL.PAS.WFG{A,USD,RLZ,BAN}&gt;=0</t>
  </si>
  <si>
    <t>U35&gt;=0</t>
  </si>
  <si>
    <t>BIL.PAS.WFG{A,EUR,RLZ,BAN}&gt;=0</t>
  </si>
  <si>
    <t>V35&gt;=0</t>
  </si>
  <si>
    <t>BIL.PAS.WFG{A,JPY,RLZ,BAN}&gt;=0</t>
  </si>
  <si>
    <t>W35&gt;=0</t>
  </si>
  <si>
    <t>BIL.PAS.WFG{A,U,RLZ,BAN}&gt;=0</t>
  </si>
  <si>
    <t>X35&gt;=0</t>
  </si>
  <si>
    <t>BIL.PAS.WFG{A,T,RLZ,BAN}&gt;=0</t>
  </si>
  <si>
    <t>Y35&gt;=0</t>
  </si>
  <si>
    <t>BIL.PAS.WFG{T,T,RLZ,BAN}&gt;=0</t>
  </si>
  <si>
    <t>K36&gt;=0</t>
  </si>
  <si>
    <t>BIL.PAS.WFG{I,CHF,B1M,BAN}&gt;=0</t>
  </si>
  <si>
    <t>L36&gt;=0</t>
  </si>
  <si>
    <t>BIL.PAS.WFG{I,EM,B1M,BAN}&gt;=0</t>
  </si>
  <si>
    <t>M36&gt;=0</t>
  </si>
  <si>
    <t>BIL.PAS.WFG{I,USD,B1M,BAN}&gt;=0</t>
  </si>
  <si>
    <t>N36&gt;=0</t>
  </si>
  <si>
    <t>BIL.PAS.WFG{I,EUR,B1M,BAN}&gt;=0</t>
  </si>
  <si>
    <t>O36&gt;=0</t>
  </si>
  <si>
    <t>BIL.PAS.WFG{I,JPY,B1M,BAN}&gt;=0</t>
  </si>
  <si>
    <t>P36&gt;=0</t>
  </si>
  <si>
    <t>BIL.PAS.WFG{I,U,B1M,BAN}&gt;=0</t>
  </si>
  <si>
    <t>Q36&gt;=0</t>
  </si>
  <si>
    <t>BIL.PAS.WFG{I,T,B1M,BAN}&gt;=0</t>
  </si>
  <si>
    <t>R36&gt;=0</t>
  </si>
  <si>
    <t>BIL.PAS.WFG{A,CHF,B1M,BAN}&gt;=0</t>
  </si>
  <si>
    <t>S36&gt;=0</t>
  </si>
  <si>
    <t>BIL.PAS.WFG{A,EM,B1M,BAN}&gt;=0</t>
  </si>
  <si>
    <t>T36&gt;=0</t>
  </si>
  <si>
    <t>BIL.PAS.WFG{A,USD,B1M,BAN}&gt;=0</t>
  </si>
  <si>
    <t>U36&gt;=0</t>
  </si>
  <si>
    <t>BIL.PAS.WFG{A,EUR,B1M,BAN}&gt;=0</t>
  </si>
  <si>
    <t>V36&gt;=0</t>
  </si>
  <si>
    <t>BIL.PAS.WFG{A,JPY,B1M,BAN}&gt;=0</t>
  </si>
  <si>
    <t>W36&gt;=0</t>
  </si>
  <si>
    <t>BIL.PAS.WFG{A,U,B1M,BAN}&gt;=0</t>
  </si>
  <si>
    <t>X36&gt;=0</t>
  </si>
  <si>
    <t>BIL.PAS.WFG{A,T,B1M,BAN}&gt;=0</t>
  </si>
  <si>
    <t>Y36&gt;=0</t>
  </si>
  <si>
    <t>BIL.PAS.WFG{T,T,B1M,BAN}&gt;=0</t>
  </si>
  <si>
    <t>K37&gt;=0</t>
  </si>
  <si>
    <t>BIL.PAS.WFG{I,CHF,M13,BAN}&gt;=0</t>
  </si>
  <si>
    <t>L37&gt;=0</t>
  </si>
  <si>
    <t>BIL.PAS.WFG{I,EM,M13,BAN}&gt;=0</t>
  </si>
  <si>
    <t>M37&gt;=0</t>
  </si>
  <si>
    <t>BIL.PAS.WFG{I,USD,M13,BAN}&gt;=0</t>
  </si>
  <si>
    <t>N37&gt;=0</t>
  </si>
  <si>
    <t>BIL.PAS.WFG{I,EUR,M13,BAN}&gt;=0</t>
  </si>
  <si>
    <t>O37&gt;=0</t>
  </si>
  <si>
    <t>BIL.PAS.WFG{I,JPY,M13,BAN}&gt;=0</t>
  </si>
  <si>
    <t>P37&gt;=0</t>
  </si>
  <si>
    <t>BIL.PAS.WFG{I,U,M13,BAN}&gt;=0</t>
  </si>
  <si>
    <t>Q37&gt;=0</t>
  </si>
  <si>
    <t>BIL.PAS.WFG{I,T,M13,BAN}&gt;=0</t>
  </si>
  <si>
    <t>R37&gt;=0</t>
  </si>
  <si>
    <t>BIL.PAS.WFG{A,CHF,M13,BAN}&gt;=0</t>
  </si>
  <si>
    <t>S37&gt;=0</t>
  </si>
  <si>
    <t>BIL.PAS.WFG{A,EM,M13,BAN}&gt;=0</t>
  </si>
  <si>
    <t>T37&gt;=0</t>
  </si>
  <si>
    <t>BIL.PAS.WFG{A,USD,M13,BAN}&gt;=0</t>
  </si>
  <si>
    <t>U37&gt;=0</t>
  </si>
  <si>
    <t>BIL.PAS.WFG{A,EUR,M13,BAN}&gt;=0</t>
  </si>
  <si>
    <t>V37&gt;=0</t>
  </si>
  <si>
    <t>BIL.PAS.WFG{A,JPY,M13,BAN}&gt;=0</t>
  </si>
  <si>
    <t>W37&gt;=0</t>
  </si>
  <si>
    <t>BIL.PAS.WFG{A,U,M13,BAN}&gt;=0</t>
  </si>
  <si>
    <t>X37&gt;=0</t>
  </si>
  <si>
    <t>BIL.PAS.WFG{A,T,M13,BAN}&gt;=0</t>
  </si>
  <si>
    <t>Y37&gt;=0</t>
  </si>
  <si>
    <t>BIL.PAS.WFG{T,T,M13,BAN}&gt;=0</t>
  </si>
  <si>
    <t>K38&gt;=0</t>
  </si>
  <si>
    <t>BIL.PAS.WFG{I,CHF,M31,BAN}&gt;=0</t>
  </si>
  <si>
    <t>L38&gt;=0</t>
  </si>
  <si>
    <t>BIL.PAS.WFG{I,EM,M31,BAN}&gt;=0</t>
  </si>
  <si>
    <t>M38&gt;=0</t>
  </si>
  <si>
    <t>BIL.PAS.WFG{I,USD,M31,BAN}&gt;=0</t>
  </si>
  <si>
    <t>N38&gt;=0</t>
  </si>
  <si>
    <t>BIL.PAS.WFG{I,EUR,M31,BAN}&gt;=0</t>
  </si>
  <si>
    <t>O38&gt;=0</t>
  </si>
  <si>
    <t>BIL.PAS.WFG{I,JPY,M31,BAN}&gt;=0</t>
  </si>
  <si>
    <t>P38&gt;=0</t>
  </si>
  <si>
    <t>BIL.PAS.WFG{I,U,M31,BAN}&gt;=0</t>
  </si>
  <si>
    <t>Q38&gt;=0</t>
  </si>
  <si>
    <t>BIL.PAS.WFG{I,T,M31,BAN}&gt;=0</t>
  </si>
  <si>
    <t>R38&gt;=0</t>
  </si>
  <si>
    <t>BIL.PAS.WFG{A,CHF,M31,BAN}&gt;=0</t>
  </si>
  <si>
    <t>S38&gt;=0</t>
  </si>
  <si>
    <t>BIL.PAS.WFG{A,EM,M31,BAN}&gt;=0</t>
  </si>
  <si>
    <t>T38&gt;=0</t>
  </si>
  <si>
    <t>BIL.PAS.WFG{A,USD,M31,BAN}&gt;=0</t>
  </si>
  <si>
    <t>U38&gt;=0</t>
  </si>
  <si>
    <t>BIL.PAS.WFG{A,EUR,M31,BAN}&gt;=0</t>
  </si>
  <si>
    <t>V38&gt;=0</t>
  </si>
  <si>
    <t>BIL.PAS.WFG{A,JPY,M31,BAN}&gt;=0</t>
  </si>
  <si>
    <t>W38&gt;=0</t>
  </si>
  <si>
    <t>BIL.PAS.WFG{A,U,M31,BAN}&gt;=0</t>
  </si>
  <si>
    <t>X38&gt;=0</t>
  </si>
  <si>
    <t>BIL.PAS.WFG{A,T,M31,BAN}&gt;=0</t>
  </si>
  <si>
    <t>Y38&gt;=0</t>
  </si>
  <si>
    <t>BIL.PAS.WFG{T,T,M31,BAN}&gt;=0</t>
  </si>
  <si>
    <t>BIL.PAS.WFG{I,CHF,J15,BAN}&gt;=0</t>
  </si>
  <si>
    <t>BIL.PAS.WFG{I,EM,J15,BAN}&gt;=0</t>
  </si>
  <si>
    <t>BIL.PAS.WFG{I,USD,J15,BAN}&gt;=0</t>
  </si>
  <si>
    <t>BIL.PAS.WFG{I,EUR,J15,BAN}&gt;=0</t>
  </si>
  <si>
    <t>BIL.PAS.WFG{I,JPY,J15,BAN}&gt;=0</t>
  </si>
  <si>
    <t>BIL.PAS.WFG{I,U,J15,BAN}&gt;=0</t>
  </si>
  <si>
    <t>BIL.PAS.WFG{I,T,J15,BAN}&gt;=0</t>
  </si>
  <si>
    <t>BIL.PAS.WFG{A,CHF,J15,BAN}&gt;=0</t>
  </si>
  <si>
    <t>BIL.PAS.WFG{A,EM,J15,BAN}&gt;=0</t>
  </si>
  <si>
    <t>BIL.PAS.WFG{A,USD,J15,BAN}&gt;=0</t>
  </si>
  <si>
    <t>BIL.PAS.WFG{A,EUR,J15,BAN}&gt;=0</t>
  </si>
  <si>
    <t>BIL.PAS.WFG{A,JPY,J15,BAN}&gt;=0</t>
  </si>
  <si>
    <t>BIL.PAS.WFG{A,U,J15,BAN}&gt;=0</t>
  </si>
  <si>
    <t>BIL.PAS.WFG{A,T,J15,BAN}&gt;=0</t>
  </si>
  <si>
    <t>BIL.PAS.WFG{T,T,J15,BAN}&gt;=0</t>
  </si>
  <si>
    <t>BIL.PAS.WFG{I,CHF,U5J,BAN}&gt;=0</t>
  </si>
  <si>
    <t>BIL.PAS.WFG{I,EM,U5J,BAN}&gt;=0</t>
  </si>
  <si>
    <t>BIL.PAS.WFG{I,USD,U5J,BAN}&gt;=0</t>
  </si>
  <si>
    <t>BIL.PAS.WFG{I,EUR,U5J,BAN}&gt;=0</t>
  </si>
  <si>
    <t>BIL.PAS.WFG{I,JPY,U5J,BAN}&gt;=0</t>
  </si>
  <si>
    <t>BIL.PAS.WFG{I,U,U5J,BAN}&gt;=0</t>
  </si>
  <si>
    <t>BIL.PAS.WFG{I,T,U5J,BAN}&gt;=0</t>
  </si>
  <si>
    <t>BIL.PAS.WFG{A,CHF,U5J,BAN}&gt;=0</t>
  </si>
  <si>
    <t>BIL.PAS.WFG{A,EM,U5J,BAN}&gt;=0</t>
  </si>
  <si>
    <t>BIL.PAS.WFG{A,USD,U5J,BAN}&gt;=0</t>
  </si>
  <si>
    <t>BIL.PAS.WFG{A,EUR,U5J,BAN}&gt;=0</t>
  </si>
  <si>
    <t>BIL.PAS.WFG{A,JPY,U5J,BAN}&gt;=0</t>
  </si>
  <si>
    <t>BIL.PAS.WFG{A,U,U5J,BAN}&gt;=0</t>
  </si>
  <si>
    <t>BIL.PAS.WFG{A,T,U5J,BAN}&gt;=0</t>
  </si>
  <si>
    <t>BIL.PAS.WFG{T,T,U5J,BAN}&gt;=0</t>
  </si>
  <si>
    <t>K68&gt;=0</t>
  </si>
  <si>
    <t>BIL.PAS.HGE{I,CHF,BAN}&gt;=0</t>
  </si>
  <si>
    <t>L68&gt;=0</t>
  </si>
  <si>
    <t>BIL.PAS.HGE{I,EM,BAN}&gt;=0</t>
  </si>
  <si>
    <t>M68&gt;=0</t>
  </si>
  <si>
    <t>BIL.PAS.HGE{I,USD,BAN}&gt;=0</t>
  </si>
  <si>
    <t>N68&gt;=0</t>
  </si>
  <si>
    <t>BIL.PAS.HGE{I,EUR,BAN}&gt;=0</t>
  </si>
  <si>
    <t>O68&gt;=0</t>
  </si>
  <si>
    <t>BIL.PAS.HGE{I,JPY,BAN}&gt;=0</t>
  </si>
  <si>
    <t>P68&gt;=0</t>
  </si>
  <si>
    <t>BIL.PAS.HGE{I,U,BAN}&gt;=0</t>
  </si>
  <si>
    <t>Q68&gt;=0</t>
  </si>
  <si>
    <t>BIL.PAS.HGE{I,T,BAN}&gt;=0</t>
  </si>
  <si>
    <t>R68&gt;=0</t>
  </si>
  <si>
    <t>BIL.PAS.HGE{A,CHF,BAN}&gt;=0</t>
  </si>
  <si>
    <t>S68&gt;=0</t>
  </si>
  <si>
    <t>BIL.PAS.HGE{A,EM,BAN}&gt;=0</t>
  </si>
  <si>
    <t>T68&gt;=0</t>
  </si>
  <si>
    <t>BIL.PAS.HGE{A,USD,BAN}&gt;=0</t>
  </si>
  <si>
    <t>U68&gt;=0</t>
  </si>
  <si>
    <t>BIL.PAS.HGE{A,EUR,BAN}&gt;=0</t>
  </si>
  <si>
    <t>V68&gt;=0</t>
  </si>
  <si>
    <t>BIL.PAS.HGE{A,JPY,BAN}&gt;=0</t>
  </si>
  <si>
    <t>W68&gt;=0</t>
  </si>
  <si>
    <t>BIL.PAS.HGE{A,U,BAN}&gt;=0</t>
  </si>
  <si>
    <t>X68&gt;=0</t>
  </si>
  <si>
    <t>BIL.PAS.HGE{A,T,BAN}&gt;=0</t>
  </si>
  <si>
    <t>Y68&gt;=0</t>
  </si>
  <si>
    <t>BIL.PAS.HGE{T,T,BAN}&gt;=0</t>
  </si>
  <si>
    <t>JAHR_U_D.D013</t>
  </si>
  <si>
    <t>Total Transférabilité</t>
  </si>
  <si>
    <t>K53=SUM(K55,K54)(±0.5)</t>
  </si>
  <si>
    <t>BIL.PAS.VKE.KOV{I,CHF,KUE,T}=SUM(BIL.PAS.VKE.KOV{I,CHF,KUE,NUE},BIL.PAS.VKE.KOV{I,CHF,KUE,UEB})(±0.5)</t>
  </si>
  <si>
    <t>L53=SUM(L55,L54)(±0.5)</t>
  </si>
  <si>
    <t>BIL.PAS.VKE.KOV{I,EM,KUE,T}=SUM(BIL.PAS.VKE.KOV{I,EM,KUE,NUE},BIL.PAS.VKE.KOV{I,EM,KUE,UEB})(±0.5)</t>
  </si>
  <si>
    <t>M53=SUM(M55,M54)(±0.5)</t>
  </si>
  <si>
    <t>BIL.PAS.VKE.KOV{I,USD,KUE,T}=SUM(BIL.PAS.VKE.KOV{I,USD,KUE,NUE},BIL.PAS.VKE.KOV{I,USD,KUE,UEB})(±0.5)</t>
  </si>
  <si>
    <t>N53=SUM(N55,N54)(±0.5)</t>
  </si>
  <si>
    <t>BIL.PAS.VKE.KOV{I,EUR,KUE,T}=SUM(BIL.PAS.VKE.KOV{I,EUR,KUE,NUE},BIL.PAS.VKE.KOV{I,EUR,KUE,UEB})(±0.5)</t>
  </si>
  <si>
    <t>O53=SUM(O55,O54)(±0.5)</t>
  </si>
  <si>
    <t>BIL.PAS.VKE.KOV{I,JPY,KUE,T}=SUM(BIL.PAS.VKE.KOV{I,JPY,KUE,NUE},BIL.PAS.VKE.KOV{I,JPY,KUE,UEB})(±0.5)</t>
  </si>
  <si>
    <t>P53=SUM(P55,P54)(±0.5)</t>
  </si>
  <si>
    <t>BIL.PAS.VKE.KOV{I,U,KUE,T}=SUM(BIL.PAS.VKE.KOV{I,U,KUE,NUE},BIL.PAS.VKE.KOV{I,U,KUE,UEB})(±0.5)</t>
  </si>
  <si>
    <t>Q53=SUM(Q55,Q54)(±0.5)</t>
  </si>
  <si>
    <t>BIL.PAS.VKE.KOV{I,T,KUE,T}=SUM(BIL.PAS.VKE.KOV{I,T,KUE,NUE},BIL.PAS.VKE.KOV{I,T,KUE,UEB})(±0.5)</t>
  </si>
  <si>
    <t>R53=SUM(R55,R54)(±0.5)</t>
  </si>
  <si>
    <t>BIL.PAS.VKE.KOV{A,CHF,KUE,T}=SUM(BIL.PAS.VKE.KOV{A,CHF,KUE,NUE},BIL.PAS.VKE.KOV{A,CHF,KUE,UEB})(±0.5)</t>
  </si>
  <si>
    <t>S53=SUM(S55,S54)(±0.5)</t>
  </si>
  <si>
    <t>BIL.PAS.VKE.KOV{A,EM,KUE,T}=SUM(BIL.PAS.VKE.KOV{A,EM,KUE,NUE},BIL.PAS.VKE.KOV{A,EM,KUE,UEB})(±0.5)</t>
  </si>
  <si>
    <t>T53=SUM(T55,T54)(±0.5)</t>
  </si>
  <si>
    <t>BIL.PAS.VKE.KOV{A,USD,KUE,T}=SUM(BIL.PAS.VKE.KOV{A,USD,KUE,NUE},BIL.PAS.VKE.KOV{A,USD,KUE,UEB})(±0.5)</t>
  </si>
  <si>
    <t>U53=SUM(U55,U54)(±0.5)</t>
  </si>
  <si>
    <t>BIL.PAS.VKE.KOV{A,EUR,KUE,T}=SUM(BIL.PAS.VKE.KOV{A,EUR,KUE,NUE},BIL.PAS.VKE.KOV{A,EUR,KUE,UEB})(±0.5)</t>
  </si>
  <si>
    <t>V53=SUM(V55,V54)(±0.5)</t>
  </si>
  <si>
    <t>BIL.PAS.VKE.KOV{A,JPY,KUE,T}=SUM(BIL.PAS.VKE.KOV{A,JPY,KUE,NUE},BIL.PAS.VKE.KOV{A,JPY,KUE,UEB})(±0.5)</t>
  </si>
  <si>
    <t>W53=SUM(W55,W54)(±0.5)</t>
  </si>
  <si>
    <t>BIL.PAS.VKE.KOV{A,U,KUE,T}=SUM(BIL.PAS.VKE.KOV{A,U,KUE,NUE},BIL.PAS.VKE.KOV{A,U,KUE,UEB})(±0.5)</t>
  </si>
  <si>
    <t>X53=SUM(X55,X54)(±0.5)</t>
  </si>
  <si>
    <t>BIL.PAS.VKE.KOV{A,T,KUE,T}=SUM(BIL.PAS.VKE.KOV{A,T,KUE,NUE},BIL.PAS.VKE.KOV{A,T,KUE,UEB})(±0.5)</t>
  </si>
  <si>
    <t>Y53=SUM(Y55,Y54)(±0.5)</t>
  </si>
  <si>
    <t>BIL.PAS.VKE.KOV{T,T,KUE,T}=SUM(BIL.PAS.VKE.KOV{T,T,KUE,NUE},BIL.PAS.VKE.KOV{T,T,KUE,UEB})(±0.5)</t>
  </si>
  <si>
    <t>JAHR_U_D.D014</t>
  </si>
  <si>
    <t>Total Echéance obligations de caisse</t>
  </si>
  <si>
    <t>K76=SUM(K77,K78)(±0.5)</t>
  </si>
  <si>
    <t>BIL.PAS.KOB{I,CHF,T}=SUM(BIL.PAS.KOB{I,CHF,B5J},BIL.PAS.KOB{I,CHF,U5J})(±0.5)</t>
  </si>
  <si>
    <t>M76=SUM(M77,M78)(±0.5)</t>
  </si>
  <si>
    <t>BIL.PAS.KOB{I,USD,T}=SUM(BIL.PAS.KOB{I,USD,B5J},BIL.PAS.KOB{I,USD,U5J})(±0.5)</t>
  </si>
  <si>
    <t>N76=SUM(N77,N78)(±0.5)</t>
  </si>
  <si>
    <t>BIL.PAS.KOB{I,EUR,T}=SUM(BIL.PAS.KOB{I,EUR,B5J},BIL.PAS.KOB{I,EUR,U5J})(±0.5)</t>
  </si>
  <si>
    <t>O76=SUM(O77,O78)(±0.5)</t>
  </si>
  <si>
    <t>BIL.PAS.KOB{I,JPY,T}=SUM(BIL.PAS.KOB{I,JPY,B5J},BIL.PAS.KOB{I,JPY,U5J})(±0.5)</t>
  </si>
  <si>
    <t>P76=SUM(P77,P78)(±0.5)</t>
  </si>
  <si>
    <t>BIL.PAS.KOB{I,U,T}=SUM(BIL.PAS.KOB{I,U,B5J},BIL.PAS.KOB{I,U,U5J})(±0.5)</t>
  </si>
  <si>
    <t>Q76=SUM(Q77,Q78)(±0.5)</t>
  </si>
  <si>
    <t>BIL.PAS.KOB{I,T,T}=SUM(BIL.PAS.KOB{I,T,B5J},BIL.PAS.KOB{I,T,U5J})(±0.5)</t>
  </si>
  <si>
    <t>R76=SUM(R77,R78)(±0.5)</t>
  </si>
  <si>
    <t>BIL.PAS.KOB{A,CHF,T}=SUM(BIL.PAS.KOB{A,CHF,B5J},BIL.PAS.KOB{A,CHF,U5J})(±0.5)</t>
  </si>
  <si>
    <t>T76=SUM(T77,T78)(±0.5)</t>
  </si>
  <si>
    <t>BIL.PAS.KOB{A,USD,T}=SUM(BIL.PAS.KOB{A,USD,B5J},BIL.PAS.KOB{A,USD,U5J})(±0.5)</t>
  </si>
  <si>
    <t>U76=SUM(U77,U78)(±0.5)</t>
  </si>
  <si>
    <t>BIL.PAS.KOB{A,EUR,T}=SUM(BIL.PAS.KOB{A,EUR,B5J},BIL.PAS.KOB{A,EUR,U5J})(±0.5)</t>
  </si>
  <si>
    <t>V76=SUM(V77,V78)(±0.5)</t>
  </si>
  <si>
    <t>BIL.PAS.KOB{A,JPY,T}=SUM(BIL.PAS.KOB{A,JPY,B5J},BIL.PAS.KOB{A,JPY,U5J})(±0.5)</t>
  </si>
  <si>
    <t>W76=SUM(W77,W78)(±0.5)</t>
  </si>
  <si>
    <t>BIL.PAS.KOB{A,U,T}=SUM(BIL.PAS.KOB{A,U,B5J},BIL.PAS.KOB{A,U,U5J})(±0.5)</t>
  </si>
  <si>
    <t>X76=SUM(X77,X78)(±0.5)</t>
  </si>
  <si>
    <t>BIL.PAS.KOB{A,T,T}=SUM(BIL.PAS.KOB{A,T,B5J},BIL.PAS.KOB{A,T,U5J})(±0.5)</t>
  </si>
  <si>
    <t>Y76=SUM(Y77,Y78)(±0.5)</t>
  </si>
  <si>
    <t>BIL.PAS.KOB{T,T,T}=SUM(BIL.PAS.KOB{T,T,B5J},BIL.PAS.KOB{T,T,U5J})(±0.5)</t>
  </si>
  <si>
    <t>JAHR_U_PAS.K001</t>
  </si>
  <si>
    <t>Calcul Total des passifs</t>
  </si>
  <si>
    <t>K98=SUM(K79,-K96,K71,K95,K91,K94,K97,K67,K76,K92,K90,K85,K89,K86,K21,K50,K70,K31)(±0.5)</t>
  </si>
  <si>
    <t>BIL.PAS.TOT{I,CHF}=SUM(BIL.PAS.APF{I,CHF},-BIL.PAS.EKA{I,CHF},BIL.PAS.FFV{I,CHF},BIL.PAS.FGR{I,CHF},BIL.PAS.GKA{I,CHF},BIL.PAS.GRE{I,CHF},BIL.PAS.GVO{I,CHF},BIL.PAS.HGE{I,CHF,T},BIL.PAS.KOB{I,CHF,T},BIL.PAS.KRE{I,CHF},BIL.PAS.RAB{I,CHF},BIL.PAS.REA{I,CHF},BIL.PAS.RUE{I,CHF},BIL.PAS.SON{I,CHF},BIL.PAS.VBA{I,CHF,T},BIL.PAS.VKE{I,CHF},BIL.PAS.WBW{I,CHF},BIL.PAS.WFG{I,CHF,T,T})(±0.5)</t>
  </si>
  <si>
    <t>L98=SUM(L71,L67,L86,L21,L50,L70,L31)(±0.5)</t>
  </si>
  <si>
    <t>BIL.PAS.TOT{I,EM}=SUM(BIL.PAS.FFV{I,EM},BIL.PAS.HGE{I,EM,T},BIL.PAS.SON{I,EM},BIL.PAS.VBA{I,EM,T},BIL.PAS.VKE{I,EM},BIL.PAS.WBW{I,EM},BIL.PAS.WFG{I,EM,T,T})(±0.5)</t>
  </si>
  <si>
    <t>M98=SUM(M79,-M96,M71,M95,M91,M94,M97,M67,M76,M92,M90,M85,M89,M86,M21,M50,M70,M31)(±0.5)</t>
  </si>
  <si>
    <t>BIL.PAS.TOT{I,USD}=SUM(BIL.PAS.APF{I,USD},-BIL.PAS.EKA{I,USD},BIL.PAS.FFV{I,USD},BIL.PAS.FGR{I,USD},BIL.PAS.GKA{I,USD},BIL.PAS.GRE{I,USD},BIL.PAS.GVO{I,USD},BIL.PAS.HGE{I,USD,T},BIL.PAS.KOB{I,USD,T},BIL.PAS.KRE{I,USD},BIL.PAS.RAB{I,USD},BIL.PAS.REA{I,USD},BIL.PAS.RUE{I,USD},BIL.PAS.SON{I,USD},BIL.PAS.VBA{I,USD,T},BIL.PAS.VKE{I,USD},BIL.PAS.WBW{I,USD},BIL.PAS.WFG{I,USD,T,T})(±0.5)</t>
  </si>
  <si>
    <t>N98=SUM(N79,-N96,N71,N95,N91,N94,N97,N67,N76,N92,N90,N85,N89,N86,N21,N50,N70,N31)(±0.5)</t>
  </si>
  <si>
    <t>BIL.PAS.TOT{I,EUR}=SUM(BIL.PAS.APF{I,EUR},-BIL.PAS.EKA{I,EUR},BIL.PAS.FFV{I,EUR},BIL.PAS.FGR{I,EUR},BIL.PAS.GKA{I,EUR},BIL.PAS.GRE{I,EUR},BIL.PAS.GVO{I,EUR},BIL.PAS.HGE{I,EUR,T},BIL.PAS.KOB{I,EUR,T},BIL.PAS.KRE{I,EUR},BIL.PAS.RAB{I,EUR},BIL.PAS.REA{I,EUR},BIL.PAS.RUE{I,EUR},BIL.PAS.SON{I,EUR},BIL.PAS.VBA{I,EUR,T},BIL.PAS.VKE{I,EUR},BIL.PAS.WBW{I,EUR},BIL.PAS.WFG{I,EUR,T,T})(±0.5)</t>
  </si>
  <si>
    <t>O98=SUM(O79,-O96,O71,O95,O91,O94,O97,O67,O76,O92,O90,O85,O89,O86,O21,O50,O70,O31)(±0.5)</t>
  </si>
  <si>
    <t>BIL.PAS.TOT{I,JPY}=SUM(BIL.PAS.APF{I,JPY},-BIL.PAS.EKA{I,JPY},BIL.PAS.FFV{I,JPY},BIL.PAS.FGR{I,JPY},BIL.PAS.GKA{I,JPY},BIL.PAS.GRE{I,JPY},BIL.PAS.GVO{I,JPY},BIL.PAS.HGE{I,JPY,T},BIL.PAS.KOB{I,JPY,T},BIL.PAS.KRE{I,JPY},BIL.PAS.RAB{I,JPY},BIL.PAS.REA{I,JPY},BIL.PAS.RUE{I,JPY},BIL.PAS.SON{I,JPY},BIL.PAS.VBA{I,JPY,T},BIL.PAS.VKE{I,JPY},BIL.PAS.WBW{I,JPY},BIL.PAS.WFG{I,JPY,T,T})(±0.5)</t>
  </si>
  <si>
    <t>P98=SUM(P79,-P96,P71,P95,P91,P94,P97,P67,P76,P92,P90,P85,P89,P86,P21,P50,P70,P31)(±0.5)</t>
  </si>
  <si>
    <t>BIL.PAS.TOT{I,U}=SUM(BIL.PAS.APF{I,U},-BIL.PAS.EKA{I,U},BIL.PAS.FFV{I,U},BIL.PAS.FGR{I,U},BIL.PAS.GKA{I,U},BIL.PAS.GRE{I,U},BIL.PAS.GVO{I,U},BIL.PAS.HGE{I,U,T},BIL.PAS.KOB{I,U,T},BIL.PAS.KRE{I,U},BIL.PAS.RAB{I,U},BIL.PAS.REA{I,U},BIL.PAS.RUE{I,U},BIL.PAS.SON{I,U},BIL.PAS.VBA{I,U,T},BIL.PAS.VKE{I,U},BIL.PAS.WBW{I,U},BIL.PAS.WFG{I,U,T,T})(±0.5)</t>
  </si>
  <si>
    <t>Q98=SUM(Q79,-Q96,Q71,Q95,Q91,Q94,Q97,Q67,Q76,Q92,Q90,Q85,Q89,Q86,Q21,Q50,Q70,Q31)(±0.5)</t>
  </si>
  <si>
    <t>BIL.PAS.TOT{I,T}=SUM(BIL.PAS.APF{I,T},-BIL.PAS.EKA{I,T},BIL.PAS.FFV{I,T},BIL.PAS.FGR{I,T},BIL.PAS.GKA{I,T},BIL.PAS.GRE{I,T},BIL.PAS.GVO{I,T},BIL.PAS.HGE{I,T,T},BIL.PAS.KOB{I,T,T},BIL.PAS.KRE{I,T},BIL.PAS.RAB{I,T},BIL.PAS.REA{I,T},BIL.PAS.RUE{I,T},BIL.PAS.SON{I,T},BIL.PAS.VBA{I,T,T},BIL.PAS.VKE{I,T},BIL.PAS.WBW{I,T},BIL.PAS.WFG{I,T,T,T})(±0.5)</t>
  </si>
  <si>
    <t>R98=SUM(R79,-R96,R71,R95,R91,R94,R97,R67,R76,R92,R90,R85,R89,R86,R21,R50,R70,R31)(±0.5)</t>
  </si>
  <si>
    <t>BIL.PAS.TOT{A,CHF}=SUM(BIL.PAS.APF{A,CHF},-BIL.PAS.EKA{A,CHF},BIL.PAS.FFV{A,CHF},BIL.PAS.FGR{A,CHF},BIL.PAS.GKA{A,CHF},BIL.PAS.GRE{A,CHF},BIL.PAS.GVO{A,CHF},BIL.PAS.HGE{A,CHF,T},BIL.PAS.KOB{A,CHF,T},BIL.PAS.KRE{A,CHF},BIL.PAS.RAB{A,CHF},BIL.PAS.REA{A,CHF},BIL.PAS.RUE{A,CHF},BIL.PAS.SON{A,CHF},BIL.PAS.VBA{A,CHF,T},BIL.PAS.VKE{A,CHF},BIL.PAS.WBW{A,CHF},BIL.PAS.WFG{A,CHF,T,T})(±0.5)</t>
  </si>
  <si>
    <t>S98=SUM(S71,S67,S86,S21,S50,S70,S31)(±0.5)</t>
  </si>
  <si>
    <t>BIL.PAS.TOT{A,EM}=SUM(BIL.PAS.FFV{A,EM},BIL.PAS.HGE{A,EM,T},BIL.PAS.SON{A,EM},BIL.PAS.VBA{A,EM,T},BIL.PAS.VKE{A,EM},BIL.PAS.WBW{A,EM},BIL.PAS.WFG{A,EM,T,T})(±0.5)</t>
  </si>
  <si>
    <t>T98=SUM(T79,-T96,T71,T95,T91,T94,T97,T67,T76,T92,T90,T85,T89,T86,T21,T50,T70,T31)(±0.5)</t>
  </si>
  <si>
    <t>BIL.PAS.TOT{A,USD}=SUM(BIL.PAS.APF{A,USD},-BIL.PAS.EKA{A,USD},BIL.PAS.FFV{A,USD},BIL.PAS.FGR{A,USD},BIL.PAS.GKA{A,USD},BIL.PAS.GRE{A,USD},BIL.PAS.GVO{A,USD},BIL.PAS.HGE{A,USD,T},BIL.PAS.KOB{A,USD,T},BIL.PAS.KRE{A,USD},BIL.PAS.RAB{A,USD},BIL.PAS.REA{A,USD},BIL.PAS.RUE{A,USD},BIL.PAS.SON{A,USD},BIL.PAS.VBA{A,USD,T},BIL.PAS.VKE{A,USD},BIL.PAS.WBW{A,USD},BIL.PAS.WFG{A,USD,T,T})(±0.5)</t>
  </si>
  <si>
    <t>U98=SUM(U79,-U96,U71,U95,U91,U94,U97,U67,U76,U92,U90,U85,U89,U86,U21,U50,U70,U31)(±0.5)</t>
  </si>
  <si>
    <t>BIL.PAS.TOT{A,EUR}=SUM(BIL.PAS.APF{A,EUR},-BIL.PAS.EKA{A,EUR},BIL.PAS.FFV{A,EUR},BIL.PAS.FGR{A,EUR},BIL.PAS.GKA{A,EUR},BIL.PAS.GRE{A,EUR},BIL.PAS.GVO{A,EUR},BIL.PAS.HGE{A,EUR,T},BIL.PAS.KOB{A,EUR,T},BIL.PAS.KRE{A,EUR},BIL.PAS.RAB{A,EUR},BIL.PAS.REA{A,EUR},BIL.PAS.RUE{A,EUR},BIL.PAS.SON{A,EUR},BIL.PAS.VBA{A,EUR,T},BIL.PAS.VKE{A,EUR},BIL.PAS.WBW{A,EUR},BIL.PAS.WFG{A,EUR,T,T})(±0.5)</t>
  </si>
  <si>
    <t>V98=SUM(V79,-V96,V71,V95,V91,V94,V97,V67,V76,V92,V90,V85,V89,V86,V21,V50,V70,V31)(±0.5)</t>
  </si>
  <si>
    <t>BIL.PAS.TOT{A,JPY}=SUM(BIL.PAS.APF{A,JPY},-BIL.PAS.EKA{A,JPY},BIL.PAS.FFV{A,JPY},BIL.PAS.FGR{A,JPY},BIL.PAS.GKA{A,JPY},BIL.PAS.GRE{A,JPY},BIL.PAS.GVO{A,JPY},BIL.PAS.HGE{A,JPY,T},BIL.PAS.KOB{A,JPY,T},BIL.PAS.KRE{A,JPY},BIL.PAS.RAB{A,JPY},BIL.PAS.REA{A,JPY},BIL.PAS.RUE{A,JPY},BIL.PAS.SON{A,JPY},BIL.PAS.VBA{A,JPY,T},BIL.PAS.VKE{A,JPY},BIL.PAS.WBW{A,JPY},BIL.PAS.WFG{A,JPY,T,T})(±0.5)</t>
  </si>
  <si>
    <t>W98=SUM(W79,-W96,W71,W95,W91,W94,W97,W67,W76,W92,W90,W85,W89,W86,W21,W50,W70,W31)(±0.5)</t>
  </si>
  <si>
    <t>BIL.PAS.TOT{A,U}=SUM(BIL.PAS.APF{A,U},-BIL.PAS.EKA{A,U},BIL.PAS.FFV{A,U},BIL.PAS.FGR{A,U},BIL.PAS.GKA{A,U},BIL.PAS.GRE{A,U},BIL.PAS.GVO{A,U},BIL.PAS.HGE{A,U,T},BIL.PAS.KOB{A,U,T},BIL.PAS.KRE{A,U},BIL.PAS.RAB{A,U},BIL.PAS.REA{A,U},BIL.PAS.RUE{A,U},BIL.PAS.SON{A,U},BIL.PAS.VBA{A,U,T},BIL.PAS.VKE{A,U},BIL.PAS.WBW{A,U},BIL.PAS.WFG{A,U,T,T})(±0.5)</t>
  </si>
  <si>
    <t>X98=SUM(X79,-X96,X71,X95,X91,X94,X97,X67,X76,X92,X90,X85,X89,X86,X21,X50,X70,X31)(±0.5)</t>
  </si>
  <si>
    <t>BIL.PAS.TOT{A,T}=SUM(BIL.PAS.APF{A,T},-BIL.PAS.EKA{A,T},BIL.PAS.FFV{A,T},BIL.PAS.FGR{A,T},BIL.PAS.GKA{A,T},BIL.PAS.GRE{A,T},BIL.PAS.GVO{A,T},BIL.PAS.HGE{A,T,T},BIL.PAS.KOB{A,T,T},BIL.PAS.KRE{A,T},BIL.PAS.RAB{A,T},BIL.PAS.REA{A,T},BIL.PAS.RUE{A,T},BIL.PAS.SON{A,T},BIL.PAS.VBA{A,T,T},BIL.PAS.VKE{A,T},BIL.PAS.WBW{A,T},BIL.PAS.WFG{A,T,T,T})(±0.5)</t>
  </si>
  <si>
    <t>Y98=SUM(Y79,-Y96,Y71,Y95,Y91,Y94,Y97,Y67,Y76,Y92,Y90,Y85,Y89,Y86,Y21,Y50,Y70,Y31)(±0.5)</t>
  </si>
  <si>
    <t>BIL.PAS.TOT{T,T}=SUM(BIL.PAS.APF{T,T},-BIL.PAS.EKA{T,T},BIL.PAS.FFV{T,T},BIL.PAS.FGR{T,T},BIL.PAS.GKA{T,T},BIL.PAS.GRE{T,T},BIL.PAS.GVO{T,T},BIL.PAS.HGE{T,T,T},BIL.PAS.KOB{T,T,T},BIL.PAS.KRE{T,T},BIL.PAS.RAB{T,T},BIL.PAS.REA{T,T},BIL.PAS.RUE{T,T},BIL.PAS.SON{T,T},BIL.PAS.VBA{T,T,T},BIL.PAS.VKE{T,T},BIL.PAS.WBW{T,T},BIL.PAS.WFG{T,T,T,T})(±0.5)</t>
  </si>
  <si>
    <t>JAHR_U_PAS.K002</t>
  </si>
  <si>
    <t>Vérification 'dont' Total des passifs avec sous-position Total des engagements de rang subordonné</t>
  </si>
  <si>
    <t>K98&gt;=SUM(K99)(±0.5)</t>
  </si>
  <si>
    <t>BIL.PAS.TOT{I,CHF}&gt;=SUM(BIL.PAS.TOT.NRA{I,CHF})(±0.5)</t>
  </si>
  <si>
    <t>M98&gt;=SUM(M99)(±0.5)</t>
  </si>
  <si>
    <t>BIL.PAS.TOT{I,USD}&gt;=SUM(BIL.PAS.TOT.NRA{I,USD})(±0.5)</t>
  </si>
  <si>
    <t>N98&gt;=SUM(N99)(±0.5)</t>
  </si>
  <si>
    <t>BIL.PAS.TOT{I,EUR}&gt;=SUM(BIL.PAS.TOT.NRA{I,EUR})(±0.5)</t>
  </si>
  <si>
    <t>O98&gt;=SUM(O99)(±0.5)</t>
  </si>
  <si>
    <t>BIL.PAS.TOT{I,JPY}&gt;=SUM(BIL.PAS.TOT.NRA{I,JPY})(±0.5)</t>
  </si>
  <si>
    <t>P98&gt;=SUM(P99)(±0.5)</t>
  </si>
  <si>
    <t>BIL.PAS.TOT{I,U}&gt;=SUM(BIL.PAS.TOT.NRA{I,U})(±0.5)</t>
  </si>
  <si>
    <t>Q98&gt;=SUM(Q99)(±0.5)</t>
  </si>
  <si>
    <t>BIL.PAS.TOT{I,T}&gt;=SUM(BIL.PAS.TOT.NRA{I,T})(±0.5)</t>
  </si>
  <si>
    <t>R98&gt;=SUM(R99)(±0.5)</t>
  </si>
  <si>
    <t>BIL.PAS.TOT{A,CHF}&gt;=SUM(BIL.PAS.TOT.NRA{A,CHF})(±0.5)</t>
  </si>
  <si>
    <t>T98&gt;=SUM(T99)(±0.5)</t>
  </si>
  <si>
    <t>BIL.PAS.TOT{A,USD}&gt;=SUM(BIL.PAS.TOT.NRA{A,USD})(±0.5)</t>
  </si>
  <si>
    <t>U98&gt;=SUM(U99)(±0.5)</t>
  </si>
  <si>
    <t>BIL.PAS.TOT{A,EUR}&gt;=SUM(BIL.PAS.TOT.NRA{A,EUR})(±0.5)</t>
  </si>
  <si>
    <t>V98&gt;=SUM(V99)(±0.5)</t>
  </si>
  <si>
    <t>BIL.PAS.TOT{A,JPY}&gt;=SUM(BIL.PAS.TOT.NRA{A,JPY})(±0.5)</t>
  </si>
  <si>
    <t>W98&gt;=SUM(W99)(±0.5)</t>
  </si>
  <si>
    <t>BIL.PAS.TOT{A,U}&gt;=SUM(BIL.PAS.TOT.NRA{A,U})(±0.5)</t>
  </si>
  <si>
    <t>X98&gt;=SUM(X99)(±0.5)</t>
  </si>
  <si>
    <t>BIL.PAS.TOT{A,T}&gt;=SUM(BIL.PAS.TOT.NRA{A,T})(±0.5)</t>
  </si>
  <si>
    <t>Y98&gt;=SUM(Y99)(±0.5)</t>
  </si>
  <si>
    <t>BIL.PAS.TOT{T,T}&gt;=SUM(BIL.PAS.TOT.NRA{T,T})(±0.5)</t>
  </si>
  <si>
    <t>JAHR_U_PAS.K003</t>
  </si>
  <si>
    <t>Total des passifs &lt;&gt; Total des engagements de rang subordonné</t>
  </si>
  <si>
    <t>IF(K98&lt;&gt;0,NOT(K98=K99),TRUE)</t>
  </si>
  <si>
    <t>IF(BIL.PAS.TOT{I,CHF}&lt;&gt;0,NOT(BIL.PAS.TOT{I,CHF}=BIL.PAS.TOT.NRA{I,CHF}),TRUE)</t>
  </si>
  <si>
    <t>IF(M98&lt;&gt;0,NOT(M98=M99),TRUE)</t>
  </si>
  <si>
    <t>IF(BIL.PAS.TOT{I,USD}&lt;&gt;0,NOT(BIL.PAS.TOT{I,USD}=BIL.PAS.TOT.NRA{I,USD}),TRUE)</t>
  </si>
  <si>
    <t>IF(N98&lt;&gt;0,NOT(N98=N99),TRUE)</t>
  </si>
  <si>
    <t>IF(BIL.PAS.TOT{I,EUR}&lt;&gt;0,NOT(BIL.PAS.TOT{I,EUR}=BIL.PAS.TOT.NRA{I,EUR}),TRUE)</t>
  </si>
  <si>
    <t>IF(O98&lt;&gt;0,NOT(O98=O99),TRUE)</t>
  </si>
  <si>
    <t>IF(BIL.PAS.TOT{I,JPY}&lt;&gt;0,NOT(BIL.PAS.TOT{I,JPY}=BIL.PAS.TOT.NRA{I,JPY}),TRUE)</t>
  </si>
  <si>
    <t>IF(P98&lt;&gt;0,NOT(P98=P99),TRUE)</t>
  </si>
  <si>
    <t>IF(BIL.PAS.TOT{I,U}&lt;&gt;0,NOT(BIL.PAS.TOT{I,U}=BIL.PAS.TOT.NRA{I,U}),TRUE)</t>
  </si>
  <si>
    <t>IF(Q98&lt;&gt;0,NOT(Q98=Q99),TRUE)</t>
  </si>
  <si>
    <t>IF(BIL.PAS.TOT{I,T}&lt;&gt;0,NOT(BIL.PAS.TOT{I,T}=BIL.PAS.TOT.NRA{I,T}),TRUE)</t>
  </si>
  <si>
    <t>IF(R98&lt;&gt;0,NOT(R98=R99),TRUE)</t>
  </si>
  <si>
    <t>IF(BIL.PAS.TOT{A,CHF}&lt;&gt;0,NOT(BIL.PAS.TOT{A,CHF}=BIL.PAS.TOT.NRA{A,CHF}),TRUE)</t>
  </si>
  <si>
    <t>IF(T98&lt;&gt;0,NOT(T98=T99),TRUE)</t>
  </si>
  <si>
    <t>IF(BIL.PAS.TOT{A,USD}&lt;&gt;0,NOT(BIL.PAS.TOT{A,USD}=BIL.PAS.TOT.NRA{A,USD}),TRUE)</t>
  </si>
  <si>
    <t>IF(U98&lt;&gt;0,NOT(U98=U99),TRUE)</t>
  </si>
  <si>
    <t>IF(BIL.PAS.TOT{A,EUR}&lt;&gt;0,NOT(BIL.PAS.TOT{A,EUR}=BIL.PAS.TOT.NRA{A,EUR}),TRUE)</t>
  </si>
  <si>
    <t>IF(V98&lt;&gt;0,NOT(V98=V99),TRUE)</t>
  </si>
  <si>
    <t>IF(BIL.PAS.TOT{A,JPY}&lt;&gt;0,NOT(BIL.PAS.TOT{A,JPY}=BIL.PAS.TOT.NRA{A,JPY}),TRUE)</t>
  </si>
  <si>
    <t>IF(W98&lt;&gt;0,NOT(W98=W99),TRUE)</t>
  </si>
  <si>
    <t>IF(BIL.PAS.TOT{A,U}&lt;&gt;0,NOT(BIL.PAS.TOT{A,U}=BIL.PAS.TOT.NRA{A,U}),TRUE)</t>
  </si>
  <si>
    <t>IF(X98&lt;&gt;0,NOT(X98=X99),TRUE)</t>
  </si>
  <si>
    <t>IF(BIL.PAS.TOT{A,T}&lt;&gt;0,NOT(BIL.PAS.TOT{A,T}=BIL.PAS.TOT.NRA{A,T}),TRUE)</t>
  </si>
  <si>
    <t>IF(Y98&lt;&gt;0,NOT(Y98=Y99),TRUE)</t>
  </si>
  <si>
    <t>IF(BIL.PAS.TOT{T,T}&lt;&gt;0,NOT(BIL.PAS.TOT{T,T}=BIL.PAS.TOT.NRA{T,T}),TRUE)</t>
  </si>
  <si>
    <t>JAHR_U_PAS.K004</t>
  </si>
  <si>
    <t>Vérification 'dont' Total des engagements de rang subordonné avec sous-position Avec obligation de conversion et/ou abandon de créance</t>
  </si>
  <si>
    <t>K99&gt;=SUM(K100)(±0.5)</t>
  </si>
  <si>
    <t>BIL.PAS.TOT.NRA{I,CHF}&gt;=SUM(BIL.PAS.TOT.NRA.WAF{I,CHF})(±0.5)</t>
  </si>
  <si>
    <t>M99&gt;=SUM(M100)(±0.5)</t>
  </si>
  <si>
    <t>BIL.PAS.TOT.NRA{I,USD}&gt;=SUM(BIL.PAS.TOT.NRA.WAF{I,USD})(±0.5)</t>
  </si>
  <si>
    <t>N99&gt;=SUM(N100)(±0.5)</t>
  </si>
  <si>
    <t>BIL.PAS.TOT.NRA{I,EUR}&gt;=SUM(BIL.PAS.TOT.NRA.WAF{I,EUR})(±0.5)</t>
  </si>
  <si>
    <t>O99&gt;=SUM(O100)(±0.5)</t>
  </si>
  <si>
    <t>BIL.PAS.TOT.NRA{I,JPY}&gt;=SUM(BIL.PAS.TOT.NRA.WAF{I,JPY})(±0.5)</t>
  </si>
  <si>
    <t>P99&gt;=SUM(P100)(±0.5)</t>
  </si>
  <si>
    <t>BIL.PAS.TOT.NRA{I,U}&gt;=SUM(BIL.PAS.TOT.NRA.WAF{I,U})(±0.5)</t>
  </si>
  <si>
    <t>Q99&gt;=SUM(Q100)(±0.5)</t>
  </si>
  <si>
    <t>BIL.PAS.TOT.NRA{I,T}&gt;=SUM(BIL.PAS.TOT.NRA.WAF{I,T})(±0.5)</t>
  </si>
  <si>
    <t>R99&gt;=SUM(R100)(±0.5)</t>
  </si>
  <si>
    <t>BIL.PAS.TOT.NRA{A,CHF}&gt;=SUM(BIL.PAS.TOT.NRA.WAF{A,CHF})(±0.5)</t>
  </si>
  <si>
    <t>T99&gt;=SUM(T100)(±0.5)</t>
  </si>
  <si>
    <t>BIL.PAS.TOT.NRA{A,USD}&gt;=SUM(BIL.PAS.TOT.NRA.WAF{A,USD})(±0.5)</t>
  </si>
  <si>
    <t>U99&gt;=SUM(U100)(±0.5)</t>
  </si>
  <si>
    <t>BIL.PAS.TOT.NRA{A,EUR}&gt;=SUM(BIL.PAS.TOT.NRA.WAF{A,EUR})(±0.5)</t>
  </si>
  <si>
    <t>V99&gt;=SUM(V100)(±0.5)</t>
  </si>
  <si>
    <t>BIL.PAS.TOT.NRA{A,JPY}&gt;=SUM(BIL.PAS.TOT.NRA.WAF{A,JPY})(±0.5)</t>
  </si>
  <si>
    <t>W99&gt;=SUM(W100)(±0.5)</t>
  </si>
  <si>
    <t>BIL.PAS.TOT.NRA{A,U}&gt;=SUM(BIL.PAS.TOT.NRA.WAF{A,U})(±0.5)</t>
  </si>
  <si>
    <t>X99&gt;=SUM(X100)(±0.5)</t>
  </si>
  <si>
    <t>BIL.PAS.TOT.NRA{A,T}&gt;=SUM(BIL.PAS.TOT.NRA.WAF{A,T})(±0.5)</t>
  </si>
  <si>
    <t>Y99&gt;=SUM(Y100)(±0.5)</t>
  </si>
  <si>
    <t>BIL.PAS.TOT.NRA{T,T}&gt;=SUM(BIL.PAS.TOT.NRA.WAF{T,T})(±0.5)</t>
  </si>
  <si>
    <t>J202,J203</t>
  </si>
  <si>
    <t>JAHR_U_PAS.K005</t>
  </si>
  <si>
    <t>Vérification 'dont' Engagements envers les banques avec sous-position Engagements résultant de garanties en espèces reçues pour d’autres opérations</t>
  </si>
  <si>
    <t>'J202'!K21&gt;='J203'!K39(±0.5)</t>
  </si>
  <si>
    <t>BIL.PAS.VBA{I,CHF,T}&gt;=BIL.PAS.VBA.BHU{I,CHF}(±0.5)</t>
  </si>
  <si>
    <t>'J202'!L21&gt;='J203'!L39(±0.5)</t>
  </si>
  <si>
    <t>BIL.PAS.VBA{I,EM,T}&gt;=BIL.PAS.VBA.BHU{I,EM}(±0.5)</t>
  </si>
  <si>
    <t>'J202'!M21&gt;='J203'!M39(±0.5)</t>
  </si>
  <si>
    <t>BIL.PAS.VBA{I,USD,T}&gt;=BIL.PAS.VBA.BHU{I,USD}(±0.5)</t>
  </si>
  <si>
    <t>'J202'!N21&gt;='J203'!N39(±0.5)</t>
  </si>
  <si>
    <t>BIL.PAS.VBA{I,EUR,T}&gt;=BIL.PAS.VBA.BHU{I,EUR}(±0.5)</t>
  </si>
  <si>
    <t>'J202'!O21&gt;='J203'!O39(±0.5)</t>
  </si>
  <si>
    <t>BIL.PAS.VBA{I,JPY,T}&gt;=BIL.PAS.VBA.BHU{I,JPY}(±0.5)</t>
  </si>
  <si>
    <t>'J202'!P21&gt;='J203'!P39(±0.5)</t>
  </si>
  <si>
    <t>BIL.PAS.VBA{I,U,T}&gt;=BIL.PAS.VBA.BHU{I,U}(±0.5)</t>
  </si>
  <si>
    <t>'J202'!Q21&gt;='J203'!Q39(±0.5)</t>
  </si>
  <si>
    <t>BIL.PAS.VBA{I,T,T}&gt;=BIL.PAS.VBA.BHU{I,T}(±0.5)</t>
  </si>
  <si>
    <t>'J202'!R21&gt;='J203'!R39(±0.5)</t>
  </si>
  <si>
    <t>BIL.PAS.VBA{A,CHF,T}&gt;=BIL.PAS.VBA.BHU{A,CHF}(±0.5)</t>
  </si>
  <si>
    <t>'J202'!S21&gt;='J203'!S39(±0.5)</t>
  </si>
  <si>
    <t>BIL.PAS.VBA{A,EM,T}&gt;=BIL.PAS.VBA.BHU{A,EM}(±0.5)</t>
  </si>
  <si>
    <t>'J202'!T21&gt;='J203'!T39(±0.5)</t>
  </si>
  <si>
    <t>BIL.PAS.VBA{A,USD,T}&gt;=BIL.PAS.VBA.BHU{A,USD}(±0.5)</t>
  </si>
  <si>
    <t>'J202'!U21&gt;='J203'!U39(±0.5)</t>
  </si>
  <si>
    <t>BIL.PAS.VBA{A,EUR,T}&gt;=BIL.PAS.VBA.BHU{A,EUR}(±0.5)</t>
  </si>
  <si>
    <t>'J202'!V21&gt;='J203'!V39(±0.5)</t>
  </si>
  <si>
    <t>BIL.PAS.VBA{A,JPY,T}&gt;=BIL.PAS.VBA.BHU{A,JPY}(±0.5)</t>
  </si>
  <si>
    <t>'J202'!W21&gt;='J203'!W39(±0.5)</t>
  </si>
  <si>
    <t>BIL.PAS.VBA{A,U,T}&gt;=BIL.PAS.VBA.BHU{A,U}(±0.5)</t>
  </si>
  <si>
    <t>'J202'!X21&gt;='J203'!X39(±0.5)</t>
  </si>
  <si>
    <t>BIL.PAS.VBA{A,T,T}&gt;=BIL.PAS.VBA.BHU{A,T}(±0.5)</t>
  </si>
  <si>
    <t>'J202'!Y21&gt;='J203'!Y39(±0.5)</t>
  </si>
  <si>
    <t>BIL.PAS.VBA{T,T,T}&gt;=BIL.PAS.VBA.BHU{T,T}(±0.5)</t>
  </si>
  <si>
    <t>JAHR_U_PAS.K006</t>
  </si>
  <si>
    <t>Vérification 'dont' Engagements envers les banques avec sous-position Papiers monétaires</t>
  </si>
  <si>
    <t>K21&gt;=K30(±0.5)</t>
  </si>
  <si>
    <t>BIL.PAS.VBA{I,CHF,T}&gt;=BIL.PAS.VBA.GMP{I,CHF}(±0.5)</t>
  </si>
  <si>
    <t>M21&gt;=M30(±0.5)</t>
  </si>
  <si>
    <t>BIL.PAS.VBA{I,USD,T}&gt;=BIL.PAS.VBA.GMP{I,USD}(±0.5)</t>
  </si>
  <si>
    <t>N21&gt;=N30(±0.5)</t>
  </si>
  <si>
    <t>BIL.PAS.VBA{I,EUR,T}&gt;=BIL.PAS.VBA.GMP{I,EUR}(±0.5)</t>
  </si>
  <si>
    <t>O21&gt;=O30(±0.5)</t>
  </si>
  <si>
    <t>BIL.PAS.VBA{I,JPY,T}&gt;=BIL.PAS.VBA.GMP{I,JPY}(±0.5)</t>
  </si>
  <si>
    <t>P21&gt;=P30(±0.5)</t>
  </si>
  <si>
    <t>BIL.PAS.VBA{I,U,T}&gt;=BIL.PAS.VBA.GMP{I,U}(±0.5)</t>
  </si>
  <si>
    <t>Q21&gt;=Q30(±0.5)</t>
  </si>
  <si>
    <t>BIL.PAS.VBA{I,T,T}&gt;=BIL.PAS.VBA.GMP{I,T}(±0.5)</t>
  </si>
  <si>
    <t>R21&gt;=R30(±0.5)</t>
  </si>
  <si>
    <t>BIL.PAS.VBA{A,CHF,T}&gt;=BIL.PAS.VBA.GMP{A,CHF}(±0.5)</t>
  </si>
  <si>
    <t>T21&gt;=T30(±0.5)</t>
  </si>
  <si>
    <t>BIL.PAS.VBA{A,USD,T}&gt;=BIL.PAS.VBA.GMP{A,USD}(±0.5)</t>
  </si>
  <si>
    <t>U21&gt;=U30(±0.5)</t>
  </si>
  <si>
    <t>BIL.PAS.VBA{A,EUR,T}&gt;=BIL.PAS.VBA.GMP{A,EUR}(±0.5)</t>
  </si>
  <si>
    <t>V21&gt;=V30(±0.5)</t>
  </si>
  <si>
    <t>BIL.PAS.VBA{A,JPY,T}&gt;=BIL.PAS.VBA.GMP{A,JPY}(±0.5)</t>
  </si>
  <si>
    <t>W21&gt;=W30(±0.5)</t>
  </si>
  <si>
    <t>BIL.PAS.VBA{A,U,T}&gt;=BIL.PAS.VBA.GMP{A,U}(±0.5)</t>
  </si>
  <si>
    <t>X21&gt;=X30(±0.5)</t>
  </si>
  <si>
    <t>BIL.PAS.VBA{A,T,T}&gt;=BIL.PAS.VBA.GMP{A,T}(±0.5)</t>
  </si>
  <si>
    <t>Y21&gt;=Y30(±0.5)</t>
  </si>
  <si>
    <t>BIL.PAS.VBA{T,T,T}&gt;=BIL.PAS.VBA.GMP{T,T}(±0.5)</t>
  </si>
  <si>
    <t>JAHR_U_PAS.K007</t>
  </si>
  <si>
    <t>Total Engagements résultant d’opérations de financement de titres</t>
  </si>
  <si>
    <t>'J202'!K31=SUM('J203'!K41,'J203'!K44)(±0.5)</t>
  </si>
  <si>
    <t>BIL.PAS.WFG{I,CHF,T,T}=SUM(BIL.PAS.WFG.REP{I,CHF,T},BIL.PAS.WFG.SLB{I,CHF,T})(±0.5)</t>
  </si>
  <si>
    <t>'J202'!L31=SUM('J203'!L41,'J203'!L44)(±0.5)</t>
  </si>
  <si>
    <t>BIL.PAS.WFG{I,EM,T,T}=SUM(BIL.PAS.WFG.REP{I,EM,T},BIL.PAS.WFG.SLB{I,EM,T})(±0.5)</t>
  </si>
  <si>
    <t>'J202'!M31=SUM('J203'!M41,'J203'!M44)(±0.5)</t>
  </si>
  <si>
    <t>BIL.PAS.WFG{I,USD,T,T}=SUM(BIL.PAS.WFG.REP{I,USD,T},BIL.PAS.WFG.SLB{I,USD,T})(±0.5)</t>
  </si>
  <si>
    <t>'J202'!N31=SUM('J203'!N41,'J203'!N44)(±0.5)</t>
  </si>
  <si>
    <t>BIL.PAS.WFG{I,EUR,T,T}=SUM(BIL.PAS.WFG.REP{I,EUR,T},BIL.PAS.WFG.SLB{I,EUR,T})(±0.5)</t>
  </si>
  <si>
    <t>'J202'!O31=SUM('J203'!O41,'J203'!O44)(±0.5)</t>
  </si>
  <si>
    <t>BIL.PAS.WFG{I,JPY,T,T}=SUM(BIL.PAS.WFG.REP{I,JPY,T},BIL.PAS.WFG.SLB{I,JPY,T})(±0.5)</t>
  </si>
  <si>
    <t>'J202'!P31=SUM('J203'!P41,'J203'!P44)(±0.5)</t>
  </si>
  <si>
    <t>BIL.PAS.WFG{I,U,T,T}=SUM(BIL.PAS.WFG.REP{I,U,T},BIL.PAS.WFG.SLB{I,U,T})(±0.5)</t>
  </si>
  <si>
    <t>'J202'!Q31=SUM('J203'!Q41,'J203'!Q44)(±0.5)</t>
  </si>
  <si>
    <t>BIL.PAS.WFG{I,T,T,T}=SUM(BIL.PAS.WFG.REP{I,T,T},BIL.PAS.WFG.SLB{I,T,T})(±0.5)</t>
  </si>
  <si>
    <t>'J202'!R31=SUM('J203'!R41,'J203'!R44)(±0.5)</t>
  </si>
  <si>
    <t>BIL.PAS.WFG{A,CHF,T,T}=SUM(BIL.PAS.WFG.REP{A,CHF,T},BIL.PAS.WFG.SLB{A,CHF,T})(±0.5)</t>
  </si>
  <si>
    <t>'J202'!S31=SUM('J203'!S41,'J203'!S44)(±0.5)</t>
  </si>
  <si>
    <t>BIL.PAS.WFG{A,EM,T,T}=SUM(BIL.PAS.WFG.REP{A,EM,T},BIL.PAS.WFG.SLB{A,EM,T})(±0.5)</t>
  </si>
  <si>
    <t>'J202'!T31=SUM('J203'!T41,'J203'!T44)(±0.5)</t>
  </si>
  <si>
    <t>BIL.PAS.WFG{A,USD,T,T}=SUM(BIL.PAS.WFG.REP{A,USD,T},BIL.PAS.WFG.SLB{A,USD,T})(±0.5)</t>
  </si>
  <si>
    <t>'J202'!U31=SUM('J203'!U41,'J203'!U44)(±0.5)</t>
  </si>
  <si>
    <t>BIL.PAS.WFG{A,EUR,T,T}=SUM(BIL.PAS.WFG.REP{A,EUR,T},BIL.PAS.WFG.SLB{A,EUR,T})(±0.5)</t>
  </si>
  <si>
    <t>'J202'!V31=SUM('J203'!V41,'J203'!V44)(±0.5)</t>
  </si>
  <si>
    <t>BIL.PAS.WFG{A,JPY,T,T}=SUM(BIL.PAS.WFG.REP{A,JPY,T},BIL.PAS.WFG.SLB{A,JPY,T})(±0.5)</t>
  </si>
  <si>
    <t>'J202'!W31=SUM('J203'!W41,'J203'!W44)(±0.5)</t>
  </si>
  <si>
    <t>BIL.PAS.WFG{A,U,T,T}=SUM(BIL.PAS.WFG.REP{A,U,T},BIL.PAS.WFG.SLB{A,U,T})(±0.5)</t>
  </si>
  <si>
    <t>'J202'!X31=SUM('J203'!X41,'J203'!X44)(±0.5)</t>
  </si>
  <si>
    <t>BIL.PAS.WFG{A,T,T,T}=SUM(BIL.PAS.WFG.REP{A,T,T},BIL.PAS.WFG.SLB{A,T,T})(±0.5)</t>
  </si>
  <si>
    <t>'J202'!Y31=SUM('J203'!Y41,'J203'!Y44)(±0.5)</t>
  </si>
  <si>
    <t>BIL.PAS.WFG{T,T,T,T}=SUM(BIL.PAS.WFG.REP{T,T,T},BIL.PAS.WFG.SLB{T,T,T})(±0.5)</t>
  </si>
  <si>
    <t>'J202'!K32=SUM('J203'!K42,'J203'!K45)(±0.5)</t>
  </si>
  <si>
    <t>BIL.PAS.WFG{I,CHF,T,BAN}=SUM(BIL.PAS.WFG.REP{I,CHF,BAN},BIL.PAS.WFG.SLB{I,CHF,BAN})(±0.5)</t>
  </si>
  <si>
    <t>'J202'!L32=SUM('J203'!L42,'J203'!L45)(±0.5)</t>
  </si>
  <si>
    <t>BIL.PAS.WFG{I,EM,T,BAN}=SUM(BIL.PAS.WFG.REP{I,EM,BAN},BIL.PAS.WFG.SLB{I,EM,BAN})(±0.5)</t>
  </si>
  <si>
    <t>'J202'!M32=SUM('J203'!M42,'J203'!M45)(±0.5)</t>
  </si>
  <si>
    <t>BIL.PAS.WFG{I,USD,T,BAN}=SUM(BIL.PAS.WFG.REP{I,USD,BAN},BIL.PAS.WFG.SLB{I,USD,BAN})(±0.5)</t>
  </si>
  <si>
    <t>'J202'!N32=SUM('J203'!N42,'J203'!N45)(±0.5)</t>
  </si>
  <si>
    <t>BIL.PAS.WFG{I,EUR,T,BAN}=SUM(BIL.PAS.WFG.REP{I,EUR,BAN},BIL.PAS.WFG.SLB{I,EUR,BAN})(±0.5)</t>
  </si>
  <si>
    <t>'J202'!O32=SUM('J203'!O42,'J203'!O45)(±0.5)</t>
  </si>
  <si>
    <t>BIL.PAS.WFG{I,JPY,T,BAN}=SUM(BIL.PAS.WFG.REP{I,JPY,BAN},BIL.PAS.WFG.SLB{I,JPY,BAN})(±0.5)</t>
  </si>
  <si>
    <t>'J202'!P32=SUM('J203'!P42,'J203'!P45)(±0.5)</t>
  </si>
  <si>
    <t>BIL.PAS.WFG{I,U,T,BAN}=SUM(BIL.PAS.WFG.REP{I,U,BAN},BIL.PAS.WFG.SLB{I,U,BAN})(±0.5)</t>
  </si>
  <si>
    <t>'J202'!Q32=SUM('J203'!Q42,'J203'!Q45)(±0.5)</t>
  </si>
  <si>
    <t>BIL.PAS.WFG{I,T,T,BAN}=SUM(BIL.PAS.WFG.REP{I,T,BAN},BIL.PAS.WFG.SLB{I,T,BAN})(±0.5)</t>
  </si>
  <si>
    <t>'J202'!R32=SUM('J203'!R42,'J203'!R45)(±0.5)</t>
  </si>
  <si>
    <t>BIL.PAS.WFG{A,CHF,T,BAN}=SUM(BIL.PAS.WFG.REP{A,CHF,BAN},BIL.PAS.WFG.SLB{A,CHF,BAN})(±0.5)</t>
  </si>
  <si>
    <t>'J202'!S32=SUM('J203'!S42,'J203'!S45)(±0.5)</t>
  </si>
  <si>
    <t>BIL.PAS.WFG{A,EM,T,BAN}=SUM(BIL.PAS.WFG.REP{A,EM,BAN},BIL.PAS.WFG.SLB{A,EM,BAN})(±0.5)</t>
  </si>
  <si>
    <t>'J202'!T32=SUM('J203'!T42,'J203'!T45)(±0.5)</t>
  </si>
  <si>
    <t>BIL.PAS.WFG{A,USD,T,BAN}=SUM(BIL.PAS.WFG.REP{A,USD,BAN},BIL.PAS.WFG.SLB{A,USD,BAN})(±0.5)</t>
  </si>
  <si>
    <t>'J202'!U32=SUM('J203'!U42,'J203'!U45)(±0.5)</t>
  </si>
  <si>
    <t>BIL.PAS.WFG{A,EUR,T,BAN}=SUM(BIL.PAS.WFG.REP{A,EUR,BAN},BIL.PAS.WFG.SLB{A,EUR,BAN})(±0.5)</t>
  </si>
  <si>
    <t>'J202'!V32=SUM('J203'!V42,'J203'!V45)(±0.5)</t>
  </si>
  <si>
    <t>BIL.PAS.WFG{A,JPY,T,BAN}=SUM(BIL.PAS.WFG.REP{A,JPY,BAN},BIL.PAS.WFG.SLB{A,JPY,BAN})(±0.5)</t>
  </si>
  <si>
    <t>'J202'!W32=SUM('J203'!W42,'J203'!W45)(±0.5)</t>
  </si>
  <si>
    <t>BIL.PAS.WFG{A,U,T,BAN}=SUM(BIL.PAS.WFG.REP{A,U,BAN},BIL.PAS.WFG.SLB{A,U,BAN})(±0.5)</t>
  </si>
  <si>
    <t>'J202'!X32=SUM('J203'!X42,'J203'!X45)(±0.5)</t>
  </si>
  <si>
    <t>BIL.PAS.WFG{A,T,T,BAN}=SUM(BIL.PAS.WFG.REP{A,T,BAN},BIL.PAS.WFG.SLB{A,T,BAN})(±0.5)</t>
  </si>
  <si>
    <t>'J202'!Y32=SUM('J203'!Y42,'J203'!Y45)(±0.5)</t>
  </si>
  <si>
    <t>BIL.PAS.WFG{T,T,T,BAN}=SUM(BIL.PAS.WFG.REP{T,T,BAN},BIL.PAS.WFG.SLB{T,T,BAN})(±0.5)</t>
  </si>
  <si>
    <t>'J202'!K41=SUM('J203'!K43,'J203'!K46)(±0.5)</t>
  </si>
  <si>
    <t>BIL.PAS.WFG{I,CHF,T,KUN}=SUM(BIL.PAS.WFG.REP{I,CHF,KUN},BIL.PAS.WFG.SLB{I,CHF,KUN})(±0.5)</t>
  </si>
  <si>
    <t>'J202'!L41=SUM('J203'!L43,'J203'!L46)(±0.5)</t>
  </si>
  <si>
    <t>BIL.PAS.WFG{I,EM,T,KUN}=SUM(BIL.PAS.WFG.REP{I,EM,KUN},BIL.PAS.WFG.SLB{I,EM,KUN})(±0.5)</t>
  </si>
  <si>
    <t>'J202'!M41=SUM('J203'!M43,'J203'!M46)(±0.5)</t>
  </si>
  <si>
    <t>BIL.PAS.WFG{I,USD,T,KUN}=SUM(BIL.PAS.WFG.REP{I,USD,KUN},BIL.PAS.WFG.SLB{I,USD,KUN})(±0.5)</t>
  </si>
  <si>
    <t>'J202'!N41=SUM('J203'!N43,'J203'!N46)(±0.5)</t>
  </si>
  <si>
    <t>BIL.PAS.WFG{I,EUR,T,KUN}=SUM(BIL.PAS.WFG.REP{I,EUR,KUN},BIL.PAS.WFG.SLB{I,EUR,KUN})(±0.5)</t>
  </si>
  <si>
    <t>'J202'!O41=SUM('J203'!O43,'J203'!O46)(±0.5)</t>
  </si>
  <si>
    <t>BIL.PAS.WFG{I,JPY,T,KUN}=SUM(BIL.PAS.WFG.REP{I,JPY,KUN},BIL.PAS.WFG.SLB{I,JPY,KUN})(±0.5)</t>
  </si>
  <si>
    <t>'J202'!P41=SUM('J203'!P43,'J203'!P46)(±0.5)</t>
  </si>
  <si>
    <t>BIL.PAS.WFG{I,U,T,KUN}=SUM(BIL.PAS.WFG.REP{I,U,KUN},BIL.PAS.WFG.SLB{I,U,KUN})(±0.5)</t>
  </si>
  <si>
    <t>'J202'!Q41=SUM('J203'!Q43,'J203'!Q46)(±0.5)</t>
  </si>
  <si>
    <t>BIL.PAS.WFG{I,T,T,KUN}=SUM(BIL.PAS.WFG.REP{I,T,KUN},BIL.PAS.WFG.SLB{I,T,KUN})(±0.5)</t>
  </si>
  <si>
    <t>'J202'!R41=SUM('J203'!R43,'J203'!R46)(±0.5)</t>
  </si>
  <si>
    <t>BIL.PAS.WFG{A,CHF,T,KUN}=SUM(BIL.PAS.WFG.REP{A,CHF,KUN},BIL.PAS.WFG.SLB{A,CHF,KUN})(±0.5)</t>
  </si>
  <si>
    <t>'J202'!S41=SUM('J203'!S43,'J203'!S46)(±0.5)</t>
  </si>
  <si>
    <t>BIL.PAS.WFG{A,EM,T,KUN}=SUM(BIL.PAS.WFG.REP{A,EM,KUN},BIL.PAS.WFG.SLB{A,EM,KUN})(±0.5)</t>
  </si>
  <si>
    <t>'J202'!T41=SUM('J203'!T43,'J203'!T46)(±0.5)</t>
  </si>
  <si>
    <t>BIL.PAS.WFG{A,USD,T,KUN}=SUM(BIL.PAS.WFG.REP{A,USD,KUN},BIL.PAS.WFG.SLB{A,USD,KUN})(±0.5)</t>
  </si>
  <si>
    <t>'J202'!U41=SUM('J203'!U43,'J203'!U46)(±0.5)</t>
  </si>
  <si>
    <t>BIL.PAS.WFG{A,EUR,T,KUN}=SUM(BIL.PAS.WFG.REP{A,EUR,KUN},BIL.PAS.WFG.SLB{A,EUR,KUN})(±0.5)</t>
  </si>
  <si>
    <t>'J202'!V41=SUM('J203'!V43,'J203'!V46)(±0.5)</t>
  </si>
  <si>
    <t>BIL.PAS.WFG{A,JPY,T,KUN}=SUM(BIL.PAS.WFG.REP{A,JPY,KUN},BIL.PAS.WFG.SLB{A,JPY,KUN})(±0.5)</t>
  </si>
  <si>
    <t>'J202'!W41=SUM('J203'!W43,'J203'!W46)(±0.5)</t>
  </si>
  <si>
    <t>BIL.PAS.WFG{A,U,T,KUN}=SUM(BIL.PAS.WFG.REP{A,U,KUN},BIL.PAS.WFG.SLB{A,U,KUN})(±0.5)</t>
  </si>
  <si>
    <t>'J202'!X41=SUM('J203'!X43,'J203'!X46)(±0.5)</t>
  </si>
  <si>
    <t>BIL.PAS.WFG{A,T,T,KUN}=SUM(BIL.PAS.WFG.REP{A,T,KUN},BIL.PAS.WFG.SLB{A,T,KUN})(±0.5)</t>
  </si>
  <si>
    <t>'J202'!Y41=SUM('J203'!Y43,'J203'!Y46)(±0.5)</t>
  </si>
  <si>
    <t>BIL.PAS.WFG{T,T,T,KUN}=SUM(BIL.PAS.WFG.REP{T,T,KUN},BIL.PAS.WFG.SLB{T,T,KUN})(±0.5)</t>
  </si>
  <si>
    <t>JAHR_U_PAS.K010</t>
  </si>
  <si>
    <t>Total Engagements résultant des dépôts de la clientèle</t>
  </si>
  <si>
    <t>K50=SUM(K64,K51)(±0.5)</t>
  </si>
  <si>
    <t>BIL.PAS.VKE{I,CHF}=SUM(BIL.PAS.VKE.GVG{I,CHF},BIL.PAS.VKE.KOV{I,CHF,T,T})(±0.5)</t>
  </si>
  <si>
    <t>L50=SUM(L64,L51)(±0.5)</t>
  </si>
  <si>
    <t>BIL.PAS.VKE{I,EM}=SUM(BIL.PAS.VKE.GVG{I,EM},BIL.PAS.VKE.KOV{I,EM,T,T})(±0.5)</t>
  </si>
  <si>
    <t>M50=SUM(M64,M51)(±0.5)</t>
  </si>
  <si>
    <t>BIL.PAS.VKE{I,USD}=SUM(BIL.PAS.VKE.GVG{I,USD},BIL.PAS.VKE.KOV{I,USD,T,T})(±0.5)</t>
  </si>
  <si>
    <t>N50=SUM(N64,N51)(±0.5)</t>
  </si>
  <si>
    <t>BIL.PAS.VKE{I,EUR}=SUM(BIL.PAS.VKE.GVG{I,EUR},BIL.PAS.VKE.KOV{I,EUR,T,T})(±0.5)</t>
  </si>
  <si>
    <t>O50=SUM(O64,O51)(±0.5)</t>
  </si>
  <si>
    <t>BIL.PAS.VKE{I,JPY}=SUM(BIL.PAS.VKE.GVG{I,JPY},BIL.PAS.VKE.KOV{I,JPY,T,T})(±0.5)</t>
  </si>
  <si>
    <t>P50=SUM(P64,P51)(±0.5)</t>
  </si>
  <si>
    <t>BIL.PAS.VKE{I,U}=SUM(BIL.PAS.VKE.GVG{I,U},BIL.PAS.VKE.KOV{I,U,T,T})(±0.5)</t>
  </si>
  <si>
    <t>Q50=SUM(Q64,Q51)(±0.5)</t>
  </si>
  <si>
    <t>BIL.PAS.VKE{I,T}=SUM(BIL.PAS.VKE.GVG{I,T},BIL.PAS.VKE.KOV{I,T,T,T})(±0.5)</t>
  </si>
  <si>
    <t>R50=SUM(R64,R51)(±0.5)</t>
  </si>
  <si>
    <t>BIL.PAS.VKE{A,CHF}=SUM(BIL.PAS.VKE.GVG{A,CHF},BIL.PAS.VKE.KOV{A,CHF,T,T})(±0.5)</t>
  </si>
  <si>
    <t>S50=SUM(S64,S51)(±0.5)</t>
  </si>
  <si>
    <t>BIL.PAS.VKE{A,EM}=SUM(BIL.PAS.VKE.GVG{A,EM},BIL.PAS.VKE.KOV{A,EM,T,T})(±0.5)</t>
  </si>
  <si>
    <t>T50=SUM(T64,T51)(±0.5)</t>
  </si>
  <si>
    <t>BIL.PAS.VKE{A,USD}=SUM(BIL.PAS.VKE.GVG{A,USD},BIL.PAS.VKE.KOV{A,USD,T,T})(±0.5)</t>
  </si>
  <si>
    <t>U50=SUM(U64,U51)(±0.5)</t>
  </si>
  <si>
    <t>BIL.PAS.VKE{A,EUR}=SUM(BIL.PAS.VKE.GVG{A,EUR},BIL.PAS.VKE.KOV{A,EUR,T,T})(±0.5)</t>
  </si>
  <si>
    <t>V50=SUM(V64,V51)(±0.5)</t>
  </si>
  <si>
    <t>BIL.PAS.VKE{A,JPY}=SUM(BIL.PAS.VKE.GVG{A,JPY},BIL.PAS.VKE.KOV{A,JPY,T,T})(±0.5)</t>
  </si>
  <si>
    <t>W50=SUM(W64,W51)(±0.5)</t>
  </si>
  <si>
    <t>BIL.PAS.VKE{A,U}=SUM(BIL.PAS.VKE.GVG{A,U},BIL.PAS.VKE.KOV{A,U,T,T})(±0.5)</t>
  </si>
  <si>
    <t>X50=SUM(X64,X51)(±0.5)</t>
  </si>
  <si>
    <t>BIL.PAS.VKE{A,T}=SUM(BIL.PAS.VKE.GVG{A,T},BIL.PAS.VKE.KOV{A,T,T,T})(±0.5)</t>
  </si>
  <si>
    <t>Y50=SUM(Y64,Y51)(±0.5)</t>
  </si>
  <si>
    <t>BIL.PAS.VKE{T,T}=SUM(BIL.PAS.VKE.GVG{T,T},BIL.PAS.VKE.KOV{T,T,T,T})(±0.5)</t>
  </si>
  <si>
    <t>JAHR_U_PAS.K011</t>
  </si>
  <si>
    <t>Vérification 'dont' Engagements résultant des dépôts de la clientèle avec sous-position Engagements résultant de garanties en espèces reçues pour d’autres opérations</t>
  </si>
  <si>
    <t>'J202'!K50&gt;='J203'!K48(±0.5)</t>
  </si>
  <si>
    <t>BIL.PAS.VKE{I,CHF}&gt;=BIL.PAS.VKE.KOV.BHU{I,CHF}(±0.5)</t>
  </si>
  <si>
    <t>'J202'!L50&gt;='J203'!L48(±0.5)</t>
  </si>
  <si>
    <t>BIL.PAS.VKE{I,EM}&gt;=BIL.PAS.VKE.KOV.BHU{I,EM}(±0.5)</t>
  </si>
  <si>
    <t>'J202'!M50&gt;='J203'!M48(±0.5)</t>
  </si>
  <si>
    <t>BIL.PAS.VKE{I,USD}&gt;=BIL.PAS.VKE.KOV.BHU{I,USD}(±0.5)</t>
  </si>
  <si>
    <t>'J202'!N50&gt;='J203'!N48(±0.5)</t>
  </si>
  <si>
    <t>BIL.PAS.VKE{I,EUR}&gt;=BIL.PAS.VKE.KOV.BHU{I,EUR}(±0.5)</t>
  </si>
  <si>
    <t>'J202'!O50&gt;='J203'!O48(±0.5)</t>
  </si>
  <si>
    <t>BIL.PAS.VKE{I,JPY}&gt;=BIL.PAS.VKE.KOV.BHU{I,JPY}(±0.5)</t>
  </si>
  <si>
    <t>'J202'!P50&gt;='J203'!P48(±0.5)</t>
  </si>
  <si>
    <t>BIL.PAS.VKE{I,U}&gt;=BIL.PAS.VKE.KOV.BHU{I,U}(±0.5)</t>
  </si>
  <si>
    <t>'J202'!Q50&gt;='J203'!Q48(±0.5)</t>
  </si>
  <si>
    <t>BIL.PAS.VKE{I,T}&gt;=BIL.PAS.VKE.KOV.BHU{I,T}(±0.5)</t>
  </si>
  <si>
    <t>'J202'!R50&gt;='J203'!R48(±0.5)</t>
  </si>
  <si>
    <t>BIL.PAS.VKE{A,CHF}&gt;=BIL.PAS.VKE.KOV.BHU{A,CHF}(±0.5)</t>
  </si>
  <si>
    <t>'J202'!S50&gt;='J203'!S48(±0.5)</t>
  </si>
  <si>
    <t>BIL.PAS.VKE{A,EM}&gt;=BIL.PAS.VKE.KOV.BHU{A,EM}(±0.5)</t>
  </si>
  <si>
    <t>'J202'!T50&gt;='J203'!T48(±0.5)</t>
  </si>
  <si>
    <t>BIL.PAS.VKE{A,USD}&gt;=BIL.PAS.VKE.KOV.BHU{A,USD}(±0.5)</t>
  </si>
  <si>
    <t>'J202'!U50&gt;='J203'!U48(±0.5)</t>
  </si>
  <si>
    <t>BIL.PAS.VKE{A,EUR}&gt;=BIL.PAS.VKE.KOV.BHU{A,EUR}(±0.5)</t>
  </si>
  <si>
    <t>'J202'!V50&gt;='J203'!V48(±0.5)</t>
  </si>
  <si>
    <t>BIL.PAS.VKE{A,JPY}&gt;=BIL.PAS.VKE.KOV.BHU{A,JPY}(±0.5)</t>
  </si>
  <si>
    <t>'J202'!W50&gt;='J203'!W48(±0.5)</t>
  </si>
  <si>
    <t>BIL.PAS.VKE{A,U}&gt;=BIL.PAS.VKE.KOV.BHU{A,U}(±0.5)</t>
  </si>
  <si>
    <t>'J202'!X50&gt;='J203'!X48(±0.5)</t>
  </si>
  <si>
    <t>BIL.PAS.VKE{A,T}&gt;=BIL.PAS.VKE.KOV.BHU{A,T}(±0.5)</t>
  </si>
  <si>
    <t>'J202'!Y50&gt;='J203'!Y48(±0.5)</t>
  </si>
  <si>
    <t>BIL.PAS.VKE{T,T}&gt;=BIL.PAS.VKE.KOV.BHU{T,T}(±0.5)</t>
  </si>
  <si>
    <t>JAHR_U_PAS.K012</t>
  </si>
  <si>
    <t>Vérification 'dont' Dépôts de la clientèle sans les fonds déposés dans le cadre de la prévoyance liée avec sous-position Papiers monétaires</t>
  </si>
  <si>
    <t>K51&gt;=K63(±0.5)</t>
  </si>
  <si>
    <t>BIL.PAS.VKE.KOV{I,CHF,T,T}&gt;=BIL.PAS.VKE.KOV.GMP{I,CHF}(±0.5)</t>
  </si>
  <si>
    <t>M51&gt;=M63(±0.5)</t>
  </si>
  <si>
    <t>BIL.PAS.VKE.KOV{I,USD,T,T}&gt;=BIL.PAS.VKE.KOV.GMP{I,USD}(±0.5)</t>
  </si>
  <si>
    <t>N51&gt;=N63(±0.5)</t>
  </si>
  <si>
    <t>BIL.PAS.VKE.KOV{I,EUR,T,T}&gt;=BIL.PAS.VKE.KOV.GMP{I,EUR}(±0.5)</t>
  </si>
  <si>
    <t>O51&gt;=O63(±0.5)</t>
  </si>
  <si>
    <t>BIL.PAS.VKE.KOV{I,JPY,T,T}&gt;=BIL.PAS.VKE.KOV.GMP{I,JPY}(±0.5)</t>
  </si>
  <si>
    <t>P51&gt;=P63(±0.5)</t>
  </si>
  <si>
    <t>BIL.PAS.VKE.KOV{I,U,T,T}&gt;=BIL.PAS.VKE.KOV.GMP{I,U}(±0.5)</t>
  </si>
  <si>
    <t>Q51&gt;=Q63(±0.5)</t>
  </si>
  <si>
    <t>BIL.PAS.VKE.KOV{I,T,T,T}&gt;=BIL.PAS.VKE.KOV.GMP{I,T}(±0.5)</t>
  </si>
  <si>
    <t>R51&gt;=R63(±0.5)</t>
  </si>
  <si>
    <t>BIL.PAS.VKE.KOV{A,CHF,T,T}&gt;=BIL.PAS.VKE.KOV.GMP{A,CHF}(±0.5)</t>
  </si>
  <si>
    <t>T51&gt;=T63(±0.5)</t>
  </si>
  <si>
    <t>BIL.PAS.VKE.KOV{A,USD,T,T}&gt;=BIL.PAS.VKE.KOV.GMP{A,USD}(±0.5)</t>
  </si>
  <si>
    <t>U51&gt;=U63(±0.5)</t>
  </si>
  <si>
    <t>BIL.PAS.VKE.KOV{A,EUR,T,T}&gt;=BIL.PAS.VKE.KOV.GMP{A,EUR}(±0.5)</t>
  </si>
  <si>
    <t>V51&gt;=V63(±0.5)</t>
  </si>
  <si>
    <t>BIL.PAS.VKE.KOV{A,JPY,T,T}&gt;=BIL.PAS.VKE.KOV.GMP{A,JPY}(±0.5)</t>
  </si>
  <si>
    <t>W51&gt;=W63(±0.5)</t>
  </si>
  <si>
    <t>BIL.PAS.VKE.KOV{A,U,T,T}&gt;=BIL.PAS.VKE.KOV.GMP{A,U}(±0.5)</t>
  </si>
  <si>
    <t>X51&gt;=X63(±0.5)</t>
  </si>
  <si>
    <t>BIL.PAS.VKE.KOV{A,T,T,T}&gt;=BIL.PAS.VKE.KOV.GMP{A,T}(±0.5)</t>
  </si>
  <si>
    <t>Y51&gt;=Y63(±0.5)</t>
  </si>
  <si>
    <t>BIL.PAS.VKE.KOV{T,T,T,T}&gt;=BIL.PAS.VKE.KOV.GMP{T,T}(±0.5)</t>
  </si>
  <si>
    <t>JAHR_U_PAS.K014</t>
  </si>
  <si>
    <t>Total Engagements résultant des autres instruments financiers évalués à la juste valeur</t>
  </si>
  <si>
    <t>K71=SUM(K75,K72,K73,K74)(±0.5)</t>
  </si>
  <si>
    <t>BIL.PAS.FFV{I,CHF}=SUM(BIL.PAS.FFV.APF{I,CHF},BIL.PAS.FFV.STP{I,CHF},BIL.PAS.FFV.VBA{I,CHF},BIL.PAS.FFV.WFG{I,CHF})(±0.5)</t>
  </si>
  <si>
    <t>L71=SUM(L72,L73,L74)(±0.5)</t>
  </si>
  <si>
    <t>BIL.PAS.FFV{I,EM}=SUM(BIL.PAS.FFV.STP{I,EM},BIL.PAS.FFV.VBA{I,EM},BIL.PAS.FFV.WFG{I,EM})(±0.5)</t>
  </si>
  <si>
    <t>M71=SUM(M75,M72,M73,M74)(±0.5)</t>
  </si>
  <si>
    <t>BIL.PAS.FFV{I,USD}=SUM(BIL.PAS.FFV.APF{I,USD},BIL.PAS.FFV.STP{I,USD},BIL.PAS.FFV.VBA{I,USD},BIL.PAS.FFV.WFG{I,USD})(±0.5)</t>
  </si>
  <si>
    <t>N71=SUM(N75,N72,N73,N74)(±0.5)</t>
  </si>
  <si>
    <t>BIL.PAS.FFV{I,EUR}=SUM(BIL.PAS.FFV.APF{I,EUR},BIL.PAS.FFV.STP{I,EUR},BIL.PAS.FFV.VBA{I,EUR},BIL.PAS.FFV.WFG{I,EUR})(±0.5)</t>
  </si>
  <si>
    <t>O71=SUM(O75,O72,O73,O74)(±0.5)</t>
  </si>
  <si>
    <t>BIL.PAS.FFV{I,JPY}=SUM(BIL.PAS.FFV.APF{I,JPY},BIL.PAS.FFV.STP{I,JPY},BIL.PAS.FFV.VBA{I,JPY},BIL.PAS.FFV.WFG{I,JPY})(±0.5)</t>
  </si>
  <si>
    <t>P71=SUM(P75,P72,P73,P74)(±0.5)</t>
  </si>
  <si>
    <t>BIL.PAS.FFV{I,U}=SUM(BIL.PAS.FFV.APF{I,U},BIL.PAS.FFV.STP{I,U},BIL.PAS.FFV.VBA{I,U},BIL.PAS.FFV.WFG{I,U})(±0.5)</t>
  </si>
  <si>
    <t>Q71=SUM(Q75,Q72,Q73,Q74)(±0.5)</t>
  </si>
  <si>
    <t>BIL.PAS.FFV{I,T}=SUM(BIL.PAS.FFV.APF{I,T},BIL.PAS.FFV.STP{I,T},BIL.PAS.FFV.VBA{I,T},BIL.PAS.FFV.WFG{I,T})(±0.5)</t>
  </si>
  <si>
    <t>R71=SUM(R75,R72,R73,R74)(±0.5)</t>
  </si>
  <si>
    <t>BIL.PAS.FFV{A,CHF}=SUM(BIL.PAS.FFV.APF{A,CHF},BIL.PAS.FFV.STP{A,CHF},BIL.PAS.FFV.VBA{A,CHF},BIL.PAS.FFV.WFG{A,CHF})(±0.5)</t>
  </si>
  <si>
    <t>S71=SUM(S72,S73,S74)(±0.5)</t>
  </si>
  <si>
    <t>BIL.PAS.FFV{A,EM}=SUM(BIL.PAS.FFV.STP{A,EM},BIL.PAS.FFV.VBA{A,EM},BIL.PAS.FFV.WFG{A,EM})(±0.5)</t>
  </si>
  <si>
    <t>T71=SUM(T75,T72,T73,T74)(±0.5)</t>
  </si>
  <si>
    <t>BIL.PAS.FFV{A,USD}=SUM(BIL.PAS.FFV.APF{A,USD},BIL.PAS.FFV.STP{A,USD},BIL.PAS.FFV.VBA{A,USD},BIL.PAS.FFV.WFG{A,USD})(±0.5)</t>
  </si>
  <si>
    <t>U71=SUM(U75,U72,U73,U74)(±0.5)</t>
  </si>
  <si>
    <t>BIL.PAS.FFV{A,EUR}=SUM(BIL.PAS.FFV.APF{A,EUR},BIL.PAS.FFV.STP{A,EUR},BIL.PAS.FFV.VBA{A,EUR},BIL.PAS.FFV.WFG{A,EUR})(±0.5)</t>
  </si>
  <si>
    <t>V71=SUM(V75,V72,V73,V74)(±0.5)</t>
  </si>
  <si>
    <t>BIL.PAS.FFV{A,JPY}=SUM(BIL.PAS.FFV.APF{A,JPY},BIL.PAS.FFV.STP{A,JPY},BIL.PAS.FFV.VBA{A,JPY},BIL.PAS.FFV.WFG{A,JPY})(±0.5)</t>
  </si>
  <si>
    <t>W71=SUM(W75,W72,W73,W74)(±0.5)</t>
  </si>
  <si>
    <t>BIL.PAS.FFV{A,U}=SUM(BIL.PAS.FFV.APF{A,U},BIL.PAS.FFV.STP{A,U},BIL.PAS.FFV.VBA{A,U},BIL.PAS.FFV.WFG{A,U})(±0.5)</t>
  </si>
  <si>
    <t>X71=SUM(X75,X72,X73,X74)(±0.5)</t>
  </si>
  <si>
    <t>BIL.PAS.FFV{A,T}=SUM(BIL.PAS.FFV.APF{A,T},BIL.PAS.FFV.STP{A,T},BIL.PAS.FFV.VBA{A,T},BIL.PAS.FFV.WFG{A,T})(±0.5)</t>
  </si>
  <si>
    <t>Y71=SUM(Y75,Y72,Y73,Y74)(±0.5)</t>
  </si>
  <si>
    <t>BIL.PAS.FFV{T,T}=SUM(BIL.PAS.FFV.APF{T,T},BIL.PAS.FFV.STP{T,T},BIL.PAS.FFV.VBA{T,T},BIL.PAS.FFV.WFG{T,T})(±0.5)</t>
  </si>
  <si>
    <t>JAHR_U_PAS.K015</t>
  </si>
  <si>
    <t>Total Emprunts et prêts des centrales d’émission de lettres de gage</t>
  </si>
  <si>
    <t>K79=SUM(K84,K83,K82,K80)(±0.5)</t>
  </si>
  <si>
    <t>BIL.PAS.APF{I,CHF}=SUM(BIL.PAS.APF.DEZ{I,CHF},BIL.PAS.APF.DPZ{I,CHF},BIL.PAS.APF.GMP{I,CHF},BIL.PAS.APF.OOW{I,CHF})(±0.5)</t>
  </si>
  <si>
    <t>M79=SUM(M82,M80)(±0.5)</t>
  </si>
  <si>
    <t>BIL.PAS.APF{I,USD}=SUM(BIL.PAS.APF.GMP{I,USD},BIL.PAS.APF.OOW{I,USD})(±0.5)</t>
  </si>
  <si>
    <t>N79=SUM(N84,N83,N82,N80)(±0.5)</t>
  </si>
  <si>
    <t>BIL.PAS.APF{I,EUR}=SUM(BIL.PAS.APF.DEZ{I,EUR},BIL.PAS.APF.DPZ{I,EUR},BIL.PAS.APF.GMP{I,EUR},BIL.PAS.APF.OOW{I,EUR})(±0.5)</t>
  </si>
  <si>
    <t>O79=SUM(O82,O80)(±0.5)</t>
  </si>
  <si>
    <t>BIL.PAS.APF{I,JPY}=SUM(BIL.PAS.APF.GMP{I,JPY},BIL.PAS.APF.OOW{I,JPY})(±0.5)</t>
  </si>
  <si>
    <t>P79=SUM(P82,P80)(±0.5)</t>
  </si>
  <si>
    <t>BIL.PAS.APF{I,U}=SUM(BIL.PAS.APF.GMP{I,U},BIL.PAS.APF.OOW{I,U})(±0.5)</t>
  </si>
  <si>
    <t>Q79=SUM(Q84,Q83,Q82,Q80)(±0.5)</t>
  </si>
  <si>
    <t>BIL.PAS.APF{I,T}=SUM(BIL.PAS.APF.DEZ{I,T},BIL.PAS.APF.DPZ{I,T},BIL.PAS.APF.GMP{I,T},BIL.PAS.APF.OOW{I,T})(±0.5)</t>
  </si>
  <si>
    <t>R79=SUM(R82,R80)(±0.5)</t>
  </si>
  <si>
    <t>BIL.PAS.APF{A,CHF}=SUM(BIL.PAS.APF.GMP{A,CHF},BIL.PAS.APF.OOW{A,CHF})(±0.5)</t>
  </si>
  <si>
    <t>T79=SUM(T82,T80)(±0.5)</t>
  </si>
  <si>
    <t>BIL.PAS.APF{A,USD}=SUM(BIL.PAS.APF.GMP{A,USD},BIL.PAS.APF.OOW{A,USD})(±0.5)</t>
  </si>
  <si>
    <t>U79=SUM(U82,U80)(±0.5)</t>
  </si>
  <si>
    <t>BIL.PAS.APF{A,EUR}=SUM(BIL.PAS.APF.GMP{A,EUR},BIL.PAS.APF.OOW{A,EUR})(±0.5)</t>
  </si>
  <si>
    <t>V79=SUM(V82,V80)(±0.5)</t>
  </si>
  <si>
    <t>BIL.PAS.APF{A,JPY}=SUM(BIL.PAS.APF.GMP{A,JPY},BIL.PAS.APF.OOW{A,JPY})(±0.5)</t>
  </si>
  <si>
    <t>W79=SUM(W82,W80)(±0.5)</t>
  </si>
  <si>
    <t>BIL.PAS.APF{A,U}=SUM(BIL.PAS.APF.GMP{A,U},BIL.PAS.APF.OOW{A,U})(±0.5)</t>
  </si>
  <si>
    <t>X79=SUM(X82,X80)(±0.5)</t>
  </si>
  <si>
    <t>BIL.PAS.APF{A,T}=SUM(BIL.PAS.APF.GMP{A,T},BIL.PAS.APF.OOW{A,T})(±0.5)</t>
  </si>
  <si>
    <t>Y79=SUM(Y84,Y83,Y82,Y80)(±0.5)</t>
  </si>
  <si>
    <t>BIL.PAS.APF{T,T}=SUM(BIL.PAS.APF.DEZ{T,T},BIL.PAS.APF.DPZ{T,T},BIL.PAS.APF.GMP{T,T},BIL.PAS.APF.OOW{T,T})(±0.5)</t>
  </si>
  <si>
    <t>JAHR_U_PAS.K016</t>
  </si>
  <si>
    <t>Vérification 'dont' Emprunts obligataires, à option et convertibles avec sous-position De rang subordonné</t>
  </si>
  <si>
    <t>K80&gt;=SUM(K81)(±0.5)</t>
  </si>
  <si>
    <t>BIL.PAS.APF.OOW{I,CHF}&gt;=SUM(BIL.PAS.APF.OOW.NRA{I,CHF})(±0.5)</t>
  </si>
  <si>
    <t>M80&gt;=SUM(M81)(±0.5)</t>
  </si>
  <si>
    <t>BIL.PAS.APF.OOW{I,USD}&gt;=SUM(BIL.PAS.APF.OOW.NRA{I,USD})(±0.5)</t>
  </si>
  <si>
    <t>N80&gt;=SUM(N81)(±0.5)</t>
  </si>
  <si>
    <t>BIL.PAS.APF.OOW{I,EUR}&gt;=SUM(BIL.PAS.APF.OOW.NRA{I,EUR})(±0.5)</t>
  </si>
  <si>
    <t>O80&gt;=SUM(O81)(±0.5)</t>
  </si>
  <si>
    <t>BIL.PAS.APF.OOW{I,JPY}&gt;=SUM(BIL.PAS.APF.OOW.NRA{I,JPY})(±0.5)</t>
  </si>
  <si>
    <t>P80&gt;=SUM(P81)(±0.5)</t>
  </si>
  <si>
    <t>BIL.PAS.APF.OOW{I,U}&gt;=SUM(BIL.PAS.APF.OOW.NRA{I,U})(±0.5)</t>
  </si>
  <si>
    <t>Q80&gt;=SUM(Q81)(±0.5)</t>
  </si>
  <si>
    <t>BIL.PAS.APF.OOW{I,T}&gt;=SUM(BIL.PAS.APF.OOW.NRA{I,T})(±0.5)</t>
  </si>
  <si>
    <t>R80&gt;=SUM(R81)(±0.5)</t>
  </si>
  <si>
    <t>BIL.PAS.APF.OOW{A,CHF}&gt;=SUM(BIL.PAS.APF.OOW.NRA{A,CHF})(±0.5)</t>
  </si>
  <si>
    <t>T80&gt;=SUM(T81)(±0.5)</t>
  </si>
  <si>
    <t>BIL.PAS.APF.OOW{A,USD}&gt;=SUM(BIL.PAS.APF.OOW.NRA{A,USD})(±0.5)</t>
  </si>
  <si>
    <t>U80&gt;=SUM(U81)(±0.5)</t>
  </si>
  <si>
    <t>BIL.PAS.APF.OOW{A,EUR}&gt;=SUM(BIL.PAS.APF.OOW.NRA{A,EUR})(±0.5)</t>
  </si>
  <si>
    <t>V80&gt;=SUM(V81)(±0.5)</t>
  </si>
  <si>
    <t>BIL.PAS.APF.OOW{A,JPY}&gt;=SUM(BIL.PAS.APF.OOW.NRA{A,JPY})(±0.5)</t>
  </si>
  <si>
    <t>W80&gt;=SUM(W81)(±0.5)</t>
  </si>
  <si>
    <t>BIL.PAS.APF.OOW{A,U}&gt;=SUM(BIL.PAS.APF.OOW.NRA{A,U})(±0.5)</t>
  </si>
  <si>
    <t>X80&gt;=SUM(X81)(±0.5)</t>
  </si>
  <si>
    <t>BIL.PAS.APF.OOW{A,T}&gt;=SUM(BIL.PAS.APF.OOW.NRA{A,T})(±0.5)</t>
  </si>
  <si>
    <t>Y80&gt;=SUM(Y81)(±0.5)</t>
  </si>
  <si>
    <t>BIL.PAS.APF.OOW{T,T}&gt;=SUM(BIL.PAS.APF.OOW.NRA{T,T})(±0.5)</t>
  </si>
  <si>
    <t>JAHR_U_PAS.K017</t>
  </si>
  <si>
    <t>Vérification 'dont' Réserve légale issue du capital avec sous-position Réserve issue d’apports de capitaux exonérés fiscalement</t>
  </si>
  <si>
    <t>K92&gt;=SUM(K93)(±0.5)</t>
  </si>
  <si>
    <t>BIL.PAS.KRE{I,CHF}&gt;=SUM(BIL.PAS.KRE.RSK{I,CHF})(±0.5)</t>
  </si>
  <si>
    <t>M92&gt;=SUM(M93)(±0.5)</t>
  </si>
  <si>
    <t>BIL.PAS.KRE{I,USD}&gt;=SUM(BIL.PAS.KRE.RSK{I,USD})(±0.5)</t>
  </si>
  <si>
    <t>N92&gt;=SUM(N93)(±0.5)</t>
  </si>
  <si>
    <t>BIL.PAS.KRE{I,EUR}&gt;=SUM(BIL.PAS.KRE.RSK{I,EUR})(±0.5)</t>
  </si>
  <si>
    <t>O92&gt;=SUM(O93)(±0.5)</t>
  </si>
  <si>
    <t>BIL.PAS.KRE{I,JPY}&gt;=SUM(BIL.PAS.KRE.RSK{I,JPY})(±0.5)</t>
  </si>
  <si>
    <t>P92&gt;=SUM(P93)(±0.5)</t>
  </si>
  <si>
    <t>BIL.PAS.KRE{I,U}&gt;=SUM(BIL.PAS.KRE.RSK{I,U})(±0.5)</t>
  </si>
  <si>
    <t>Q92&gt;=SUM(Q93)(±0.5)</t>
  </si>
  <si>
    <t>BIL.PAS.KRE{I,T}&gt;=SUM(BIL.PAS.KRE.RSK{I,T})(±0.5)</t>
  </si>
  <si>
    <t>Y92&gt;=SUM(Y93)(±0.5)</t>
  </si>
  <si>
    <t>BIL.PAS.KRE{T,T}&gt;=SUM(BIL.PAS.KRE.RSK{T,T})(±0.5)</t>
  </si>
  <si>
    <t>JAHR_U_PAS.K018</t>
  </si>
  <si>
    <t>Propres parts du capital dans Passifs &gt;= 0</t>
  </si>
  <si>
    <t>K96&gt;=0</t>
  </si>
  <si>
    <t>BIL.PAS.EKA{I,CHF}&gt;=0</t>
  </si>
  <si>
    <t>M96&gt;=0</t>
  </si>
  <si>
    <t>BIL.PAS.EKA{I,USD}&gt;=0</t>
  </si>
  <si>
    <t>N96&gt;=0</t>
  </si>
  <si>
    <t>BIL.PAS.EKA{I,EUR}&gt;=0</t>
  </si>
  <si>
    <t>O96&gt;=0</t>
  </si>
  <si>
    <t>BIL.PAS.EKA{I,JPY}&gt;=0</t>
  </si>
  <si>
    <t>P96&gt;=0</t>
  </si>
  <si>
    <t>BIL.PAS.EKA{I,U}&gt;=0</t>
  </si>
  <si>
    <t>Q96&gt;=0</t>
  </si>
  <si>
    <t>BIL.PAS.EKA{I,T}&gt;=0</t>
  </si>
  <si>
    <t>R96&gt;=0</t>
  </si>
  <si>
    <t>BIL.PAS.EKA{A,CHF}&gt;=0</t>
  </si>
  <si>
    <t>T96&gt;=0</t>
  </si>
  <si>
    <t>BIL.PAS.EKA{A,USD}&gt;=0</t>
  </si>
  <si>
    <t>U96&gt;=0</t>
  </si>
  <si>
    <t>BIL.PAS.EKA{A,EUR}&gt;=0</t>
  </si>
  <si>
    <t>V96&gt;=0</t>
  </si>
  <si>
    <t>BIL.PAS.EKA{A,JPY}&gt;=0</t>
  </si>
  <si>
    <t>W96&gt;=0</t>
  </si>
  <si>
    <t>BIL.PAS.EKA{A,U}&gt;=0</t>
  </si>
  <si>
    <t>X96&gt;=0</t>
  </si>
  <si>
    <t>BIL.PAS.EKA{A,T}&gt;=0</t>
  </si>
  <si>
    <t>Y96&gt;=0</t>
  </si>
  <si>
    <t>BIL.PAS.EKA{T,T}&gt;=0</t>
  </si>
  <si>
    <t>JAHR_U_PAS.K019</t>
  </si>
  <si>
    <t>Total Fonds de la prévoyance liée</t>
  </si>
  <si>
    <t>K64=SUM(K65,K66)(±0.5)</t>
  </si>
  <si>
    <t>BIL.PAS.VKE.GVG{I,CHF}=SUM(BIL.PAS.VKE.GVG.F2S{I,CHF},BIL.PAS.VKE.GVG.S3A{I,CHF})(±0.5)</t>
  </si>
  <si>
    <t>L64=SUM(L65,L66)(±0.5)</t>
  </si>
  <si>
    <t>BIL.PAS.VKE.GVG{I,EM}=SUM(BIL.PAS.VKE.GVG.F2S{I,EM},BIL.PAS.VKE.GVG.S3A{I,EM})(±0.5)</t>
  </si>
  <si>
    <t>M64=SUM(M65,M66)(±0.5)</t>
  </si>
  <si>
    <t>BIL.PAS.VKE.GVG{I,USD}=SUM(BIL.PAS.VKE.GVG.F2S{I,USD},BIL.PAS.VKE.GVG.S3A{I,USD})(±0.5)</t>
  </si>
  <si>
    <t>N64=SUM(N65,N66)(±0.5)</t>
  </si>
  <si>
    <t>BIL.PAS.VKE.GVG{I,EUR}=SUM(BIL.PAS.VKE.GVG.F2S{I,EUR},BIL.PAS.VKE.GVG.S3A{I,EUR})(±0.5)</t>
  </si>
  <si>
    <t>O64=SUM(O65,O66)(±0.5)</t>
  </si>
  <si>
    <t>BIL.PAS.VKE.GVG{I,JPY}=SUM(BIL.PAS.VKE.GVG.F2S{I,JPY},BIL.PAS.VKE.GVG.S3A{I,JPY})(±0.5)</t>
  </si>
  <si>
    <t>P64=SUM(P65,P66)(±0.5)</t>
  </si>
  <si>
    <t>BIL.PAS.VKE.GVG{I,U}=SUM(BIL.PAS.VKE.GVG.F2S{I,U},BIL.PAS.VKE.GVG.S3A{I,U})(±0.5)</t>
  </si>
  <si>
    <t>Q64=SUM(Q65,Q66)(±0.5)</t>
  </si>
  <si>
    <t>BIL.PAS.VKE.GVG{I,T}=SUM(BIL.PAS.VKE.GVG.F2S{I,T},BIL.PAS.VKE.GVG.S3A{I,T})(±0.5)</t>
  </si>
  <si>
    <t>R64=SUM(R65,R66)(±0.5)</t>
  </si>
  <si>
    <t>BIL.PAS.VKE.GVG{A,CHF}=SUM(BIL.PAS.VKE.GVG.F2S{A,CHF},BIL.PAS.VKE.GVG.S3A{A,CHF})(±0.5)</t>
  </si>
  <si>
    <t>S64=SUM(S65,S66)(±0.5)</t>
  </si>
  <si>
    <t>BIL.PAS.VKE.GVG{A,EM}=SUM(BIL.PAS.VKE.GVG.F2S{A,EM},BIL.PAS.VKE.GVG.S3A{A,EM})(±0.5)</t>
  </si>
  <si>
    <t>T64=SUM(T65,T66)(±0.5)</t>
  </si>
  <si>
    <t>BIL.PAS.VKE.GVG{A,USD}=SUM(BIL.PAS.VKE.GVG.F2S{A,USD},BIL.PAS.VKE.GVG.S3A{A,USD})(±0.5)</t>
  </si>
  <si>
    <t>U64=SUM(U65,U66)(±0.5)</t>
  </si>
  <si>
    <t>BIL.PAS.VKE.GVG{A,EUR}=SUM(BIL.PAS.VKE.GVG.F2S{A,EUR},BIL.PAS.VKE.GVG.S3A{A,EUR})(±0.5)</t>
  </si>
  <si>
    <t>V64=SUM(V65,V66)(±0.5)</t>
  </si>
  <si>
    <t>BIL.PAS.VKE.GVG{A,JPY}=SUM(BIL.PAS.VKE.GVG.F2S{A,JPY},BIL.PAS.VKE.GVG.S3A{A,JPY})(±0.5)</t>
  </si>
  <si>
    <t>W64=SUM(W65,W66)(±0.5)</t>
  </si>
  <si>
    <t>BIL.PAS.VKE.GVG{A,U}=SUM(BIL.PAS.VKE.GVG.F2S{A,U},BIL.PAS.VKE.GVG.S3A{A,U})(±0.5)</t>
  </si>
  <si>
    <t>X64=SUM(X65,X66)(±0.5)</t>
  </si>
  <si>
    <t>BIL.PAS.VKE.GVG{A,T}=SUM(BIL.PAS.VKE.GVG.F2S{A,T},BIL.PAS.VKE.GVG.S3A{A,T})(±0.5)</t>
  </si>
  <si>
    <t>Y64=SUM(Y65,Y66)(±0.5)</t>
  </si>
  <si>
    <t>BIL.PAS.VKE.GVG{T,T}=SUM(BIL.PAS.VKE.GVG.F2S{T,T},BIL.PAS.VKE.GVG.S3A{T,T})(±0.5)</t>
  </si>
  <si>
    <t>JAHR_U_PAS.K020</t>
  </si>
  <si>
    <t>Vérification 'dont' Autres passifs avec sous-positions Engagements non monétaires résultant de prêts et pensions de titres et Solde des opérations bancaires internes</t>
  </si>
  <si>
    <t>K86&gt;=SUM(K88,K87)(±0.5)</t>
  </si>
  <si>
    <t>BIL.PAS.SON{I,CHF}&gt;=SUM(BIL.PAS.SON.NML{I,CHF},BIL.PAS.SON.SBG{I,CHF})(±0.5)</t>
  </si>
  <si>
    <t>L86&gt;=SUM(L88,L87)(±0.5)</t>
  </si>
  <si>
    <t>BIL.PAS.SON{I,EM}&gt;=SUM(BIL.PAS.SON.NML{I,EM},BIL.PAS.SON.SBG{I,EM})(±0.5)</t>
  </si>
  <si>
    <t>M86&gt;=SUM(M88,M87)(±0.5)</t>
  </si>
  <si>
    <t>BIL.PAS.SON{I,USD}&gt;=SUM(BIL.PAS.SON.NML{I,USD},BIL.PAS.SON.SBG{I,USD})(±0.5)</t>
  </si>
  <si>
    <t>N86&gt;=SUM(N88,N87)(±0.5)</t>
  </si>
  <si>
    <t>BIL.PAS.SON{I,EUR}&gt;=SUM(BIL.PAS.SON.NML{I,EUR},BIL.PAS.SON.SBG{I,EUR})(±0.5)</t>
  </si>
  <si>
    <t>O86&gt;=SUM(O88,O87)(±0.5)</t>
  </si>
  <si>
    <t>BIL.PAS.SON{I,JPY}&gt;=SUM(BIL.PAS.SON.NML{I,JPY},BIL.PAS.SON.SBG{I,JPY})(±0.5)</t>
  </si>
  <si>
    <t>P86&gt;=SUM(P88,P87)(±0.5)</t>
  </si>
  <si>
    <t>BIL.PAS.SON{I,U}&gt;=SUM(BIL.PAS.SON.NML{I,U},BIL.PAS.SON.SBG{I,U})(±0.5)</t>
  </si>
  <si>
    <t>Q86&gt;=SUM(Q88,Q87)(±0.5)</t>
  </si>
  <si>
    <t>BIL.PAS.SON{I,T}&gt;=SUM(BIL.PAS.SON.NML{I,T},BIL.PAS.SON.SBG{I,T})(±0.5)</t>
  </si>
  <si>
    <t>R86&gt;=SUM(R88,R87)(±0.5)</t>
  </si>
  <si>
    <t>BIL.PAS.SON{A,CHF}&gt;=SUM(BIL.PAS.SON.NML{A,CHF},BIL.PAS.SON.SBG{A,CHF})(±0.5)</t>
  </si>
  <si>
    <t>S86&gt;=SUM(S88,S87)(±0.5)</t>
  </si>
  <si>
    <t>BIL.PAS.SON{A,EM}&gt;=SUM(BIL.PAS.SON.NML{A,EM},BIL.PAS.SON.SBG{A,EM})(±0.5)</t>
  </si>
  <si>
    <t>T86&gt;=SUM(T88,T87)(±0.5)</t>
  </si>
  <si>
    <t>BIL.PAS.SON{A,USD}&gt;=SUM(BIL.PAS.SON.NML{A,USD},BIL.PAS.SON.SBG{A,USD})(±0.5)</t>
  </si>
  <si>
    <t>U86&gt;=SUM(U88,U87)(±0.5)</t>
  </si>
  <si>
    <t>BIL.PAS.SON{A,EUR}&gt;=SUM(BIL.PAS.SON.NML{A,EUR},BIL.PAS.SON.SBG{A,EUR})(±0.5)</t>
  </si>
  <si>
    <t>V86&gt;=SUM(V88,V87)(±0.5)</t>
  </si>
  <si>
    <t>BIL.PAS.SON{A,JPY}&gt;=SUM(BIL.PAS.SON.NML{A,JPY},BIL.PAS.SON.SBG{A,JPY})(±0.5)</t>
  </si>
  <si>
    <t>W86&gt;=SUM(W88,W87)(±0.5)</t>
  </si>
  <si>
    <t>BIL.PAS.SON{A,U}&gt;=SUM(BIL.PAS.SON.NML{A,U},BIL.PAS.SON.SBG{A,U})(±0.5)</t>
  </si>
  <si>
    <t>X86&gt;=SUM(X88,X87)(±0.5)</t>
  </si>
  <si>
    <t>BIL.PAS.SON{A,T}&gt;=SUM(BIL.PAS.SON.NML{A,T},BIL.PAS.SON.SBG{A,T})(±0.5)</t>
  </si>
  <si>
    <t>Y86&gt;=SUM(Y88,Y87)(±0.5)</t>
  </si>
  <si>
    <t>BIL.PAS.SON{T,T}&gt;=SUM(BIL.PAS.SON.NML{T,T},BIL.PAS.SON.SBG{T,T})(±0.5)</t>
  </si>
  <si>
    <t>JAHR_U_PAS.KD001</t>
  </si>
  <si>
    <t>Total des passifs, Total Suisse et étranger, Total Monnaie &gt; 0</t>
  </si>
  <si>
    <t>Y98&gt;0</t>
  </si>
  <si>
    <t>BIL.PAS.TOT{T,T}&gt;0</t>
  </si>
  <si>
    <t>JAHR_U_PAS.KD002</t>
  </si>
  <si>
    <t>Vérification 'dont' Dépôts de la clientèle sans les fonds déposés dans le cadre de la prévoyance liée, dénonçables, non transférables avec sous-position Avoirs au jour le jour (on call), dénonçables, non transférables</t>
  </si>
  <si>
    <t>K55&gt;=K56(±0.5)</t>
  </si>
  <si>
    <t>BIL.PAS.VKE.KOV{I,CHF,KUE,NUE}&gt;=BIL.PAS.VKE.KOV.CAG{I,CHF,KUE,NUE}(±0.5)</t>
  </si>
  <si>
    <t>L55&gt;=L56(±0.5)</t>
  </si>
  <si>
    <t>BIL.PAS.VKE.KOV{I,EM,KUE,NUE}&gt;=BIL.PAS.VKE.KOV.CAG{I,EM,KUE,NUE}(±0.5)</t>
  </si>
  <si>
    <t>M55&gt;=M56(±0.5)</t>
  </si>
  <si>
    <t>BIL.PAS.VKE.KOV{I,USD,KUE,NUE}&gt;=BIL.PAS.VKE.KOV.CAG{I,USD,KUE,NUE}(±0.5)</t>
  </si>
  <si>
    <t>N55&gt;=N56(±0.5)</t>
  </si>
  <si>
    <t>BIL.PAS.VKE.KOV{I,EUR,KUE,NUE}&gt;=BIL.PAS.VKE.KOV.CAG{I,EUR,KUE,NUE}(±0.5)</t>
  </si>
  <si>
    <t>O55&gt;=O56(±0.5)</t>
  </si>
  <si>
    <t>BIL.PAS.VKE.KOV{I,JPY,KUE,NUE}&gt;=BIL.PAS.VKE.KOV.CAG{I,JPY,KUE,NUE}(±0.5)</t>
  </si>
  <si>
    <t>P55&gt;=P56(±0.5)</t>
  </si>
  <si>
    <t>BIL.PAS.VKE.KOV{I,U,KUE,NUE}&gt;=BIL.PAS.VKE.KOV.CAG{I,U,KUE,NUE}(±0.5)</t>
  </si>
  <si>
    <t>Q55&gt;=Q56(±0.5)</t>
  </si>
  <si>
    <t>BIL.PAS.VKE.KOV{I,T,KUE,NUE}&gt;=BIL.PAS.VKE.KOV.CAG{I,T,KUE,NUE}(±0.5)</t>
  </si>
  <si>
    <t>R55&gt;=R56(±0.5)</t>
  </si>
  <si>
    <t>BIL.PAS.VKE.KOV{A,CHF,KUE,NUE}&gt;=BIL.PAS.VKE.KOV.CAG{A,CHF,KUE,NUE}(±0.5)</t>
  </si>
  <si>
    <t>S55&gt;=S56(±0.5)</t>
  </si>
  <si>
    <t>BIL.PAS.VKE.KOV{A,EM,KUE,NUE}&gt;=BIL.PAS.VKE.KOV.CAG{A,EM,KUE,NUE}(±0.5)</t>
  </si>
  <si>
    <t>T55&gt;=T56(±0.5)</t>
  </si>
  <si>
    <t>BIL.PAS.VKE.KOV{A,USD,KUE,NUE}&gt;=BIL.PAS.VKE.KOV.CAG{A,USD,KUE,NUE}(±0.5)</t>
  </si>
  <si>
    <t>U55&gt;=U56(±0.5)</t>
  </si>
  <si>
    <t>BIL.PAS.VKE.KOV{A,EUR,KUE,NUE}&gt;=BIL.PAS.VKE.KOV.CAG{A,EUR,KUE,NUE}(±0.5)</t>
  </si>
  <si>
    <t>V55&gt;=V56(±0.5)</t>
  </si>
  <si>
    <t>BIL.PAS.VKE.KOV{A,JPY,KUE,NUE}&gt;=BIL.PAS.VKE.KOV.CAG{A,JPY,KUE,NUE}(±0.5)</t>
  </si>
  <si>
    <t>W55&gt;=W56(±0.5)</t>
  </si>
  <si>
    <t>BIL.PAS.VKE.KOV{A,U,KUE,NUE}&gt;=BIL.PAS.VKE.KOV.CAG{A,U,KUE,NUE}(±0.5)</t>
  </si>
  <si>
    <t>X55&gt;=X56(±0.5)</t>
  </si>
  <si>
    <t>BIL.PAS.VKE.KOV{A,T,KUE,NUE}&gt;=BIL.PAS.VKE.KOV.CAG{A,T,KUE,NUE}(±0.5)</t>
  </si>
  <si>
    <t>Y55&gt;=Y56(±0.5)</t>
  </si>
  <si>
    <t>BIL.PAS.VKE.KOV{T,T,KUE,NUE}&gt;=BIL.PAS.VKE.KOV.CAG{T,T,KUE,NUE}(±0.5)</t>
  </si>
  <si>
    <t>JAHR_U_PAS.KD003</t>
  </si>
  <si>
    <t>Vérification 'dont' Dépôts de la clientèle sans les fonds déposés dans le cadre de la prévoyance liée, Total Echéance, Total Transférabilité avec sous-positions Avoirs au jour le jour (on call), dénonçables, non transférables, Papiers monétaires et Engagements résultant de garanties en espèces reçues pour d’autres opérations</t>
  </si>
  <si>
    <t>K51&gt;=K56+K63(±0.5)</t>
  </si>
  <si>
    <t>BIL.PAS.VKE.KOV{I,CHF,T,T}&gt;=BIL.PAS.VKE.KOV.CAG{I,CHF,KUE,NUE}+BIL.PAS.VKE.KOV.GMP{I,CHF}(±0.5)</t>
  </si>
  <si>
    <t>L51&gt;=L56(±0.5)</t>
  </si>
  <si>
    <t>BIL.PAS.VKE.KOV{I,EM,T,T}&gt;=BIL.PAS.VKE.KOV.CAG{I,EM,KUE,NUE}(±0.5)</t>
  </si>
  <si>
    <t>M51&gt;=M56+M63(±0.5)</t>
  </si>
  <si>
    <t>BIL.PAS.VKE.KOV{I,USD,T,T}&gt;=BIL.PAS.VKE.KOV.CAG{I,USD,KUE,NUE}+BIL.PAS.VKE.KOV.GMP{I,USD}(±0.5)</t>
  </si>
  <si>
    <t>N51&gt;=N56+N63(±0.5)</t>
  </si>
  <si>
    <t>BIL.PAS.VKE.KOV{I,EUR,T,T}&gt;=BIL.PAS.VKE.KOV.CAG{I,EUR,KUE,NUE}+BIL.PAS.VKE.KOV.GMP{I,EUR}(±0.5)</t>
  </si>
  <si>
    <t>O51&gt;=O56+O63(±0.5)</t>
  </si>
  <si>
    <t>BIL.PAS.VKE.KOV{I,JPY,T,T}&gt;=BIL.PAS.VKE.KOV.CAG{I,JPY,KUE,NUE}+BIL.PAS.VKE.KOV.GMP{I,JPY}(±0.5)</t>
  </si>
  <si>
    <t>P51&gt;=P56+P63(±0.5)</t>
  </si>
  <si>
    <t>BIL.PAS.VKE.KOV{I,U,T,T}&gt;=BIL.PAS.VKE.KOV.CAG{I,U,KUE,NUE}+BIL.PAS.VKE.KOV.GMP{I,U}(±0.5)</t>
  </si>
  <si>
    <t>Q51&gt;=Q56+Q63(±0.5)</t>
  </si>
  <si>
    <t>BIL.PAS.VKE.KOV{I,T,T,T}&gt;=BIL.PAS.VKE.KOV.CAG{I,T,KUE,NUE}+BIL.PAS.VKE.KOV.GMP{I,T}(±0.5)</t>
  </si>
  <si>
    <t>R51&gt;=R56+R63(±0.5)</t>
  </si>
  <si>
    <t>BIL.PAS.VKE.KOV{A,CHF,T,T}&gt;=BIL.PAS.VKE.KOV.CAG{A,CHF,KUE,NUE}+BIL.PAS.VKE.KOV.GMP{A,CHF}(±0.5)</t>
  </si>
  <si>
    <t>S51&gt;=S56(±0.5)</t>
  </si>
  <si>
    <t>BIL.PAS.VKE.KOV{A,EM,T,T}&gt;=BIL.PAS.VKE.KOV.CAG{A,EM,KUE,NUE}(±0.5)</t>
  </si>
  <si>
    <t>T51&gt;=T56+T63(±0.5)</t>
  </si>
  <si>
    <t>BIL.PAS.VKE.KOV{A,USD,T,T}&gt;=BIL.PAS.VKE.KOV.CAG{A,USD,KUE,NUE}+BIL.PAS.VKE.KOV.GMP{A,USD}(±0.5)</t>
  </si>
  <si>
    <t>U51&gt;=U56+U63(±0.5)</t>
  </si>
  <si>
    <t>BIL.PAS.VKE.KOV{A,EUR,T,T}&gt;=BIL.PAS.VKE.KOV.CAG{A,EUR,KUE,NUE}+BIL.PAS.VKE.KOV.GMP{A,EUR}(±0.5)</t>
  </si>
  <si>
    <t>V51&gt;=V56+V63(±0.5)</t>
  </si>
  <si>
    <t>BIL.PAS.VKE.KOV{A,JPY,T,T}&gt;=BIL.PAS.VKE.KOV.CAG{A,JPY,KUE,NUE}+BIL.PAS.VKE.KOV.GMP{A,JPY}(±0.5)</t>
  </si>
  <si>
    <t>W51&gt;=W56+W63(±0.5)</t>
  </si>
  <si>
    <t>BIL.PAS.VKE.KOV{A,U,T,T}&gt;=BIL.PAS.VKE.KOV.CAG{A,U,KUE,NUE}+BIL.PAS.VKE.KOV.GMP{A,U}(±0.5)</t>
  </si>
  <si>
    <t>X51&gt;=X56+X63(±0.5)</t>
  </si>
  <si>
    <t>BIL.PAS.VKE.KOV{A,T,T,T}&gt;=BIL.PAS.VKE.KOV.CAG{A,T,KUE,NUE}+BIL.PAS.VKE.KOV.GMP{A,T}(±0.5)</t>
  </si>
  <si>
    <t>Y51&gt;=Y56+Y63(±0.5)</t>
  </si>
  <si>
    <t>BIL.PAS.VKE.KOV{T,T,T,T}&gt;=BIL.PAS.VKE.KOV.CAG{T,T,KUE,NUE}+BIL.PAS.VKE.KOV.GMP{T,T}(±0.5)</t>
  </si>
  <si>
    <t>JAHR_U_PAS.KD004</t>
  </si>
  <si>
    <t>Vérification 'dont' Dépôts de la clientèle sans les fonds déposés dans le cadre de la prévoyance liée avec sous-position Engagements résultant de garanties en espèces reçues pour d’autres opérations</t>
  </si>
  <si>
    <t>'J202'!K51&gt;='J203'!K48(±0.5)</t>
  </si>
  <si>
    <t>BIL.PAS.VKE.KOV{I,CHF,T,T}&gt;=BIL.PAS.VKE.KOV.BHU{I,CHF}(±0.5)</t>
  </si>
  <si>
    <t>'J202'!L51&gt;='J203'!L48(±0.5)</t>
  </si>
  <si>
    <t>BIL.PAS.VKE.KOV{I,EM,T,T}&gt;=BIL.PAS.VKE.KOV.BHU{I,EM}(±0.5)</t>
  </si>
  <si>
    <t>'J202'!M51&gt;='J203'!M48(±0.5)</t>
  </si>
  <si>
    <t>BIL.PAS.VKE.KOV{I,USD,T,T}&gt;=BIL.PAS.VKE.KOV.BHU{I,USD}(±0.5)</t>
  </si>
  <si>
    <t>'J202'!N51&gt;='J203'!N48(±0.5)</t>
  </si>
  <si>
    <t>BIL.PAS.VKE.KOV{I,EUR,T,T}&gt;=BIL.PAS.VKE.KOV.BHU{I,EUR}(±0.5)</t>
  </si>
  <si>
    <t>'J202'!O51&gt;='J203'!O48(±0.5)</t>
  </si>
  <si>
    <t>BIL.PAS.VKE.KOV{I,JPY,T,T}&gt;=BIL.PAS.VKE.KOV.BHU{I,JPY}(±0.5)</t>
  </si>
  <si>
    <t>'J202'!P51&gt;='J203'!P48(±0.5)</t>
  </si>
  <si>
    <t>BIL.PAS.VKE.KOV{I,U,T,T}&gt;=BIL.PAS.VKE.KOV.BHU{I,U}(±0.5)</t>
  </si>
  <si>
    <t>'J202'!Q51&gt;='J203'!Q48(±0.5)</t>
  </si>
  <si>
    <t>BIL.PAS.VKE.KOV{I,T,T,T}&gt;=BIL.PAS.VKE.KOV.BHU{I,T}(±0.5)</t>
  </si>
  <si>
    <t>'J202'!R51&gt;='J203'!R48(±0.5)</t>
  </si>
  <si>
    <t>BIL.PAS.VKE.KOV{A,CHF,T,T}&gt;=BIL.PAS.VKE.KOV.BHU{A,CHF}(±0.5)</t>
  </si>
  <si>
    <t>'J202'!S51&gt;='J203'!S48(±0.5)</t>
  </si>
  <si>
    <t>BIL.PAS.VKE.KOV{A,EM,T,T}&gt;=BIL.PAS.VKE.KOV.BHU{A,EM}(±0.5)</t>
  </si>
  <si>
    <t>'J202'!T51&gt;='J203'!T48(±0.5)</t>
  </si>
  <si>
    <t>BIL.PAS.VKE.KOV{A,USD,T,T}&gt;=BIL.PAS.VKE.KOV.BHU{A,USD}(±0.5)</t>
  </si>
  <si>
    <t>'J202'!U51&gt;='J203'!U48(±0.5)</t>
  </si>
  <si>
    <t>BIL.PAS.VKE.KOV{A,EUR,T,T}&gt;=BIL.PAS.VKE.KOV.BHU{A,EUR}(±0.5)</t>
  </si>
  <si>
    <t>'J202'!V51&gt;='J203'!V48(±0.5)</t>
  </si>
  <si>
    <t>BIL.PAS.VKE.KOV{A,JPY,T,T}&gt;=BIL.PAS.VKE.KOV.BHU{A,JPY}(±0.5)</t>
  </si>
  <si>
    <t>'J202'!W51&gt;='J203'!W48(±0.5)</t>
  </si>
  <si>
    <t>BIL.PAS.VKE.KOV{A,U,T,T}&gt;=BIL.PAS.VKE.KOV.BHU{A,U}(±0.5)</t>
  </si>
  <si>
    <t>'J202'!X51&gt;='J203'!X48(±0.5)</t>
  </si>
  <si>
    <t>BIL.PAS.VKE.KOV{A,T,T,T}&gt;=BIL.PAS.VKE.KOV.BHU{A,T}(±0.5)</t>
  </si>
  <si>
    <t>'J202'!Y51&gt;='J203'!Y48(±0.5)</t>
  </si>
  <si>
    <t>BIL.PAS.VKE.KOV{T,T,T,T}&gt;=BIL.PAS.VKE.KOV.BHU{T,T}(±0.5)</t>
  </si>
  <si>
    <t>JAHR_U_AKT.K008</t>
  </si>
  <si>
    <t>Créances résultant de prises en pension de titres (reverse-repurchase) dans Créances résultant d’opérations de financement de titres &gt;= 0</t>
  </si>
  <si>
    <t>K25&gt;=0</t>
  </si>
  <si>
    <t>BIL.AKT.WFG.REP{I,CHF,T}&gt;=0</t>
  </si>
  <si>
    <t>L25&gt;=0</t>
  </si>
  <si>
    <t>BIL.AKT.WFG.REP{I,EM,T}&gt;=0</t>
  </si>
  <si>
    <t>M25&gt;=0</t>
  </si>
  <si>
    <t>BIL.AKT.WFG.REP{I,USD,T}&gt;=0</t>
  </si>
  <si>
    <t>N25&gt;=0</t>
  </si>
  <si>
    <t>BIL.AKT.WFG.REP{I,EUR,T}&gt;=0</t>
  </si>
  <si>
    <t>O25&gt;=0</t>
  </si>
  <si>
    <t>BIL.AKT.WFG.REP{I,JPY,T}&gt;=0</t>
  </si>
  <si>
    <t>P25&gt;=0</t>
  </si>
  <si>
    <t>BIL.AKT.WFG.REP{I,U,T}&gt;=0</t>
  </si>
  <si>
    <t>Q25&gt;=0</t>
  </si>
  <si>
    <t>BIL.AKT.WFG.REP{I,T,T}&gt;=0</t>
  </si>
  <si>
    <t>R25&gt;=0</t>
  </si>
  <si>
    <t>BIL.AKT.WFG.REP{A,CHF,T}&gt;=0</t>
  </si>
  <si>
    <t>S25&gt;=0</t>
  </si>
  <si>
    <t>BIL.AKT.WFG.REP{A,EM,T}&gt;=0</t>
  </si>
  <si>
    <t>T25&gt;=0</t>
  </si>
  <si>
    <t>BIL.AKT.WFG.REP{A,USD,T}&gt;=0</t>
  </si>
  <si>
    <t>U25&gt;=0</t>
  </si>
  <si>
    <t>BIL.AKT.WFG.REP{A,EUR,T}&gt;=0</t>
  </si>
  <si>
    <t>V25&gt;=0</t>
  </si>
  <si>
    <t>BIL.AKT.WFG.REP{A,JPY,T}&gt;=0</t>
  </si>
  <si>
    <t>W25&gt;=0</t>
  </si>
  <si>
    <t>BIL.AKT.WFG.REP{A,U,T}&gt;=0</t>
  </si>
  <si>
    <t>X25&gt;=0</t>
  </si>
  <si>
    <t>BIL.AKT.WFG.REP{A,T,T}&gt;=0</t>
  </si>
  <si>
    <t>Y25&gt;=0</t>
  </si>
  <si>
    <t>BIL.AKT.WFG.REP{T,T,T}&gt;=0</t>
  </si>
  <si>
    <t>K26&gt;=0</t>
  </si>
  <si>
    <t>BIL.AKT.WFG.REP{I,CHF,BAN}&gt;=0</t>
  </si>
  <si>
    <t>L26&gt;=0</t>
  </si>
  <si>
    <t>BIL.AKT.WFG.REP{I,EM,BAN}&gt;=0</t>
  </si>
  <si>
    <t>M26&gt;=0</t>
  </si>
  <si>
    <t>BIL.AKT.WFG.REP{I,USD,BAN}&gt;=0</t>
  </si>
  <si>
    <t>N26&gt;=0</t>
  </si>
  <si>
    <t>BIL.AKT.WFG.REP{I,EUR,BAN}&gt;=0</t>
  </si>
  <si>
    <t>O26&gt;=0</t>
  </si>
  <si>
    <t>BIL.AKT.WFG.REP{I,JPY,BAN}&gt;=0</t>
  </si>
  <si>
    <t>P26&gt;=0</t>
  </si>
  <si>
    <t>BIL.AKT.WFG.REP{I,U,BAN}&gt;=0</t>
  </si>
  <si>
    <t>Q26&gt;=0</t>
  </si>
  <si>
    <t>BIL.AKT.WFG.REP{I,T,BAN}&gt;=0</t>
  </si>
  <si>
    <t>R26&gt;=0</t>
  </si>
  <si>
    <t>BIL.AKT.WFG.REP{A,CHF,BAN}&gt;=0</t>
  </si>
  <si>
    <t>S26&gt;=0</t>
  </si>
  <si>
    <t>BIL.AKT.WFG.REP{A,EM,BAN}&gt;=0</t>
  </si>
  <si>
    <t>T26&gt;=0</t>
  </si>
  <si>
    <t>BIL.AKT.WFG.REP{A,USD,BAN}&gt;=0</t>
  </si>
  <si>
    <t>U26&gt;=0</t>
  </si>
  <si>
    <t>BIL.AKT.WFG.REP{A,EUR,BAN}&gt;=0</t>
  </si>
  <si>
    <t>V26&gt;=0</t>
  </si>
  <si>
    <t>BIL.AKT.WFG.REP{A,JPY,BAN}&gt;=0</t>
  </si>
  <si>
    <t>W26&gt;=0</t>
  </si>
  <si>
    <t>BIL.AKT.WFG.REP{A,U,BAN}&gt;=0</t>
  </si>
  <si>
    <t>X26&gt;=0</t>
  </si>
  <si>
    <t>BIL.AKT.WFG.REP{A,T,BAN}&gt;=0</t>
  </si>
  <si>
    <t>Y26&gt;=0</t>
  </si>
  <si>
    <t>BIL.AKT.WFG.REP{T,T,BAN}&gt;=0</t>
  </si>
  <si>
    <t>K27&gt;=0</t>
  </si>
  <si>
    <t>BIL.AKT.WFG.REP{I,CHF,KUN}&gt;=0</t>
  </si>
  <si>
    <t>L27&gt;=0</t>
  </si>
  <si>
    <t>BIL.AKT.WFG.REP{I,EM,KUN}&gt;=0</t>
  </si>
  <si>
    <t>M27&gt;=0</t>
  </si>
  <si>
    <t>BIL.AKT.WFG.REP{I,USD,KUN}&gt;=0</t>
  </si>
  <si>
    <t>N27&gt;=0</t>
  </si>
  <si>
    <t>BIL.AKT.WFG.REP{I,EUR,KUN}&gt;=0</t>
  </si>
  <si>
    <t>O27&gt;=0</t>
  </si>
  <si>
    <t>BIL.AKT.WFG.REP{I,JPY,KUN}&gt;=0</t>
  </si>
  <si>
    <t>P27&gt;=0</t>
  </si>
  <si>
    <t>BIL.AKT.WFG.REP{I,U,KUN}&gt;=0</t>
  </si>
  <si>
    <t>Q27&gt;=0</t>
  </si>
  <si>
    <t>BIL.AKT.WFG.REP{I,T,KUN}&gt;=0</t>
  </si>
  <si>
    <t>R27&gt;=0</t>
  </si>
  <si>
    <t>BIL.AKT.WFG.REP{A,CHF,KUN}&gt;=0</t>
  </si>
  <si>
    <t>S27&gt;=0</t>
  </si>
  <si>
    <t>BIL.AKT.WFG.REP{A,EM,KUN}&gt;=0</t>
  </si>
  <si>
    <t>T27&gt;=0</t>
  </si>
  <si>
    <t>BIL.AKT.WFG.REP{A,USD,KUN}&gt;=0</t>
  </si>
  <si>
    <t>U27&gt;=0</t>
  </si>
  <si>
    <t>BIL.AKT.WFG.REP{A,EUR,KUN}&gt;=0</t>
  </si>
  <si>
    <t>V27&gt;=0</t>
  </si>
  <si>
    <t>BIL.AKT.WFG.REP{A,JPY,KUN}&gt;=0</t>
  </si>
  <si>
    <t>W27&gt;=0</t>
  </si>
  <si>
    <t>BIL.AKT.WFG.REP{A,U,KUN}&gt;=0</t>
  </si>
  <si>
    <t>X27&gt;=0</t>
  </si>
  <si>
    <t>BIL.AKT.WFG.REP{A,T,KUN}&gt;=0</t>
  </si>
  <si>
    <t>Y27&gt;=0</t>
  </si>
  <si>
    <t>BIL.AKT.WFG.REP{T,T,KUN}&gt;=0</t>
  </si>
  <si>
    <t>JAHR_U_AKT.K009</t>
  </si>
  <si>
    <t>Créances résultant de garanties en espèces liées à des emprunts de titres (securities borrowing) dans Créances résultant d’opérations de financement de titres &gt;= 0</t>
  </si>
  <si>
    <t>K28&gt;=0</t>
  </si>
  <si>
    <t>BIL.AKT.WFG.SLB{I,CHF,T}&gt;=0</t>
  </si>
  <si>
    <t>L28&gt;=0</t>
  </si>
  <si>
    <t>BIL.AKT.WFG.SLB{I,EM,T}&gt;=0</t>
  </si>
  <si>
    <t>M28&gt;=0</t>
  </si>
  <si>
    <t>BIL.AKT.WFG.SLB{I,USD,T}&gt;=0</t>
  </si>
  <si>
    <t>N28&gt;=0</t>
  </si>
  <si>
    <t>BIL.AKT.WFG.SLB{I,EUR,T}&gt;=0</t>
  </si>
  <si>
    <t>O28&gt;=0</t>
  </si>
  <si>
    <t>BIL.AKT.WFG.SLB{I,JPY,T}&gt;=0</t>
  </si>
  <si>
    <t>P28&gt;=0</t>
  </si>
  <si>
    <t>BIL.AKT.WFG.SLB{I,U,T}&gt;=0</t>
  </si>
  <si>
    <t>Q28&gt;=0</t>
  </si>
  <si>
    <t>BIL.AKT.WFG.SLB{I,T,T}&gt;=0</t>
  </si>
  <si>
    <t>R28&gt;=0</t>
  </si>
  <si>
    <t>BIL.AKT.WFG.SLB{A,CHF,T}&gt;=0</t>
  </si>
  <si>
    <t>S28&gt;=0</t>
  </si>
  <si>
    <t>BIL.AKT.WFG.SLB{A,EM,T}&gt;=0</t>
  </si>
  <si>
    <t>T28&gt;=0</t>
  </si>
  <si>
    <t>BIL.AKT.WFG.SLB{A,USD,T}&gt;=0</t>
  </si>
  <si>
    <t>U28&gt;=0</t>
  </si>
  <si>
    <t>BIL.AKT.WFG.SLB{A,EUR,T}&gt;=0</t>
  </si>
  <si>
    <t>V28&gt;=0</t>
  </si>
  <si>
    <t>BIL.AKT.WFG.SLB{A,JPY,T}&gt;=0</t>
  </si>
  <si>
    <t>W28&gt;=0</t>
  </si>
  <si>
    <t>BIL.AKT.WFG.SLB{A,U,T}&gt;=0</t>
  </si>
  <si>
    <t>X28&gt;=0</t>
  </si>
  <si>
    <t>BIL.AKT.WFG.SLB{A,T,T}&gt;=0</t>
  </si>
  <si>
    <t>Y28&gt;=0</t>
  </si>
  <si>
    <t>BIL.AKT.WFG.SLB{T,T,T}&gt;=0</t>
  </si>
  <si>
    <t>K29&gt;=0</t>
  </si>
  <si>
    <t>BIL.AKT.WFG.SLB{I,CHF,BAN}&gt;=0</t>
  </si>
  <si>
    <t>L29&gt;=0</t>
  </si>
  <si>
    <t>BIL.AKT.WFG.SLB{I,EM,BAN}&gt;=0</t>
  </si>
  <si>
    <t>M29&gt;=0</t>
  </si>
  <si>
    <t>BIL.AKT.WFG.SLB{I,USD,BAN}&gt;=0</t>
  </si>
  <si>
    <t>N29&gt;=0</t>
  </si>
  <si>
    <t>BIL.AKT.WFG.SLB{I,EUR,BAN}&gt;=0</t>
  </si>
  <si>
    <t>O29&gt;=0</t>
  </si>
  <si>
    <t>BIL.AKT.WFG.SLB{I,JPY,BAN}&gt;=0</t>
  </si>
  <si>
    <t>P29&gt;=0</t>
  </si>
  <si>
    <t>BIL.AKT.WFG.SLB{I,U,BAN}&gt;=0</t>
  </si>
  <si>
    <t>Q29&gt;=0</t>
  </si>
  <si>
    <t>BIL.AKT.WFG.SLB{I,T,BAN}&gt;=0</t>
  </si>
  <si>
    <t>R29&gt;=0</t>
  </si>
  <si>
    <t>BIL.AKT.WFG.SLB{A,CHF,BAN}&gt;=0</t>
  </si>
  <si>
    <t>S29&gt;=0</t>
  </si>
  <si>
    <t>BIL.AKT.WFG.SLB{A,EM,BAN}&gt;=0</t>
  </si>
  <si>
    <t>T29&gt;=0</t>
  </si>
  <si>
    <t>BIL.AKT.WFG.SLB{A,USD,BAN}&gt;=0</t>
  </si>
  <si>
    <t>U29&gt;=0</t>
  </si>
  <si>
    <t>BIL.AKT.WFG.SLB{A,EUR,BAN}&gt;=0</t>
  </si>
  <si>
    <t>V29&gt;=0</t>
  </si>
  <si>
    <t>BIL.AKT.WFG.SLB{A,JPY,BAN}&gt;=0</t>
  </si>
  <si>
    <t>W29&gt;=0</t>
  </si>
  <si>
    <t>BIL.AKT.WFG.SLB{A,U,BAN}&gt;=0</t>
  </si>
  <si>
    <t>X29&gt;=0</t>
  </si>
  <si>
    <t>BIL.AKT.WFG.SLB{A,T,BAN}&gt;=0</t>
  </si>
  <si>
    <t>Y29&gt;=0</t>
  </si>
  <si>
    <t>BIL.AKT.WFG.SLB{T,T,BAN}&gt;=0</t>
  </si>
  <si>
    <t>K30&gt;=0</t>
  </si>
  <si>
    <t>BIL.AKT.WFG.SLB{I,CHF,KUN}&gt;=0</t>
  </si>
  <si>
    <t>L30&gt;=0</t>
  </si>
  <si>
    <t>BIL.AKT.WFG.SLB{I,EM,KUN}&gt;=0</t>
  </si>
  <si>
    <t>M30&gt;=0</t>
  </si>
  <si>
    <t>BIL.AKT.WFG.SLB{I,USD,KUN}&gt;=0</t>
  </si>
  <si>
    <t>N30&gt;=0</t>
  </si>
  <si>
    <t>BIL.AKT.WFG.SLB{I,EUR,KUN}&gt;=0</t>
  </si>
  <si>
    <t>O30&gt;=0</t>
  </si>
  <si>
    <t>BIL.AKT.WFG.SLB{I,JPY,KUN}&gt;=0</t>
  </si>
  <si>
    <t>P30&gt;=0</t>
  </si>
  <si>
    <t>BIL.AKT.WFG.SLB{I,U,KUN}&gt;=0</t>
  </si>
  <si>
    <t>Q30&gt;=0</t>
  </si>
  <si>
    <t>BIL.AKT.WFG.SLB{I,T,KUN}&gt;=0</t>
  </si>
  <si>
    <t>R30&gt;=0</t>
  </si>
  <si>
    <t>BIL.AKT.WFG.SLB{A,CHF,KUN}&gt;=0</t>
  </si>
  <si>
    <t>S30&gt;=0</t>
  </si>
  <si>
    <t>BIL.AKT.WFG.SLB{A,EM,KUN}&gt;=0</t>
  </si>
  <si>
    <t>T30&gt;=0</t>
  </si>
  <si>
    <t>BIL.AKT.WFG.SLB{A,USD,KUN}&gt;=0</t>
  </si>
  <si>
    <t>U30&gt;=0</t>
  </si>
  <si>
    <t>BIL.AKT.WFG.SLB{A,EUR,KUN}&gt;=0</t>
  </si>
  <si>
    <t>V30&gt;=0</t>
  </si>
  <si>
    <t>BIL.AKT.WFG.SLB{A,JPY,KUN}&gt;=0</t>
  </si>
  <si>
    <t>W30&gt;=0</t>
  </si>
  <si>
    <t>BIL.AKT.WFG.SLB{A,U,KUN}&gt;=0</t>
  </si>
  <si>
    <t>X30&gt;=0</t>
  </si>
  <si>
    <t>BIL.AKT.WFG.SLB{A,T,KUN}&gt;=0</t>
  </si>
  <si>
    <t>Y30&gt;=0</t>
  </si>
  <si>
    <t>BIL.AKT.WFG.SLB{T,T,KUN}&gt;=0</t>
  </si>
  <si>
    <t>BIL.AKT.FBA.BHU{T,T}=SUM(BIL.AKT.FBA.BHU{A,T},BIL.AKT.FBA.BHU{I,T})(±0.5)</t>
  </si>
  <si>
    <t>BIL.AKT.WFG.REP{T,T,T}=SUM(BIL.AKT.WFG.REP{A,T,T},BIL.AKT.WFG.REP{I,T,T})(±0.5)</t>
  </si>
  <si>
    <t>BIL.AKT.WFG.REP{T,T,BAN}=SUM(BIL.AKT.WFG.REP{A,T,BAN},BIL.AKT.WFG.REP{I,T,BAN})(±0.5)</t>
  </si>
  <si>
    <t>BIL.AKT.WFG.REP{T,T,KUN}=SUM(BIL.AKT.WFG.REP{A,T,KUN},BIL.AKT.WFG.REP{I,T,KUN})(±0.5)</t>
  </si>
  <si>
    <t>BIL.AKT.WFG.SLB{T,T,T}=SUM(BIL.AKT.WFG.SLB{A,T,T},BIL.AKT.WFG.SLB{I,T,T})(±0.5)</t>
  </si>
  <si>
    <t>BIL.AKT.WFG.SLB{T,T,BAN}=SUM(BIL.AKT.WFG.SLB{A,T,BAN},BIL.AKT.WFG.SLB{I,T,BAN})(±0.5)</t>
  </si>
  <si>
    <t>BIL.AKT.WFG.SLB{T,T,KUN}=SUM(BIL.AKT.WFG.SLB{A,T,KUN},BIL.AKT.WFG.SLB{I,T,KUN})(±0.5)</t>
  </si>
  <si>
    <t>BIL.AKT.FKU.BHU{T,T}=SUM(BIL.AKT.FKU.BHU{A,T},BIL.AKT.FKU.BHU{I,T})(±0.5)</t>
  </si>
  <si>
    <t>BIL.PAS.VBA.BHU{T,T}=SUM(BIL.PAS.VBA.BHU{A,T},BIL.PAS.VBA.BHU{I,T})(±0.5)</t>
  </si>
  <si>
    <t>BIL.PAS.WFG.REP{T,T,T}=SUM(BIL.PAS.WFG.REP{A,T,T},BIL.PAS.WFG.REP{I,T,T})(±0.5)</t>
  </si>
  <si>
    <t>BIL.PAS.WFG.REP{T,T,BAN}=SUM(BIL.PAS.WFG.REP{A,T,BAN},BIL.PAS.WFG.REP{I,T,BAN})(±0.5)</t>
  </si>
  <si>
    <t>BIL.PAS.WFG.REP{T,T,KUN}=SUM(BIL.PAS.WFG.REP{A,T,KUN},BIL.PAS.WFG.REP{I,T,KUN})(±0.5)</t>
  </si>
  <si>
    <t>BIL.PAS.WFG.SLB{T,T,T}=SUM(BIL.PAS.WFG.SLB{A,T,T},BIL.PAS.WFG.SLB{I,T,T})(±0.5)</t>
  </si>
  <si>
    <t>BIL.PAS.WFG.SLB{T,T,BAN}=SUM(BIL.PAS.WFG.SLB{A,T,BAN},BIL.PAS.WFG.SLB{I,T,BAN})(±0.5)</t>
  </si>
  <si>
    <t>BIL.PAS.WFG.SLB{T,T,KUN}=SUM(BIL.PAS.WFG.SLB{A,T,KUN},BIL.PAS.WFG.SLB{I,T,KUN})(±0.5)</t>
  </si>
  <si>
    <t>BIL.PAS.VKE.KOV.BHU{T,T}=SUM(BIL.PAS.VKE.KOV.BHU{A,T},BIL.PAS.VKE.KOV.BHU{I,T})(±0.5)</t>
  </si>
  <si>
    <t>Q23=SUM(K23,L23,N23,O23,M23,P23)(±0.5)</t>
  </si>
  <si>
    <t>BIL.AKT.FBA.BHU{I,T}=SUM(BIL.AKT.FBA.BHU{I,CHF},BIL.AKT.FBA.BHU{I,EM},BIL.AKT.FBA.BHU{I,EUR},BIL.AKT.FBA.BHU{I,JPY},BIL.AKT.FBA.BHU{I,USD},BIL.AKT.FBA.BHU{I,U})(±0.5)</t>
  </si>
  <si>
    <t>X23=SUM(R23,S23,U23,V23,T23,W23)(±0.5)</t>
  </si>
  <si>
    <t>BIL.AKT.FBA.BHU{A,T}=SUM(BIL.AKT.FBA.BHU{A,CHF},BIL.AKT.FBA.BHU{A,EM},BIL.AKT.FBA.BHU{A,EUR},BIL.AKT.FBA.BHU{A,JPY},BIL.AKT.FBA.BHU{A,USD},BIL.AKT.FBA.BHU{A,U})(±0.5)</t>
  </si>
  <si>
    <t>BIL.AKT.WFG.REP{I,T,T}=SUM(BIL.AKT.WFG.REP{I,CHF,T},BIL.AKT.WFG.REP{I,EM,T},BIL.AKT.WFG.REP{I,EUR,T},BIL.AKT.WFG.REP{I,JPY,T},BIL.AKT.WFG.REP{I,U,T},BIL.AKT.WFG.REP{I,USD,T})(±0.5)</t>
  </si>
  <si>
    <t>BIL.AKT.WFG.REP{A,T,T}=SUM(BIL.AKT.WFG.REP{A,CHF,T},BIL.AKT.WFG.REP{A,EM,T},BIL.AKT.WFG.REP{A,EUR,T},BIL.AKT.WFG.REP{A,JPY,T},BIL.AKT.WFG.REP{A,U,T},BIL.AKT.WFG.REP{A,USD,T})(±0.5)</t>
  </si>
  <si>
    <t>BIL.AKT.WFG.REP{I,T,BAN}=SUM(BIL.AKT.WFG.REP{I,CHF,BAN},BIL.AKT.WFG.REP{I,EM,BAN},BIL.AKT.WFG.REP{I,EUR,BAN},BIL.AKT.WFG.REP{I,JPY,BAN},BIL.AKT.WFG.REP{I,U,BAN},BIL.AKT.WFG.REP{I,USD,BAN})(±0.5)</t>
  </si>
  <si>
    <t>BIL.AKT.WFG.REP{A,T,BAN}=SUM(BIL.AKT.WFG.REP{A,CHF,BAN},BIL.AKT.WFG.REP{A,EM,BAN},BIL.AKT.WFG.REP{A,EUR,BAN},BIL.AKT.WFG.REP{A,JPY,BAN},BIL.AKT.WFG.REP{A,U,BAN},BIL.AKT.WFG.REP{A,USD,BAN})(±0.5)</t>
  </si>
  <si>
    <t>BIL.AKT.WFG.REP{I,T,KUN}=SUM(BIL.AKT.WFG.REP{I,CHF,KUN},BIL.AKT.WFG.REP{I,EM,KUN},BIL.AKT.WFG.REP{I,EUR,KUN},BIL.AKT.WFG.REP{I,JPY,KUN},BIL.AKT.WFG.REP{I,U,KUN},BIL.AKT.WFG.REP{I,USD,KUN})(±0.5)</t>
  </si>
  <si>
    <t>BIL.AKT.WFG.REP{A,T,KUN}=SUM(BIL.AKT.WFG.REP{A,CHF,KUN},BIL.AKT.WFG.REP{A,EM,KUN},BIL.AKT.WFG.REP{A,EUR,KUN},BIL.AKT.WFG.REP{A,JPY,KUN},BIL.AKT.WFG.REP{A,U,KUN},BIL.AKT.WFG.REP{A,USD,KUN})(±0.5)</t>
  </si>
  <si>
    <t>BIL.AKT.WFG.SLB{I,T,T}=SUM(BIL.AKT.WFG.SLB{I,CHF,T},BIL.AKT.WFG.SLB{I,EM,T},BIL.AKT.WFG.SLB{I,EUR,T},BIL.AKT.WFG.SLB{I,JPY,T},BIL.AKT.WFG.SLB{I,U,T},BIL.AKT.WFG.SLB{I,USD,T})(±0.5)</t>
  </si>
  <si>
    <t>BIL.AKT.WFG.SLB{A,T,T}=SUM(BIL.AKT.WFG.SLB{A,CHF,T},BIL.AKT.WFG.SLB{A,EM,T},BIL.AKT.WFG.SLB{A,EUR,T},BIL.AKT.WFG.SLB{A,JPY,T},BIL.AKT.WFG.SLB{A,U,T},BIL.AKT.WFG.SLB{A,USD,T})(±0.5)</t>
  </si>
  <si>
    <t>BIL.AKT.WFG.SLB{I,T,BAN}=SUM(BIL.AKT.WFG.SLB{I,CHF,BAN},BIL.AKT.WFG.SLB{I,EM,BAN},BIL.AKT.WFG.SLB{I,EUR,BAN},BIL.AKT.WFG.SLB{I,JPY,BAN},BIL.AKT.WFG.SLB{I,U,BAN},BIL.AKT.WFG.SLB{I,USD,BAN})(±0.5)</t>
  </si>
  <si>
    <t>BIL.AKT.WFG.SLB{A,T,BAN}=SUM(BIL.AKT.WFG.SLB{A,CHF,BAN},BIL.AKT.WFG.SLB{A,EM,BAN},BIL.AKT.WFG.SLB{A,EUR,BAN},BIL.AKT.WFG.SLB{A,JPY,BAN},BIL.AKT.WFG.SLB{A,U,BAN},BIL.AKT.WFG.SLB{A,USD,BAN})(±0.5)</t>
  </si>
  <si>
    <t>BIL.AKT.WFG.SLB{I,T,KUN}=SUM(BIL.AKT.WFG.SLB{I,CHF,KUN},BIL.AKT.WFG.SLB{I,EM,KUN},BIL.AKT.WFG.SLB{I,EUR,KUN},BIL.AKT.WFG.SLB{I,JPY,KUN},BIL.AKT.WFG.SLB{I,U,KUN},BIL.AKT.WFG.SLB{I,USD,KUN})(±0.5)</t>
  </si>
  <si>
    <t>BIL.AKT.WFG.SLB{A,T,KUN}=SUM(BIL.AKT.WFG.SLB{A,CHF,KUN},BIL.AKT.WFG.SLB{A,EM,KUN},BIL.AKT.WFG.SLB{A,EUR,KUN},BIL.AKT.WFG.SLB{A,JPY,KUN},BIL.AKT.WFG.SLB{A,U,KUN},BIL.AKT.WFG.SLB{A,USD,KUN})(±0.5)</t>
  </si>
  <si>
    <t>Q32=SUM(K32,L32,N32,O32,M32,P32)(±0.5)</t>
  </si>
  <si>
    <t>BIL.AKT.FKU.BHU{I,T}=SUM(BIL.AKT.FKU.BHU{I,CHF},BIL.AKT.FKU.BHU{I,EM},BIL.AKT.FKU.BHU{I,EUR},BIL.AKT.FKU.BHU{I,JPY},BIL.AKT.FKU.BHU{I,USD},BIL.AKT.FKU.BHU{I,U})(±0.5)</t>
  </si>
  <si>
    <t>X32=SUM(R32,S32,U32,V32,T32,W32)(±0.5)</t>
  </si>
  <si>
    <t>BIL.AKT.FKU.BHU{A,T}=SUM(BIL.AKT.FKU.BHU{A,CHF},BIL.AKT.FKU.BHU{A,EM},BIL.AKT.FKU.BHU{A,EUR},BIL.AKT.FKU.BHU{A,JPY},BIL.AKT.FKU.BHU{A,USD},BIL.AKT.FKU.BHU{A,U})(±0.5)</t>
  </si>
  <si>
    <t>Q39=SUM(K39,L39,N39,O39,M39,P39)(±0.5)</t>
  </si>
  <si>
    <t>BIL.PAS.VBA.BHU{I,T}=SUM(BIL.PAS.VBA.BHU{I,CHF},BIL.PAS.VBA.BHU{I,EM},BIL.PAS.VBA.BHU{I,EUR},BIL.PAS.VBA.BHU{I,JPY},BIL.PAS.VBA.BHU{I,USD},BIL.PAS.VBA.BHU{I,U})(±0.5)</t>
  </si>
  <si>
    <t>X39=SUM(R39,S39,U39,V39,T39,W39)(±0.5)</t>
  </si>
  <si>
    <t>BIL.PAS.VBA.BHU{A,T}=SUM(BIL.PAS.VBA.BHU{A,CHF},BIL.PAS.VBA.BHU{A,EM},BIL.PAS.VBA.BHU{A,EUR},BIL.PAS.VBA.BHU{A,JPY},BIL.PAS.VBA.BHU{A,USD},BIL.PAS.VBA.BHU{A,U})(±0.5)</t>
  </si>
  <si>
    <t>BIL.PAS.WFG.REP{I,T,T}=SUM(BIL.PAS.WFG.REP{I,CHF,T},BIL.PAS.WFG.REP{I,EM,T},BIL.PAS.WFG.REP{I,EUR,T},BIL.PAS.WFG.REP{I,JPY,T},BIL.PAS.WFG.REP{I,U,T},BIL.PAS.WFG.REP{I,USD,T})(±0.5)</t>
  </si>
  <si>
    <t>BIL.PAS.WFG.REP{A,T,T}=SUM(BIL.PAS.WFG.REP{A,CHF,T},BIL.PAS.WFG.REP{A,EM,T},BIL.PAS.WFG.REP{A,EUR,T},BIL.PAS.WFG.REP{A,JPY,T},BIL.PAS.WFG.REP{A,U,T},BIL.PAS.WFG.REP{A,USD,T})(±0.5)</t>
  </si>
  <si>
    <t>BIL.PAS.WFG.REP{I,T,BAN}=SUM(BIL.PAS.WFG.REP{I,CHF,BAN},BIL.PAS.WFG.REP{I,EM,BAN},BIL.PAS.WFG.REP{I,EUR,BAN},BIL.PAS.WFG.REP{I,JPY,BAN},BIL.PAS.WFG.REP{I,U,BAN},BIL.PAS.WFG.REP{I,USD,BAN})(±0.5)</t>
  </si>
  <si>
    <t>BIL.PAS.WFG.REP{A,T,BAN}=SUM(BIL.PAS.WFG.REP{A,CHF,BAN},BIL.PAS.WFG.REP{A,EM,BAN},BIL.PAS.WFG.REP{A,EUR,BAN},BIL.PAS.WFG.REP{A,JPY,BAN},BIL.PAS.WFG.REP{A,U,BAN},BIL.PAS.WFG.REP{A,USD,BAN})(±0.5)</t>
  </si>
  <si>
    <t>BIL.PAS.WFG.REP{I,T,KUN}=SUM(BIL.PAS.WFG.REP{I,CHF,KUN},BIL.PAS.WFG.REP{I,EM,KUN},BIL.PAS.WFG.REP{I,EUR,KUN},BIL.PAS.WFG.REP{I,JPY,KUN},BIL.PAS.WFG.REP{I,U,KUN},BIL.PAS.WFG.REP{I,USD,KUN})(±0.5)</t>
  </si>
  <si>
    <t>BIL.PAS.WFG.REP{A,T,KUN}=SUM(BIL.PAS.WFG.REP{A,CHF,KUN},BIL.PAS.WFG.REP{A,EM,KUN},BIL.PAS.WFG.REP{A,EUR,KUN},BIL.PAS.WFG.REP{A,JPY,KUN},BIL.PAS.WFG.REP{A,U,KUN},BIL.PAS.WFG.REP{A,USD,KUN})(±0.5)</t>
  </si>
  <si>
    <t>BIL.PAS.WFG.SLB{I,T,T}=SUM(BIL.PAS.WFG.SLB{I,CHF,T},BIL.PAS.WFG.SLB{I,EM,T},BIL.PAS.WFG.SLB{I,EUR,T},BIL.PAS.WFG.SLB{I,JPY,T},BIL.PAS.WFG.SLB{I,U,T},BIL.PAS.WFG.SLB{I,USD,T})(±0.5)</t>
  </si>
  <si>
    <t>BIL.PAS.WFG.SLB{A,T,T}=SUM(BIL.PAS.WFG.SLB{A,CHF,T},BIL.PAS.WFG.SLB{A,EM,T},BIL.PAS.WFG.SLB{A,EUR,T},BIL.PAS.WFG.SLB{A,JPY,T},BIL.PAS.WFG.SLB{A,U,T},BIL.PAS.WFG.SLB{A,USD,T})(±0.5)</t>
  </si>
  <si>
    <t>BIL.PAS.WFG.SLB{I,T,BAN}=SUM(BIL.PAS.WFG.SLB{I,CHF,BAN},BIL.PAS.WFG.SLB{I,EM,BAN},BIL.PAS.WFG.SLB{I,EUR,BAN},BIL.PAS.WFG.SLB{I,JPY,BAN},BIL.PAS.WFG.SLB{I,U,BAN},BIL.PAS.WFG.SLB{I,USD,BAN})(±0.5)</t>
  </si>
  <si>
    <t>BIL.PAS.WFG.SLB{A,T,BAN}=SUM(BIL.PAS.WFG.SLB{A,CHF,BAN},BIL.PAS.WFG.SLB{A,EM,BAN},BIL.PAS.WFG.SLB{A,EUR,BAN},BIL.PAS.WFG.SLB{A,JPY,BAN},BIL.PAS.WFG.SLB{A,U,BAN},BIL.PAS.WFG.SLB{A,USD,BAN})(±0.5)</t>
  </si>
  <si>
    <t>BIL.PAS.WFG.SLB{I,T,KUN}=SUM(BIL.PAS.WFG.SLB{I,CHF,KUN},BIL.PAS.WFG.SLB{I,EM,KUN},BIL.PAS.WFG.SLB{I,EUR,KUN},BIL.PAS.WFG.SLB{I,JPY,KUN},BIL.PAS.WFG.SLB{I,U,KUN},BIL.PAS.WFG.SLB{I,USD,KUN})(±0.5)</t>
  </si>
  <si>
    <t>BIL.PAS.WFG.SLB{A,T,KUN}=SUM(BIL.PAS.WFG.SLB{A,CHF,KUN},BIL.PAS.WFG.SLB{A,EM,KUN},BIL.PAS.WFG.SLB{A,EUR,KUN},BIL.PAS.WFG.SLB{A,JPY,KUN},BIL.PAS.WFG.SLB{A,U,KUN},BIL.PAS.WFG.SLB{A,USD,KUN})(±0.5)</t>
  </si>
  <si>
    <t>Q48=SUM(K48,L48,N48,O48,M48,P48)(±0.5)</t>
  </si>
  <si>
    <t>BIL.PAS.VKE.KOV.BHU{I,T}=SUM(BIL.PAS.VKE.KOV.BHU{I,CHF},BIL.PAS.VKE.KOV.BHU{I,EM},BIL.PAS.VKE.KOV.BHU{I,EUR},BIL.PAS.VKE.KOV.BHU{I,JPY},BIL.PAS.VKE.KOV.BHU{I,USD},BIL.PAS.VKE.KOV.BHU{I,U})(±0.5)</t>
  </si>
  <si>
    <t>X48=SUM(R48,S48,U48,V48,T48,W48)(±0.5)</t>
  </si>
  <si>
    <t>BIL.PAS.VKE.KOV.BHU{A,T}=SUM(BIL.PAS.VKE.KOV.BHU{A,CHF},BIL.PAS.VKE.KOV.BHU{A,EM},BIL.PAS.VKE.KOV.BHU{A,EUR},BIL.PAS.VKE.KOV.BHU{A,JPY},BIL.PAS.VKE.KOV.BHU{A,USD},BIL.PAS.VKE.KOV.BHU{A,U})(±0.5)</t>
  </si>
  <si>
    <t>K25=SUM(K26,K27)(±0.5)</t>
  </si>
  <si>
    <t>BIL.AKT.WFG.REP{I,CHF,T}=SUM(BIL.AKT.WFG.REP{I,CHF,BAN},BIL.AKT.WFG.REP{I,CHF,KUN})(±0.5)</t>
  </si>
  <si>
    <t>L25=SUM(L26,L27)(±0.5)</t>
  </si>
  <si>
    <t>BIL.AKT.WFG.REP{I,EM,T}=SUM(BIL.AKT.WFG.REP{I,EM,BAN},BIL.AKT.WFG.REP{I,EM,KUN})(±0.5)</t>
  </si>
  <si>
    <t>M25=SUM(M26,M27)(±0.5)</t>
  </si>
  <si>
    <t>BIL.AKT.WFG.REP{I,USD,T}=SUM(BIL.AKT.WFG.REP{I,USD,BAN},BIL.AKT.WFG.REP{I,USD,KUN})(±0.5)</t>
  </si>
  <si>
    <t>N25=SUM(N26,N27)(±0.5)</t>
  </si>
  <si>
    <t>BIL.AKT.WFG.REP{I,EUR,T}=SUM(BIL.AKT.WFG.REP{I,EUR,BAN},BIL.AKT.WFG.REP{I,EUR,KUN})(±0.5)</t>
  </si>
  <si>
    <t>O25=SUM(O26,O27)(±0.5)</t>
  </si>
  <si>
    <t>BIL.AKT.WFG.REP{I,JPY,T}=SUM(BIL.AKT.WFG.REP{I,JPY,BAN},BIL.AKT.WFG.REP{I,JPY,KUN})(±0.5)</t>
  </si>
  <si>
    <t>P25=SUM(P26,P27)(±0.5)</t>
  </si>
  <si>
    <t>BIL.AKT.WFG.REP{I,U,T}=SUM(BIL.AKT.WFG.REP{I,U,BAN},BIL.AKT.WFG.REP{I,U,KUN})(±0.5)</t>
  </si>
  <si>
    <t>Q25=SUM(Q26,Q27)(±0.5)</t>
  </si>
  <si>
    <t>BIL.AKT.WFG.REP{I,T,T}=SUM(BIL.AKT.WFG.REP{I,T,BAN},BIL.AKT.WFG.REP{I,T,KUN})(±0.5)</t>
  </si>
  <si>
    <t>R25=SUM(R26,R27)(±0.5)</t>
  </si>
  <si>
    <t>BIL.AKT.WFG.REP{A,CHF,T}=SUM(BIL.AKT.WFG.REP{A,CHF,BAN},BIL.AKT.WFG.REP{A,CHF,KUN})(±0.5)</t>
  </si>
  <si>
    <t>S25=SUM(S26,S27)(±0.5)</t>
  </si>
  <si>
    <t>BIL.AKT.WFG.REP{A,EM,T}=SUM(BIL.AKT.WFG.REP{A,EM,BAN},BIL.AKT.WFG.REP{A,EM,KUN})(±0.5)</t>
  </si>
  <si>
    <t>T25=SUM(T26,T27)(±0.5)</t>
  </si>
  <si>
    <t>BIL.AKT.WFG.REP{A,USD,T}=SUM(BIL.AKT.WFG.REP{A,USD,BAN},BIL.AKT.WFG.REP{A,USD,KUN})(±0.5)</t>
  </si>
  <si>
    <t>U25=SUM(U26,U27)(±0.5)</t>
  </si>
  <si>
    <t>BIL.AKT.WFG.REP{A,EUR,T}=SUM(BIL.AKT.WFG.REP{A,EUR,BAN},BIL.AKT.WFG.REP{A,EUR,KUN})(±0.5)</t>
  </si>
  <si>
    <t>V25=SUM(V26,V27)(±0.5)</t>
  </si>
  <si>
    <t>BIL.AKT.WFG.REP{A,JPY,T}=SUM(BIL.AKT.WFG.REP{A,JPY,BAN},BIL.AKT.WFG.REP{A,JPY,KUN})(±0.5)</t>
  </si>
  <si>
    <t>W25=SUM(W26,W27)(±0.5)</t>
  </si>
  <si>
    <t>BIL.AKT.WFG.REP{A,U,T}=SUM(BIL.AKT.WFG.REP{A,U,BAN},BIL.AKT.WFG.REP{A,U,KUN})(±0.5)</t>
  </si>
  <si>
    <t>X25=SUM(X26,X27)(±0.5)</t>
  </si>
  <si>
    <t>BIL.AKT.WFG.REP{A,T,T}=SUM(BIL.AKT.WFG.REP{A,T,BAN},BIL.AKT.WFG.REP{A,T,KUN})(±0.5)</t>
  </si>
  <si>
    <t>Y25=SUM(Y26,Y27)(±0.5)</t>
  </si>
  <si>
    <t>BIL.AKT.WFG.REP{T,T,T}=SUM(BIL.AKT.WFG.REP{T,T,BAN},BIL.AKT.WFG.REP{T,T,KUN})(±0.5)</t>
  </si>
  <si>
    <t>K28=SUM(K29,K30)(±0.5)</t>
  </si>
  <si>
    <t>BIL.AKT.WFG.SLB{I,CHF,T}=SUM(BIL.AKT.WFG.SLB{I,CHF,BAN},BIL.AKT.WFG.SLB{I,CHF,KUN})(±0.5)</t>
  </si>
  <si>
    <t>L28=SUM(L29,L30)(±0.5)</t>
  </si>
  <si>
    <t>BIL.AKT.WFG.SLB{I,EM,T}=SUM(BIL.AKT.WFG.SLB{I,EM,BAN},BIL.AKT.WFG.SLB{I,EM,KUN})(±0.5)</t>
  </si>
  <si>
    <t>M28=SUM(M29,M30)(±0.5)</t>
  </si>
  <si>
    <t>BIL.AKT.WFG.SLB{I,USD,T}=SUM(BIL.AKT.WFG.SLB{I,USD,BAN},BIL.AKT.WFG.SLB{I,USD,KUN})(±0.5)</t>
  </si>
  <si>
    <t>N28=SUM(N29,N30)(±0.5)</t>
  </si>
  <si>
    <t>BIL.AKT.WFG.SLB{I,EUR,T}=SUM(BIL.AKT.WFG.SLB{I,EUR,BAN},BIL.AKT.WFG.SLB{I,EUR,KUN})(±0.5)</t>
  </si>
  <si>
    <t>O28=SUM(O29,O30)(±0.5)</t>
  </si>
  <si>
    <t>BIL.AKT.WFG.SLB{I,JPY,T}=SUM(BIL.AKT.WFG.SLB{I,JPY,BAN},BIL.AKT.WFG.SLB{I,JPY,KUN})(±0.5)</t>
  </si>
  <si>
    <t>P28=SUM(P29,P30)(±0.5)</t>
  </si>
  <si>
    <t>BIL.AKT.WFG.SLB{I,U,T}=SUM(BIL.AKT.WFG.SLB{I,U,BAN},BIL.AKT.WFG.SLB{I,U,KUN})(±0.5)</t>
  </si>
  <si>
    <t>Q28=SUM(Q29,Q30)(±0.5)</t>
  </si>
  <si>
    <t>BIL.AKT.WFG.SLB{I,T,T}=SUM(BIL.AKT.WFG.SLB{I,T,BAN},BIL.AKT.WFG.SLB{I,T,KUN})(±0.5)</t>
  </si>
  <si>
    <t>R28=SUM(R29,R30)(±0.5)</t>
  </si>
  <si>
    <t>BIL.AKT.WFG.SLB{A,CHF,T}=SUM(BIL.AKT.WFG.SLB{A,CHF,BAN},BIL.AKT.WFG.SLB{A,CHF,KUN})(±0.5)</t>
  </si>
  <si>
    <t>S28=SUM(S29,S30)(±0.5)</t>
  </si>
  <si>
    <t>BIL.AKT.WFG.SLB{A,EM,T}=SUM(BIL.AKT.WFG.SLB{A,EM,BAN},BIL.AKT.WFG.SLB{A,EM,KUN})(±0.5)</t>
  </si>
  <si>
    <t>T28=SUM(T29,T30)(±0.5)</t>
  </si>
  <si>
    <t>BIL.AKT.WFG.SLB{A,USD,T}=SUM(BIL.AKT.WFG.SLB{A,USD,BAN},BIL.AKT.WFG.SLB{A,USD,KUN})(±0.5)</t>
  </si>
  <si>
    <t>U28=SUM(U29,U30)(±0.5)</t>
  </si>
  <si>
    <t>BIL.AKT.WFG.SLB{A,EUR,T}=SUM(BIL.AKT.WFG.SLB{A,EUR,BAN},BIL.AKT.WFG.SLB{A,EUR,KUN})(±0.5)</t>
  </si>
  <si>
    <t>V28=SUM(V29,V30)(±0.5)</t>
  </si>
  <si>
    <t>BIL.AKT.WFG.SLB{A,JPY,T}=SUM(BIL.AKT.WFG.SLB{A,JPY,BAN},BIL.AKT.WFG.SLB{A,JPY,KUN})(±0.5)</t>
  </si>
  <si>
    <t>W28=SUM(W29,W30)(±0.5)</t>
  </si>
  <si>
    <t>BIL.AKT.WFG.SLB{A,U,T}=SUM(BIL.AKT.WFG.SLB{A,U,BAN},BIL.AKT.WFG.SLB{A,U,KUN})(±0.5)</t>
  </si>
  <si>
    <t>X28=SUM(X29,X30)(±0.5)</t>
  </si>
  <si>
    <t>BIL.AKT.WFG.SLB{A,T,T}=SUM(BIL.AKT.WFG.SLB{A,T,BAN},BIL.AKT.WFG.SLB{A,T,KUN})(±0.5)</t>
  </si>
  <si>
    <t>Y28=SUM(Y29,Y30)(±0.5)</t>
  </si>
  <si>
    <t>BIL.AKT.WFG.SLB{T,T,T}=SUM(BIL.AKT.WFG.SLB{T,T,BAN},BIL.AKT.WFG.SLB{T,T,KUN})(±0.5)</t>
  </si>
  <si>
    <t>K41=SUM(K42,K43)(±0.5)</t>
  </si>
  <si>
    <t>BIL.PAS.WFG.REP{I,CHF,T}=SUM(BIL.PAS.WFG.REP{I,CHF,BAN},BIL.PAS.WFG.REP{I,CHF,KUN})(±0.5)</t>
  </si>
  <si>
    <t>L41=SUM(L42,L43)(±0.5)</t>
  </si>
  <si>
    <t>BIL.PAS.WFG.REP{I,EM,T}=SUM(BIL.PAS.WFG.REP{I,EM,BAN},BIL.PAS.WFG.REP{I,EM,KUN})(±0.5)</t>
  </si>
  <si>
    <t>M41=SUM(M42,M43)(±0.5)</t>
  </si>
  <si>
    <t>BIL.PAS.WFG.REP{I,USD,T}=SUM(BIL.PAS.WFG.REP{I,USD,BAN},BIL.PAS.WFG.REP{I,USD,KUN})(±0.5)</t>
  </si>
  <si>
    <t>N41=SUM(N42,N43)(±0.5)</t>
  </si>
  <si>
    <t>BIL.PAS.WFG.REP{I,EUR,T}=SUM(BIL.PAS.WFG.REP{I,EUR,BAN},BIL.PAS.WFG.REP{I,EUR,KUN})(±0.5)</t>
  </si>
  <si>
    <t>O41=SUM(O42,O43)(±0.5)</t>
  </si>
  <si>
    <t>BIL.PAS.WFG.REP{I,JPY,T}=SUM(BIL.PAS.WFG.REP{I,JPY,BAN},BIL.PAS.WFG.REP{I,JPY,KUN})(±0.5)</t>
  </si>
  <si>
    <t>P41=SUM(P42,P43)(±0.5)</t>
  </si>
  <si>
    <t>BIL.PAS.WFG.REP{I,U,T}=SUM(BIL.PAS.WFG.REP{I,U,BAN},BIL.PAS.WFG.REP{I,U,KUN})(±0.5)</t>
  </si>
  <si>
    <t>Q41=SUM(Q42,Q43)(±0.5)</t>
  </si>
  <si>
    <t>BIL.PAS.WFG.REP{I,T,T}=SUM(BIL.PAS.WFG.REP{I,T,BAN},BIL.PAS.WFG.REP{I,T,KUN})(±0.5)</t>
  </si>
  <si>
    <t>R41=SUM(R42,R43)(±0.5)</t>
  </si>
  <si>
    <t>BIL.PAS.WFG.REP{A,CHF,T}=SUM(BIL.PAS.WFG.REP{A,CHF,BAN},BIL.PAS.WFG.REP{A,CHF,KUN})(±0.5)</t>
  </si>
  <si>
    <t>S41=SUM(S42,S43)(±0.5)</t>
  </si>
  <si>
    <t>BIL.PAS.WFG.REP{A,EM,T}=SUM(BIL.PAS.WFG.REP{A,EM,BAN},BIL.PAS.WFG.REP{A,EM,KUN})(±0.5)</t>
  </si>
  <si>
    <t>T41=SUM(T42,T43)(±0.5)</t>
  </si>
  <si>
    <t>BIL.PAS.WFG.REP{A,USD,T}=SUM(BIL.PAS.WFG.REP{A,USD,BAN},BIL.PAS.WFG.REP{A,USD,KUN})(±0.5)</t>
  </si>
  <si>
    <t>U41=SUM(U42,U43)(±0.5)</t>
  </si>
  <si>
    <t>BIL.PAS.WFG.REP{A,EUR,T}=SUM(BIL.PAS.WFG.REP{A,EUR,BAN},BIL.PAS.WFG.REP{A,EUR,KUN})(±0.5)</t>
  </si>
  <si>
    <t>V41=SUM(V42,V43)(±0.5)</t>
  </si>
  <si>
    <t>BIL.PAS.WFG.REP{A,JPY,T}=SUM(BIL.PAS.WFG.REP{A,JPY,BAN},BIL.PAS.WFG.REP{A,JPY,KUN})(±0.5)</t>
  </si>
  <si>
    <t>W41=SUM(W42,W43)(±0.5)</t>
  </si>
  <si>
    <t>BIL.PAS.WFG.REP{A,U,T}=SUM(BIL.PAS.WFG.REP{A,U,BAN},BIL.PAS.WFG.REP{A,U,KUN})(±0.5)</t>
  </si>
  <si>
    <t>X41=SUM(X42,X43)(±0.5)</t>
  </si>
  <si>
    <t>BIL.PAS.WFG.REP{A,T,T}=SUM(BIL.PAS.WFG.REP{A,T,BAN},BIL.PAS.WFG.REP{A,T,KUN})(±0.5)</t>
  </si>
  <si>
    <t>Y41=SUM(Y42,Y43)(±0.5)</t>
  </si>
  <si>
    <t>BIL.PAS.WFG.REP{T,T,T}=SUM(BIL.PAS.WFG.REP{T,T,BAN},BIL.PAS.WFG.REP{T,T,KUN})(±0.5)</t>
  </si>
  <si>
    <t>K44=SUM(K45,K46)(±0.5)</t>
  </si>
  <si>
    <t>BIL.PAS.WFG.SLB{I,CHF,T}=SUM(BIL.PAS.WFG.SLB{I,CHF,BAN},BIL.PAS.WFG.SLB{I,CHF,KUN})(±0.5)</t>
  </si>
  <si>
    <t>L44=SUM(L45,L46)(±0.5)</t>
  </si>
  <si>
    <t>BIL.PAS.WFG.SLB{I,EM,T}=SUM(BIL.PAS.WFG.SLB{I,EM,BAN},BIL.PAS.WFG.SLB{I,EM,KUN})(±0.5)</t>
  </si>
  <si>
    <t>M44=SUM(M45,M46)(±0.5)</t>
  </si>
  <si>
    <t>BIL.PAS.WFG.SLB{I,USD,T}=SUM(BIL.PAS.WFG.SLB{I,USD,BAN},BIL.PAS.WFG.SLB{I,USD,KUN})(±0.5)</t>
  </si>
  <si>
    <t>N44=SUM(N45,N46)(±0.5)</t>
  </si>
  <si>
    <t>BIL.PAS.WFG.SLB{I,EUR,T}=SUM(BIL.PAS.WFG.SLB{I,EUR,BAN},BIL.PAS.WFG.SLB{I,EUR,KUN})(±0.5)</t>
  </si>
  <si>
    <t>O44=SUM(O45,O46)(±0.5)</t>
  </si>
  <si>
    <t>BIL.PAS.WFG.SLB{I,JPY,T}=SUM(BIL.PAS.WFG.SLB{I,JPY,BAN},BIL.PAS.WFG.SLB{I,JPY,KUN})(±0.5)</t>
  </si>
  <si>
    <t>P44=SUM(P45,P46)(±0.5)</t>
  </si>
  <si>
    <t>BIL.PAS.WFG.SLB{I,U,T}=SUM(BIL.PAS.WFG.SLB{I,U,BAN},BIL.PAS.WFG.SLB{I,U,KUN})(±0.5)</t>
  </si>
  <si>
    <t>Q44=SUM(Q45,Q46)(±0.5)</t>
  </si>
  <si>
    <t>BIL.PAS.WFG.SLB{I,T,T}=SUM(BIL.PAS.WFG.SLB{I,T,BAN},BIL.PAS.WFG.SLB{I,T,KUN})(±0.5)</t>
  </si>
  <si>
    <t>R44=SUM(R45,R46)(±0.5)</t>
  </si>
  <si>
    <t>BIL.PAS.WFG.SLB{A,CHF,T}=SUM(BIL.PAS.WFG.SLB{A,CHF,BAN},BIL.PAS.WFG.SLB{A,CHF,KUN})(±0.5)</t>
  </si>
  <si>
    <t>S44=SUM(S45,S46)(±0.5)</t>
  </si>
  <si>
    <t>BIL.PAS.WFG.SLB{A,EM,T}=SUM(BIL.PAS.WFG.SLB{A,EM,BAN},BIL.PAS.WFG.SLB{A,EM,KUN})(±0.5)</t>
  </si>
  <si>
    <t>T44=SUM(T45,T46)(±0.5)</t>
  </si>
  <si>
    <t>BIL.PAS.WFG.SLB{A,USD,T}=SUM(BIL.PAS.WFG.SLB{A,USD,BAN},BIL.PAS.WFG.SLB{A,USD,KUN})(±0.5)</t>
  </si>
  <si>
    <t>U44=SUM(U45,U46)(±0.5)</t>
  </si>
  <si>
    <t>BIL.PAS.WFG.SLB{A,EUR,T}=SUM(BIL.PAS.WFG.SLB{A,EUR,BAN},BIL.PAS.WFG.SLB{A,EUR,KUN})(±0.5)</t>
  </si>
  <si>
    <t>V44=SUM(V45,V46)(±0.5)</t>
  </si>
  <si>
    <t>BIL.PAS.WFG.SLB{A,JPY,T}=SUM(BIL.PAS.WFG.SLB{A,JPY,BAN},BIL.PAS.WFG.SLB{A,JPY,KUN})(±0.5)</t>
  </si>
  <si>
    <t>W44=SUM(W45,W46)(±0.5)</t>
  </si>
  <si>
    <t>BIL.PAS.WFG.SLB{A,U,T}=SUM(BIL.PAS.WFG.SLB{A,U,BAN},BIL.PAS.WFG.SLB{A,U,KUN})(±0.5)</t>
  </si>
  <si>
    <t>X44=SUM(X45,X46)(±0.5)</t>
  </si>
  <si>
    <t>BIL.PAS.WFG.SLB{A,T,T}=SUM(BIL.PAS.WFG.SLB{A,T,BAN},BIL.PAS.WFG.SLB{A,T,KUN})(±0.5)</t>
  </si>
  <si>
    <t>Y44=SUM(Y45,Y46)(±0.5)</t>
  </si>
  <si>
    <t>BIL.PAS.WFG.SLB{T,T,T}=SUM(BIL.PAS.WFG.SLB{T,T,BAN},BIL.PAS.WFG.SLB{T,T,KUN})(±0.5)</t>
  </si>
  <si>
    <t>BIL.PAS.WFG.REP{I,CHF,KUN}&gt;=0</t>
  </si>
  <si>
    <t>BIL.PAS.WFG.REP{I,EM,KUN}&gt;=0</t>
  </si>
  <si>
    <t>BIL.PAS.WFG.REP{I,USD,KUN}&gt;=0</t>
  </si>
  <si>
    <t>BIL.PAS.WFG.REP{I,EUR,KUN}&gt;=0</t>
  </si>
  <si>
    <t>BIL.PAS.WFG.REP{I,JPY,KUN}&gt;=0</t>
  </si>
  <si>
    <t>BIL.PAS.WFG.REP{I,U,KUN}&gt;=0</t>
  </si>
  <si>
    <t>BIL.PAS.WFG.REP{I,T,KUN}&gt;=0</t>
  </si>
  <si>
    <t>BIL.PAS.WFG.REP{A,CHF,KUN}&gt;=0</t>
  </si>
  <si>
    <t>BIL.PAS.WFG.REP{A,EM,KUN}&gt;=0</t>
  </si>
  <si>
    <t>BIL.PAS.WFG.REP{A,USD,KUN}&gt;=0</t>
  </si>
  <si>
    <t>BIL.PAS.WFG.REP{A,EUR,KUN}&gt;=0</t>
  </si>
  <si>
    <t>BIL.PAS.WFG.REP{A,JPY,KUN}&gt;=0</t>
  </si>
  <si>
    <t>BIL.PAS.WFG.REP{A,U,KUN}&gt;=0</t>
  </si>
  <si>
    <t>BIL.PAS.WFG.REP{A,T,KUN}&gt;=0</t>
  </si>
  <si>
    <t>BIL.PAS.WFG.REP{T,T,KUN}&gt;=0</t>
  </si>
  <si>
    <t>BIL.PAS.WFG.SLB{I,CHF,KUN}&gt;=0</t>
  </si>
  <si>
    <t>BIL.PAS.WFG.SLB{I,EM,KUN}&gt;=0</t>
  </si>
  <si>
    <t>BIL.PAS.WFG.SLB{I,USD,KUN}&gt;=0</t>
  </si>
  <si>
    <t>BIL.PAS.WFG.SLB{I,EUR,KUN}&gt;=0</t>
  </si>
  <si>
    <t>BIL.PAS.WFG.SLB{I,JPY,KUN}&gt;=0</t>
  </si>
  <si>
    <t>BIL.PAS.WFG.SLB{I,U,KUN}&gt;=0</t>
  </si>
  <si>
    <t>BIL.PAS.WFG.SLB{I,T,KUN}&gt;=0</t>
  </si>
  <si>
    <t>BIL.PAS.WFG.SLB{A,CHF,KUN}&gt;=0</t>
  </si>
  <si>
    <t>BIL.PAS.WFG.SLB{A,EM,KUN}&gt;=0</t>
  </si>
  <si>
    <t>BIL.PAS.WFG.SLB{A,USD,KUN}&gt;=0</t>
  </si>
  <si>
    <t>BIL.PAS.WFG.SLB{A,EUR,KUN}&gt;=0</t>
  </si>
  <si>
    <t>BIL.PAS.WFG.SLB{A,JPY,KUN}&gt;=0</t>
  </si>
  <si>
    <t>BIL.PAS.WFG.SLB{A,U,KUN}&gt;=0</t>
  </si>
  <si>
    <t>BIL.PAS.WFG.SLB{A,T,KUN}&gt;=0</t>
  </si>
  <si>
    <t>BIL.PAS.WFG.SLB{T,T,KUN}&gt;=0</t>
  </si>
  <si>
    <t>BIL.PAS.WFG.REP{I,CHF,BAN}&gt;=0</t>
  </si>
  <si>
    <t>BIL.PAS.WFG.REP{I,EM,BAN}&gt;=0</t>
  </si>
  <si>
    <t>BIL.PAS.WFG.REP{I,USD,BAN}&gt;=0</t>
  </si>
  <si>
    <t>BIL.PAS.WFG.REP{I,EUR,BAN}&gt;=0</t>
  </si>
  <si>
    <t>BIL.PAS.WFG.REP{I,JPY,BAN}&gt;=0</t>
  </si>
  <si>
    <t>BIL.PAS.WFG.REP{I,U,BAN}&gt;=0</t>
  </si>
  <si>
    <t>BIL.PAS.WFG.REP{I,T,BAN}&gt;=0</t>
  </si>
  <si>
    <t>BIL.PAS.WFG.REP{A,CHF,BAN}&gt;=0</t>
  </si>
  <si>
    <t>BIL.PAS.WFG.REP{A,EM,BAN}&gt;=0</t>
  </si>
  <si>
    <t>BIL.PAS.WFG.REP{A,USD,BAN}&gt;=0</t>
  </si>
  <si>
    <t>BIL.PAS.WFG.REP{A,EUR,BAN}&gt;=0</t>
  </si>
  <si>
    <t>BIL.PAS.WFG.REP{A,JPY,BAN}&gt;=0</t>
  </si>
  <si>
    <t>BIL.PAS.WFG.REP{A,U,BAN}&gt;=0</t>
  </si>
  <si>
    <t>BIL.PAS.WFG.REP{A,T,BAN}&gt;=0</t>
  </si>
  <si>
    <t>BIL.PAS.WFG.REP{T,T,BAN}&gt;=0</t>
  </si>
  <si>
    <t>BIL.PAS.WFG.SLB{I,CHF,BAN}&gt;=0</t>
  </si>
  <si>
    <t>BIL.PAS.WFG.SLB{I,EM,BAN}&gt;=0</t>
  </si>
  <si>
    <t>BIL.PAS.WFG.SLB{I,USD,BAN}&gt;=0</t>
  </si>
  <si>
    <t>BIL.PAS.WFG.SLB{I,EUR,BAN}&gt;=0</t>
  </si>
  <si>
    <t>BIL.PAS.WFG.SLB{I,JPY,BAN}&gt;=0</t>
  </si>
  <si>
    <t>BIL.PAS.WFG.SLB{I,U,BAN}&gt;=0</t>
  </si>
  <si>
    <t>BIL.PAS.WFG.SLB{I,T,BAN}&gt;=0</t>
  </si>
  <si>
    <t>BIL.PAS.WFG.SLB{A,CHF,BAN}&gt;=0</t>
  </si>
  <si>
    <t>BIL.PAS.WFG.SLB{A,EM,BAN}&gt;=0</t>
  </si>
  <si>
    <t>BIL.PAS.WFG.SLB{A,USD,BAN}&gt;=0</t>
  </si>
  <si>
    <t>BIL.PAS.WFG.SLB{A,EUR,BAN}&gt;=0</t>
  </si>
  <si>
    <t>BIL.PAS.WFG.SLB{A,JPY,BAN}&gt;=0</t>
  </si>
  <si>
    <t>BIL.PAS.WFG.SLB{A,U,BAN}&gt;=0</t>
  </si>
  <si>
    <t>BIL.PAS.WFG.SLB{A,T,BAN}&gt;=0</t>
  </si>
  <si>
    <t>BIL.PAS.WFG.SLB{T,T,BAN}&gt;=0</t>
  </si>
  <si>
    <t>JAHR_U_PAS.K008</t>
  </si>
  <si>
    <t>Engagements résultant de pensions de titres (repurchase) dans Engagements résultant d’opérations de financement de titres &gt;= 0</t>
  </si>
  <si>
    <t>BIL.PAS.WFG.REP{I,CHF,T}&gt;=0</t>
  </si>
  <si>
    <t>BIL.PAS.WFG.REP{I,EM,T}&gt;=0</t>
  </si>
  <si>
    <t>BIL.PAS.WFG.REP{I,USD,T}&gt;=0</t>
  </si>
  <si>
    <t>BIL.PAS.WFG.REP{I,EUR,T}&gt;=0</t>
  </si>
  <si>
    <t>BIL.PAS.WFG.REP{I,JPY,T}&gt;=0</t>
  </si>
  <si>
    <t>BIL.PAS.WFG.REP{I,U,T}&gt;=0</t>
  </si>
  <si>
    <t>BIL.PAS.WFG.REP{I,T,T}&gt;=0</t>
  </si>
  <si>
    <t>BIL.PAS.WFG.REP{A,CHF,T}&gt;=0</t>
  </si>
  <si>
    <t>BIL.PAS.WFG.REP{A,EM,T}&gt;=0</t>
  </si>
  <si>
    <t>BIL.PAS.WFG.REP{A,USD,T}&gt;=0</t>
  </si>
  <si>
    <t>BIL.PAS.WFG.REP{A,EUR,T}&gt;=0</t>
  </si>
  <si>
    <t>BIL.PAS.WFG.REP{A,JPY,T}&gt;=0</t>
  </si>
  <si>
    <t>BIL.PAS.WFG.REP{A,U,T}&gt;=0</t>
  </si>
  <si>
    <t>BIL.PAS.WFG.REP{A,T,T}&gt;=0</t>
  </si>
  <si>
    <t>BIL.PAS.WFG.REP{T,T,T}&gt;=0</t>
  </si>
  <si>
    <t>JAHR_U_PAS.K009</t>
  </si>
  <si>
    <t>Engagements résultant de garanties en espèces liées à des prêts de titres (securities lending) dans Engagements résultant d’opérations de financement de titres &gt;= 0</t>
  </si>
  <si>
    <t>BIL.PAS.WFG.SLB{I,CHF,T}&gt;=0</t>
  </si>
  <si>
    <t>BIL.PAS.WFG.SLB{I,EM,T}&gt;=0</t>
  </si>
  <si>
    <t>BIL.PAS.WFG.SLB{I,USD,T}&gt;=0</t>
  </si>
  <si>
    <t>BIL.PAS.WFG.SLB{I,EUR,T}&gt;=0</t>
  </si>
  <si>
    <t>BIL.PAS.WFG.SLB{I,JPY,T}&gt;=0</t>
  </si>
  <si>
    <t>BIL.PAS.WFG.SLB{I,U,T}&gt;=0</t>
  </si>
  <si>
    <t>BIL.PAS.WFG.SLB{I,T,T}&gt;=0</t>
  </si>
  <si>
    <t>BIL.PAS.WFG.SLB{A,CHF,T}&gt;=0</t>
  </si>
  <si>
    <t>BIL.PAS.WFG.SLB{A,EM,T}&gt;=0</t>
  </si>
  <si>
    <t>BIL.PAS.WFG.SLB{A,USD,T}&gt;=0</t>
  </si>
  <si>
    <t>BIL.PAS.WFG.SLB{A,EUR,T}&gt;=0</t>
  </si>
  <si>
    <t>BIL.PAS.WFG.SLB{A,JPY,T}&gt;=0</t>
  </si>
  <si>
    <t>BIL.PAS.WFG.SLB{A,U,T}&gt;=0</t>
  </si>
  <si>
    <t>BIL.PAS.WFG.SLB{A,T,T}&gt;=0</t>
  </si>
  <si>
    <t>BIL.PAS.WFG.SLB{T,T,T}&gt;=0</t>
  </si>
  <si>
    <t>JAHR_U_PAS.K013</t>
  </si>
  <si>
    <t>Engagements résultant de garanties en espèces reçues pour d’autres opérations dans Dépôts de la clientèle sans les fonds déposés dans le cadre de la prévoyance liée &gt;= 0</t>
  </si>
  <si>
    <t>BIL.PAS.VKE.KOV.BHU{I,CHF}&gt;=0</t>
  </si>
  <si>
    <t>BIL.PAS.VKE.KOV.BHU{I,EM}&gt;=0</t>
  </si>
  <si>
    <t>BIL.PAS.VKE.KOV.BHU{I,USD}&gt;=0</t>
  </si>
  <si>
    <t>BIL.PAS.VKE.KOV.BHU{I,EUR}&gt;=0</t>
  </si>
  <si>
    <t>BIL.PAS.VKE.KOV.BHU{I,JPY}&gt;=0</t>
  </si>
  <si>
    <t>BIL.PAS.VKE.KOV.BHU{I,U}&gt;=0</t>
  </si>
  <si>
    <t>BIL.PAS.VKE.KOV.BHU{I,T}&gt;=0</t>
  </si>
  <si>
    <t>BIL.PAS.VKE.KOV.BHU{A,CHF}&gt;=0</t>
  </si>
  <si>
    <t>BIL.PAS.VKE.KOV.BHU{A,EM}&gt;=0</t>
  </si>
  <si>
    <t>BIL.PAS.VKE.KOV.BHU{A,USD}&gt;=0</t>
  </si>
  <si>
    <t>BIL.PAS.VKE.KOV.BHU{A,EUR}&gt;=0</t>
  </si>
  <si>
    <t>BIL.PAS.VKE.KOV.BHU{A,JPY}&gt;=0</t>
  </si>
  <si>
    <t>BIL.PAS.VKE.KOV.BHU{A,U}&gt;=0</t>
  </si>
  <si>
    <t>BIL.PAS.VKE.KOV.BHU{A,T}&gt;=0</t>
  </si>
  <si>
    <t>BIL.PAS.VKE.KOV.BHU{T,T}&gt;=0</t>
  </si>
  <si>
    <t>ABI.TRE.AKT{T,T,T}=SUM(ABI.TRE.AKT{A,T,T},ABI.TRE.AKT{I,T,T})(±0.5)</t>
  </si>
  <si>
    <t>ABI.TRE.AKT{T,T,I}=SUM(ABI.TRE.AKT{A,T,I},ABI.TRE.AKT{I,T,I})(±0.5)</t>
  </si>
  <si>
    <t>ABI.TRE.AKT{T,T,A}=SUM(ABI.TRE.AKT{A,T,A},ABI.TRE.AKT{I,T,A})(±0.5)</t>
  </si>
  <si>
    <t>ABI.TRE.PAS{T,T,T}=SUM(ABI.TRE.PAS{A,T,T},ABI.TRE.PAS{I,T,T})(±0.5)</t>
  </si>
  <si>
    <t>ABI.TRE.PAS{T,T,I}=SUM(ABI.TRE.PAS{A,T,I},ABI.TRE.PAS{I,T,I})(±0.5)</t>
  </si>
  <si>
    <t>ABI.TRE.PAS{T,T,A}=SUM(ABI.TRE.PAS{A,T,A},ABI.TRE.PAS{I,T,A})(±0.5)</t>
  </si>
  <si>
    <t>ABI.TRE.AKT{I,T,T}=SUM(ABI.TRE.AKT{I,CHF,T},ABI.TRE.AKT{I,EM,T},ABI.TRE.AKT{I,EUR,T},ABI.TRE.AKT{I,JPY,T},ABI.TRE.AKT{I,U,T},ABI.TRE.AKT{I,USD,T})(±0.5)</t>
  </si>
  <si>
    <t>ABI.TRE.AKT{A,T,T}=SUM(ABI.TRE.AKT{A,CHF,T},ABI.TRE.AKT{A,EM,T},ABI.TRE.AKT{A,EUR,T},ABI.TRE.AKT{A,JPY,T},ABI.TRE.AKT{A,U,T},ABI.TRE.AKT{A,USD,T})(±0.5)</t>
  </si>
  <si>
    <t>ABI.TRE.AKT{I,T,I}=SUM(ABI.TRE.AKT{I,CHF,I},ABI.TRE.AKT{I,EM,I},ABI.TRE.AKT{I,EUR,I},ABI.TRE.AKT{I,JPY,I},ABI.TRE.AKT{I,U,I},ABI.TRE.AKT{I,USD,I})(±0.5)</t>
  </si>
  <si>
    <t>ABI.TRE.AKT{A,T,I}=SUM(ABI.TRE.AKT{A,CHF,I},ABI.TRE.AKT{A,EM,I},ABI.TRE.AKT{A,EUR,I},ABI.TRE.AKT{A,JPY,I},ABI.TRE.AKT{A,U,I},ABI.TRE.AKT{A,USD,I})(±0.5)</t>
  </si>
  <si>
    <t>ABI.TRE.AKT{I,T,A}=SUM(ABI.TRE.AKT{I,CHF,A},ABI.TRE.AKT{I,EM,A},ABI.TRE.AKT{I,EUR,A},ABI.TRE.AKT{I,JPY,A},ABI.TRE.AKT{I,U,A},ABI.TRE.AKT{I,USD,A})(±0.5)</t>
  </si>
  <si>
    <t>ABI.TRE.AKT{A,T,A}=SUM(ABI.TRE.AKT{A,CHF,A},ABI.TRE.AKT{A,EM,A},ABI.TRE.AKT{A,EUR,A},ABI.TRE.AKT{A,JPY,A},ABI.TRE.AKT{A,U,A},ABI.TRE.AKT{A,USD,A})(±0.5)</t>
  </si>
  <si>
    <t>ABI.TRE.PAS{I,T,T}=SUM(ABI.TRE.PAS{I,CHF,T},ABI.TRE.PAS{I,EM,T},ABI.TRE.PAS{I,EUR,T},ABI.TRE.PAS{I,JPY,T},ABI.TRE.PAS{I,U,T},ABI.TRE.PAS{I,USD,T})(±0.5)</t>
  </si>
  <si>
    <t>ABI.TRE.PAS{A,T,T}=SUM(ABI.TRE.PAS{A,CHF,T},ABI.TRE.PAS{A,EM,T},ABI.TRE.PAS{A,EUR,T},ABI.TRE.PAS{A,JPY,T},ABI.TRE.PAS{A,U,T},ABI.TRE.PAS{A,USD,T})(±0.5)</t>
  </si>
  <si>
    <t>ABI.TRE.PAS{I,T,I}=SUM(ABI.TRE.PAS{I,CHF,I},ABI.TRE.PAS{I,EM,I},ABI.TRE.PAS{I,EUR,I},ABI.TRE.PAS{I,JPY,I},ABI.TRE.PAS{I,U,I},ABI.TRE.PAS{I,USD,I})(±0.5)</t>
  </si>
  <si>
    <t>ABI.TRE.PAS{A,T,I}=SUM(ABI.TRE.PAS{A,CHF,I},ABI.TRE.PAS{A,EM,I},ABI.TRE.PAS{A,EUR,I},ABI.TRE.PAS{A,JPY,I},ABI.TRE.PAS{A,U,I},ABI.TRE.PAS{A,USD,I})(±0.5)</t>
  </si>
  <si>
    <t>ABI.TRE.PAS{I,T,A}=SUM(ABI.TRE.PAS{I,CHF,A},ABI.TRE.PAS{I,EM,A},ABI.TRE.PAS{I,EUR,A},ABI.TRE.PAS{I,JPY,A},ABI.TRE.PAS{I,U,A},ABI.TRE.PAS{I,USD,A})(±0.5)</t>
  </si>
  <si>
    <t>ABI.TRE.PAS{A,T,A}=SUM(ABI.TRE.PAS{A,CHF,A},ABI.TRE.PAS{A,EM,A},ABI.TRE.PAS{A,EUR,A},ABI.TRE.PAS{A,JPY,A},ABI.TRE.PAS{A,U,A},ABI.TRE.PAS{A,USD,A})(±0.5)</t>
  </si>
  <si>
    <t>JAHR_U_D.D015</t>
  </si>
  <si>
    <t>Total Provenant de</t>
  </si>
  <si>
    <t>K21=SUM(K23,K22)(±0.5)</t>
  </si>
  <si>
    <t>ABI.TRE.AKT{I,CHF,T}=SUM(ABI.TRE.AKT{I,CHF,A},ABI.TRE.AKT{I,CHF,I})(±0.5)</t>
  </si>
  <si>
    <t>L21=SUM(L23,L22)(±0.5)</t>
  </si>
  <si>
    <t>ABI.TRE.AKT{I,EM,T}=SUM(ABI.TRE.AKT{I,EM,A},ABI.TRE.AKT{I,EM,I})(±0.5)</t>
  </si>
  <si>
    <t>M21=SUM(M23,M22)(±0.5)</t>
  </si>
  <si>
    <t>ABI.TRE.AKT{I,USD,T}=SUM(ABI.TRE.AKT{I,USD,A},ABI.TRE.AKT{I,USD,I})(±0.5)</t>
  </si>
  <si>
    <t>N21=SUM(N23,N22)(±0.5)</t>
  </si>
  <si>
    <t>ABI.TRE.AKT{I,EUR,T}=SUM(ABI.TRE.AKT{I,EUR,A},ABI.TRE.AKT{I,EUR,I})(±0.5)</t>
  </si>
  <si>
    <t>O21=SUM(O23,O22)(±0.5)</t>
  </si>
  <si>
    <t>ABI.TRE.AKT{I,JPY,T}=SUM(ABI.TRE.AKT{I,JPY,A},ABI.TRE.AKT{I,JPY,I})(±0.5)</t>
  </si>
  <si>
    <t>P21=SUM(P23,P22)(±0.5)</t>
  </si>
  <si>
    <t>ABI.TRE.AKT{I,U,T}=SUM(ABI.TRE.AKT{I,U,A},ABI.TRE.AKT{I,U,I})(±0.5)</t>
  </si>
  <si>
    <t>Q21=SUM(Q23,Q22)(±0.5)</t>
  </si>
  <si>
    <t>ABI.TRE.AKT{I,T,T}=SUM(ABI.TRE.AKT{I,T,A},ABI.TRE.AKT{I,T,I})(±0.5)</t>
  </si>
  <si>
    <t>R21=SUM(R23,R22)(±0.5)</t>
  </si>
  <si>
    <t>ABI.TRE.AKT{A,CHF,T}=SUM(ABI.TRE.AKT{A,CHF,A},ABI.TRE.AKT{A,CHF,I})(±0.5)</t>
  </si>
  <si>
    <t>S21=SUM(S23,S22)(±0.5)</t>
  </si>
  <si>
    <t>ABI.TRE.AKT{A,EM,T}=SUM(ABI.TRE.AKT{A,EM,A},ABI.TRE.AKT{A,EM,I})(±0.5)</t>
  </si>
  <si>
    <t>T21=SUM(T23,T22)(±0.5)</t>
  </si>
  <si>
    <t>ABI.TRE.AKT{A,USD,T}=SUM(ABI.TRE.AKT{A,USD,A},ABI.TRE.AKT{A,USD,I})(±0.5)</t>
  </si>
  <si>
    <t>U21=SUM(U23,U22)(±0.5)</t>
  </si>
  <si>
    <t>ABI.TRE.AKT{A,EUR,T}=SUM(ABI.TRE.AKT{A,EUR,A},ABI.TRE.AKT{A,EUR,I})(±0.5)</t>
  </si>
  <si>
    <t>V21=SUM(V23,V22)(±0.5)</t>
  </si>
  <si>
    <t>ABI.TRE.AKT{A,JPY,T}=SUM(ABI.TRE.AKT{A,JPY,A},ABI.TRE.AKT{A,JPY,I})(±0.5)</t>
  </si>
  <si>
    <t>W21=SUM(W23,W22)(±0.5)</t>
  </si>
  <si>
    <t>ABI.TRE.AKT{A,U,T}=SUM(ABI.TRE.AKT{A,U,A},ABI.TRE.AKT{A,U,I})(±0.5)</t>
  </si>
  <si>
    <t>X21=SUM(X23,X22)(±0.5)</t>
  </si>
  <si>
    <t>ABI.TRE.AKT{A,T,T}=SUM(ABI.TRE.AKT{A,T,A},ABI.TRE.AKT{A,T,I})(±0.5)</t>
  </si>
  <si>
    <t>Y21=SUM(Y23,Y22)(±0.5)</t>
  </si>
  <si>
    <t>ABI.TRE.AKT{T,T,T}=SUM(ABI.TRE.AKT{T,T,A},ABI.TRE.AKT{T,T,I})(±0.5)</t>
  </si>
  <si>
    <t>JAHR_U_D.D016</t>
  </si>
  <si>
    <t>Total Placés en / placés à</t>
  </si>
  <si>
    <t>K24=SUM(K26,K25)(±0.5)</t>
  </si>
  <si>
    <t>ABI.TRE.PAS{I,CHF,T}=SUM(ABI.TRE.PAS{I,CHF,A},ABI.TRE.PAS{I,CHF,I})(±0.5)</t>
  </si>
  <si>
    <t>L24=SUM(L26,L25)(±0.5)</t>
  </si>
  <si>
    <t>ABI.TRE.PAS{I,EM,T}=SUM(ABI.TRE.PAS{I,EM,A},ABI.TRE.PAS{I,EM,I})(±0.5)</t>
  </si>
  <si>
    <t>M24=SUM(M26,M25)(±0.5)</t>
  </si>
  <si>
    <t>ABI.TRE.PAS{I,USD,T}=SUM(ABI.TRE.PAS{I,USD,A},ABI.TRE.PAS{I,USD,I})(±0.5)</t>
  </si>
  <si>
    <t>N24=SUM(N26,N25)(±0.5)</t>
  </si>
  <si>
    <t>ABI.TRE.PAS{I,EUR,T}=SUM(ABI.TRE.PAS{I,EUR,A},ABI.TRE.PAS{I,EUR,I})(±0.5)</t>
  </si>
  <si>
    <t>O24=SUM(O26,O25)(±0.5)</t>
  </si>
  <si>
    <t>ABI.TRE.PAS{I,JPY,T}=SUM(ABI.TRE.PAS{I,JPY,A},ABI.TRE.PAS{I,JPY,I})(±0.5)</t>
  </si>
  <si>
    <t>P24=SUM(P26,P25)(±0.5)</t>
  </si>
  <si>
    <t>ABI.TRE.PAS{I,U,T}=SUM(ABI.TRE.PAS{I,U,A},ABI.TRE.PAS{I,U,I})(±0.5)</t>
  </si>
  <si>
    <t>Q24=SUM(Q26,Q25)(±0.5)</t>
  </si>
  <si>
    <t>ABI.TRE.PAS{I,T,T}=SUM(ABI.TRE.PAS{I,T,A},ABI.TRE.PAS{I,T,I})(±0.5)</t>
  </si>
  <si>
    <t>R24=SUM(R26,R25)(±0.5)</t>
  </si>
  <si>
    <t>ABI.TRE.PAS{A,CHF,T}=SUM(ABI.TRE.PAS{A,CHF,A},ABI.TRE.PAS{A,CHF,I})(±0.5)</t>
  </si>
  <si>
    <t>S24=SUM(S26,S25)(±0.5)</t>
  </si>
  <si>
    <t>ABI.TRE.PAS{A,EM,T}=SUM(ABI.TRE.PAS{A,EM,A},ABI.TRE.PAS{A,EM,I})(±0.5)</t>
  </si>
  <si>
    <t>T24=SUM(T26,T25)(±0.5)</t>
  </si>
  <si>
    <t>ABI.TRE.PAS{A,USD,T}=SUM(ABI.TRE.PAS{A,USD,A},ABI.TRE.PAS{A,USD,I})(±0.5)</t>
  </si>
  <si>
    <t>U24=SUM(U26,U25)(±0.5)</t>
  </si>
  <si>
    <t>ABI.TRE.PAS{A,EUR,T}=SUM(ABI.TRE.PAS{A,EUR,A},ABI.TRE.PAS{A,EUR,I})(±0.5)</t>
  </si>
  <si>
    <t>V24=SUM(V26,V25)(±0.5)</t>
  </si>
  <si>
    <t>ABI.TRE.PAS{A,JPY,T}=SUM(ABI.TRE.PAS{A,JPY,A},ABI.TRE.PAS{A,JPY,I})(±0.5)</t>
  </si>
  <si>
    <t>W24=SUM(W26,W25)(±0.5)</t>
  </si>
  <si>
    <t>ABI.TRE.PAS{A,U,T}=SUM(ABI.TRE.PAS{A,U,A},ABI.TRE.PAS{A,U,I})(±0.5)</t>
  </si>
  <si>
    <t>X24=SUM(X26,X25)(±0.5)</t>
  </si>
  <si>
    <t>ABI.TRE.PAS{A,T,T}=SUM(ABI.TRE.PAS{A,T,A},ABI.TRE.PAS{A,T,I})(±0.5)</t>
  </si>
  <si>
    <t>Y24=SUM(Y26,Y25)(±0.5)</t>
  </si>
  <si>
    <t>ABI.TRE.PAS{T,T,T}=SUM(ABI.TRE.PAS{T,T,A},ABI.TRE.PAS{T,T,I})(±0.5)</t>
  </si>
  <si>
    <t>JAHR_U_TRE.KD001</t>
  </si>
  <si>
    <t>Identité Actifs reçus à titre fiduciaire, Suisse, Provenant de Suisse avec Passifs reçus à titre fiduciaire, Suisse, Placés en Suisse</t>
  </si>
  <si>
    <t>K22=K25(±0.5)</t>
  </si>
  <si>
    <t>ABI.TRE.AKT{I,CHF,I}=ABI.TRE.PAS{I,CHF,I}(±0.5)</t>
  </si>
  <si>
    <t>L22=L25(±0.5)</t>
  </si>
  <si>
    <t>ABI.TRE.AKT{I,EM,I}=ABI.TRE.PAS{I,EM,I}(±0.5)</t>
  </si>
  <si>
    <t>M22=M25(±0.5)</t>
  </si>
  <si>
    <t>ABI.TRE.AKT{I,USD,I}=ABI.TRE.PAS{I,USD,I}(±0.5)</t>
  </si>
  <si>
    <t>N22=N25(±0.5)</t>
  </si>
  <si>
    <t>ABI.TRE.AKT{I,EUR,I}=ABI.TRE.PAS{I,EUR,I}(±0.5)</t>
  </si>
  <si>
    <t>O22=O25(±0.5)</t>
  </si>
  <si>
    <t>ABI.TRE.AKT{I,JPY,I}=ABI.TRE.PAS{I,JPY,I}(±0.5)</t>
  </si>
  <si>
    <t>P22=P25(±0.5)</t>
  </si>
  <si>
    <t>ABI.TRE.AKT{I,U,I}=ABI.TRE.PAS{I,U,I}(±0.5)</t>
  </si>
  <si>
    <t>Q22=Q25(±0.5)</t>
  </si>
  <si>
    <t>ABI.TRE.AKT{I,T,I}=ABI.TRE.PAS{I,T,I}(±0.5)</t>
  </si>
  <si>
    <t>JAHR_U_TRE.KD002</t>
  </si>
  <si>
    <t>Identité Actifs reçus à titre fiduciaire, Etranger, Provenant de l’étranger avec Passifs reçus à titre fiduciaire, Etranger, Placés à l’étranger</t>
  </si>
  <si>
    <t>R23=R26(±0.5)</t>
  </si>
  <si>
    <t>ABI.TRE.AKT{A,CHF,A}=ABI.TRE.PAS{A,CHF,A}(±0.5)</t>
  </si>
  <si>
    <t>S23=S26(±0.5)</t>
  </si>
  <si>
    <t>ABI.TRE.AKT{A,EM,A}=ABI.TRE.PAS{A,EM,A}(±0.5)</t>
  </si>
  <si>
    <t>T23=T26(±0.5)</t>
  </si>
  <si>
    <t>ABI.TRE.AKT{A,USD,A}=ABI.TRE.PAS{A,USD,A}(±0.5)</t>
  </si>
  <si>
    <t>U23=U26(±0.5)</t>
  </si>
  <si>
    <t>ABI.TRE.AKT{A,EUR,A}=ABI.TRE.PAS{A,EUR,A}(±0.5)</t>
  </si>
  <si>
    <t>V23=V26(±0.5)</t>
  </si>
  <si>
    <t>ABI.TRE.AKT{A,JPY,A}=ABI.TRE.PAS{A,JPY,A}(±0.5)</t>
  </si>
  <si>
    <t>W23=W26(±0.5)</t>
  </si>
  <si>
    <t>ABI.TRE.AKT{A,U,A}=ABI.TRE.PAS{A,U,A}(±0.5)</t>
  </si>
  <si>
    <t>X23=X26(±0.5)</t>
  </si>
  <si>
    <t>ABI.TRE.AKT{A,T,A}=ABI.TRE.PAS{A,T,A}(±0.5)</t>
  </si>
  <si>
    <t>JAHR_U_TRE.KD003</t>
  </si>
  <si>
    <t>Identité Actifs reçus à titre fiduciaire, Suisse, Provenant de l'étranger avec Passifs reçus à titre fiduciaire, Etranger, Placés en Suisse</t>
  </si>
  <si>
    <t>K23=R25(±0.5)</t>
  </si>
  <si>
    <t>ABI.TRE.AKT{I,CHF,A}=ABI.TRE.PAS{A,CHF,I}(±0.5)</t>
  </si>
  <si>
    <t>L23=S25(±0.5)</t>
  </si>
  <si>
    <t>ABI.TRE.AKT{I,EM,A}=ABI.TRE.PAS{A,EM,I}(±0.5)</t>
  </si>
  <si>
    <t>M23=T25(±0.5)</t>
  </si>
  <si>
    <t>ABI.TRE.AKT{I,USD,A}=ABI.TRE.PAS{A,USD,I}(±0.5)</t>
  </si>
  <si>
    <t>N23=U25(±0.5)</t>
  </si>
  <si>
    <t>ABI.TRE.AKT{I,EUR,A}=ABI.TRE.PAS{A,EUR,I}(±0.5)</t>
  </si>
  <si>
    <t>O23=V25(±0.5)</t>
  </si>
  <si>
    <t>ABI.TRE.AKT{I,JPY,A}=ABI.TRE.PAS{A,JPY,I}(±0.5)</t>
  </si>
  <si>
    <t>P23=W25(±0.5)</t>
  </si>
  <si>
    <t>ABI.TRE.AKT{I,U,A}=ABI.TRE.PAS{A,U,I}(±0.5)</t>
  </si>
  <si>
    <t>Q23=X25(±0.5)</t>
  </si>
  <si>
    <t>ABI.TRE.AKT{I,T,A}=ABI.TRE.PAS{A,T,I}(±0.5)</t>
  </si>
  <si>
    <t>JAHR_U_TRE.KD004</t>
  </si>
  <si>
    <t>Identité Actifs reçus à titre fiduciaire, Etranger, Provenant de Suisse avec Passifs reçus à titre fiduciaire, Suisse, Placés à l’étranger</t>
  </si>
  <si>
    <t>R22=K26(±0.5)</t>
  </si>
  <si>
    <t>ABI.TRE.AKT{A,CHF,I}=ABI.TRE.PAS{I,CHF,A}(±0.5)</t>
  </si>
  <si>
    <t>S22=L26(±0.5)</t>
  </si>
  <si>
    <t>ABI.TRE.AKT{A,EM,I}=ABI.TRE.PAS{I,EM,A}(±0.5)</t>
  </si>
  <si>
    <t>T22=M26(±0.5)</t>
  </si>
  <si>
    <t>ABI.TRE.AKT{A,USD,I}=ABI.TRE.PAS{I,USD,A}(±0.5)</t>
  </si>
  <si>
    <t>U22=N26(±0.5)</t>
  </si>
  <si>
    <t>ABI.TRE.AKT{A,EUR,I}=ABI.TRE.PAS{I,EUR,A}(±0.5)</t>
  </si>
  <si>
    <t>V22=O26(±0.5)</t>
  </si>
  <si>
    <t>ABI.TRE.AKT{A,JPY,I}=ABI.TRE.PAS{I,JPY,A}(±0.5)</t>
  </si>
  <si>
    <t>W22=P26(±0.5)</t>
  </si>
  <si>
    <t>ABI.TRE.AKT{A,U,I}=ABI.TRE.PAS{I,U,A}(±0.5)</t>
  </si>
  <si>
    <t>X22=Q26(±0.5)</t>
  </si>
  <si>
    <t>ABI.TRE.AKT{A,T,I}=ABI.TRE.PAS{I,T,A}(±0.5)</t>
  </si>
  <si>
    <t>JAHR_U_D.D002</t>
  </si>
  <si>
    <t>Vérification 'dont' Total Suisse et étranger avec sous-position Etranger</t>
  </si>
  <si>
    <t>K48&gt;=K49(±0.5)</t>
  </si>
  <si>
    <t>EFR.GAU.PAF.GEH{T}&gt;=EFR.GAU.PAF.GEH{A}(±0.5)</t>
  </si>
  <si>
    <t>JAHR_U_EFR.K001</t>
  </si>
  <si>
    <t>Calcul Sous-total Résultat net des opérations d’intérêts</t>
  </si>
  <si>
    <t>K30=SUM(K28,-K29)(±0.5)</t>
  </si>
  <si>
    <t>EFR.ERZ{}=SUM(EFR.ERZ.BEZ{},-EFR.ERZ.WBZ{})(±0.5)</t>
  </si>
  <si>
    <t>JAHR_U_EFR.K002</t>
  </si>
  <si>
    <t>Calcul Résultat brut des opérations d’intérêts</t>
  </si>
  <si>
    <t>K28=SUM(-K27,K26)(±0.5)</t>
  </si>
  <si>
    <t>EFR.ERZ.BEZ{}=SUM(-EFR.ERZ.BEZ.ZAU{},EFR.ERZ.BEZ.ZEG{})(±0.5)</t>
  </si>
  <si>
    <t>JAHR_U_EFR.K003</t>
  </si>
  <si>
    <t>Total Produit des opérations d'intérêts</t>
  </si>
  <si>
    <t>K26=SUM(K25,K24,K23)(±0.5)</t>
  </si>
  <si>
    <t>EFR.ERZ.BEZ.ZEG{}=SUM(EFR.ERZ.BEZ.ZEG.ZDF{},EFR.ERZ.BEZ.ZEG.ZDH{},EFR.ERZ.BEZ.ZEG.ZDK{})(±0.5)</t>
  </si>
  <si>
    <t>JAHR_U_EFR.K004</t>
  </si>
  <si>
    <t>Calcul Sous-total Résultat des opérations de commissions et des prestations de service</t>
  </si>
  <si>
    <t>K37=SUM(-K36,K35)(±0.5)</t>
  </si>
  <si>
    <t>EFR.ERK{}=SUM(-EFR.ERK.KAU{},EFR.ERK.KEG{})(±0.5)</t>
  </si>
  <si>
    <t>JAHR_U_EFR.K005</t>
  </si>
  <si>
    <t>Total Produit des opérations de commissions et des prestations de service</t>
  </si>
  <si>
    <t>K35=SUM(K34,K33,K32)(±0.5)</t>
  </si>
  <si>
    <t>EFR.ERK.KEG{}=SUM(EFR.ERK.KEG.KDL{},EFR.ERK.KEG.KKG{},EFR.ERK.KEG.KWA{})(±0.5)</t>
  </si>
  <si>
    <t>JAHR_U_EFR.K006</t>
  </si>
  <si>
    <t>Calcul Sous-total Autres résultats ordinaires</t>
  </si>
  <si>
    <t>K45=SUM(-K44,K43,K41,K40,K42)(±0.5)</t>
  </si>
  <si>
    <t>EFR.UER{}=SUM(-EFR.UER.AOA{},EFR.UER.AOE{},EFR.UER.BER{},EFR.UER.ERV{},EFR.UER.LER{})(±0.5)</t>
  </si>
  <si>
    <t>JAHR_U_EFR.K007</t>
  </si>
  <si>
    <t>Total Sous-total Charges d'exploitation</t>
  </si>
  <si>
    <t>K54=SUM(K47,K53)(±0.5)</t>
  </si>
  <si>
    <t>EFR.GAU{}=SUM(EFR.GAU.PAF{},EFR.GAU.SAF{})(±0.5)</t>
  </si>
  <si>
    <t>JAHR_U_EFR.K008</t>
  </si>
  <si>
    <t>Total Charges de personnel</t>
  </si>
  <si>
    <t>K47=SUM(K48,K50,K52,K51)(±0.5)</t>
  </si>
  <si>
    <t>EFR.GAU.PAF{}=SUM(EFR.GAU.PAF.GEH{T},EFR.GAU.PAF.SOL{},EFR.GAU.PAF.UEB{},EFR.GAU.PAF.WAV{})(±0.5)</t>
  </si>
  <si>
    <t>JAHR_U_EFR.K009</t>
  </si>
  <si>
    <t>Calcul Résultat opérationnel</t>
  </si>
  <si>
    <t>K57=K30+K37+K38+K45-K54-K55-K56(±0.5)</t>
  </si>
  <si>
    <t>EFR.GER{}=EFR.ERZ{}+EFR.ERK{}+EFR.ERH{}+EFR.UER{}-EFR.GAU{}-EFR.WBB{}-EFR.VRW{}(±0.5)</t>
  </si>
  <si>
    <t>JAHR_U_EFR.K010</t>
  </si>
  <si>
    <t>Calcul Bénéfice/Perte (résultat de la période)</t>
  </si>
  <si>
    <t>K62=K57+K58-K59+K60-K61(±0.5)</t>
  </si>
  <si>
    <t>EFR.EGV{}=EFR.GER{}+EFR.AEG{}-EFR.AAU{}+EFR.VRB{}-EFR.STE{}(±0.5)</t>
  </si>
  <si>
    <t>JAHR_U_EFR.K011</t>
  </si>
  <si>
    <t>Bénéfice/Perte (résultat de la période) &lt;&gt; 0</t>
  </si>
  <si>
    <t>K62&lt;&gt;0</t>
  </si>
  <si>
    <t>EFR.EGV{}&lt;&gt;0</t>
  </si>
  <si>
    <t>JAHR_U_EFR.K012</t>
  </si>
  <si>
    <t>Salaires &gt; 0</t>
  </si>
  <si>
    <t>K48&gt;0</t>
  </si>
  <si>
    <t>EFR.GAU.PAF.GEH{T}&gt;0</t>
  </si>
  <si>
    <t>JAHR_U_GUV.K001</t>
  </si>
  <si>
    <t>Total Bénéfice/perte au bilan</t>
  </si>
  <si>
    <t>K67=SUM(K65,K66)(±0.5)</t>
  </si>
  <si>
    <t>GUV.BGW{}=SUM(GUV.BGW.GGV{},GUV.BGW.GVV{})(±0.5)</t>
  </si>
  <si>
    <t>JAHR_U_GUV.K002</t>
  </si>
  <si>
    <t>Total Répartition du bénéfice</t>
  </si>
  <si>
    <t>K69=SUM(K76,K81,K71,K70)(±0.5)</t>
  </si>
  <si>
    <t>GUV.GEW{}=SUM(GUV.GEW.ABG{},GUV.GEW.AGW{},GUV.GEW.ZFR{},GUV.GEW.ZGR{})(±0.5)</t>
  </si>
  <si>
    <t>JAHR_U_GUV.K003</t>
  </si>
  <si>
    <t>Total Distributions au moyen du bénéfice au bilan</t>
  </si>
  <si>
    <t>K76=SUM(K73,K74,K75)(±0.5)</t>
  </si>
  <si>
    <t>GUV.GEW.ABG{}=SUM(GUV.GEW.ABG.ASG{},GUV.GEW.ABG.AZS{},GUV.GEW.ABG.VZD{})(±0.5)</t>
  </si>
  <si>
    <t>JAHR_U_GUV.K004</t>
  </si>
  <si>
    <t>Total Sous-total Autres distributions du bénéfice</t>
  </si>
  <si>
    <t>K81=SUM(K79,K78,K80)(±0.5)</t>
  </si>
  <si>
    <t>GUV.GEW.AGW{}=SUM(GUV.GEW.AGW.PVO{},GUV.GEW.AGW.TAM{},GUV.GEW.AGW.UEB{})(±0.5)</t>
  </si>
  <si>
    <t>JAHR_U_GUV.K005</t>
  </si>
  <si>
    <t>Total Sous-total Couverture de la perte</t>
  </si>
  <si>
    <t>K82=SUM(K84,K83)(±0.5)</t>
  </si>
  <si>
    <t>GUV.VEA{}=SUM(GUV.VEA.EFG{},GUV.VEA.EGG{})(±0.5)</t>
  </si>
  <si>
    <t>JAHR_U_GUV.K006</t>
  </si>
  <si>
    <t>Vérification conditionelle Répartition du bénéfice ou Couverture de la perte</t>
  </si>
  <si>
    <t>IF(K67&gt;0,AND(NOT(K82&lt;&gt;0),K69+K85=K67(±0.5)),IF(K67&lt;0,AND(NOT(K69&lt;&gt;0),K82-K85=-K67(±0.5)),AND(NOT(K69&lt;&gt;0),NOT(K82&lt;&gt;0))))</t>
  </si>
  <si>
    <t>IF(GUV.BGW{}&gt;0,AND(NOT(GUV.VEA{}&lt;&gt;0),GUV.GEW{}+GUV.GVN{}=GUV.BGW{}(±0.5)),IF(GUV.BGW{}&lt;0,AND(NOT(GUV.GEW{}&lt;&gt;0),GUV.VEA{}-GUV.GVN{}=-GUV.BGW{}(±0.5)),AND(NOT(GUV.GEW{}&lt;&gt;0),NOT(GUV.VEA{}&lt;&gt;0))))</t>
  </si>
  <si>
    <t>JAHR_U_U.K001</t>
  </si>
  <si>
    <t>Identité Bénéfice/Perte (résultat de la période) dans Compte de résultat avec Bénéfice/Perte (résultat de la période) dans Répartition du bénéfice/Couverture de la perte</t>
  </si>
  <si>
    <t>K62=K65(±0.5)</t>
  </si>
  <si>
    <t>EFR.EGV{}=GUV.BGW.GGV{}(±0.5)</t>
  </si>
  <si>
    <t>J205,J202</t>
  </si>
  <si>
    <t>JAHR_U_U.K002</t>
  </si>
  <si>
    <t>Identié Bénéfice/perte, report à nouveau dans Répartition du bénéfice/Couverture de la perte avec Bénéfice reporté/Perte reportée dans Bilan</t>
  </si>
  <si>
    <t>'J205'!K85='J202'!Y97(±0.5)</t>
  </si>
  <si>
    <t>GUV.GVN{}=BIL.PAS.GVO{T,T}(±0.5)</t>
  </si>
  <si>
    <t>JAHR_U_AKT.KD004</t>
  </si>
  <si>
    <t>Vérification d'intervalle Total Crédits à la consommation</t>
  </si>
  <si>
    <t>AND(0.500*L22&lt;=K22,K22&lt;=5.000*L22)</t>
  </si>
  <si>
    <t>AND(0.500*BIL.AKT.FKU.BKK{K01,ANZ}&lt;=BIL.AKT.FKU.BKK{K01,BET},BIL.AKT.FKU.BKK{K01,BET}&lt;=5.000*BIL.AKT.FKU.BKK{K01,ANZ})</t>
  </si>
  <si>
    <t>AND(5.001*L23&lt;=K23,K23&lt;=10.000*L23)</t>
  </si>
  <si>
    <t>AND(5.001*BIL.AKT.FKU.BKK{K02,ANZ}&lt;=BIL.AKT.FKU.BKK{K02,BET},BIL.AKT.FKU.BKK{K02,BET}&lt;=10.000*BIL.AKT.FKU.BKK{K02,ANZ})</t>
  </si>
  <si>
    <t>AND(10.001*L24&lt;=K24,K24&lt;=15.000*L24)</t>
  </si>
  <si>
    <t>AND(10.001*BIL.AKT.FKU.BKK{K03,ANZ}&lt;=BIL.AKT.FKU.BKK{K03,BET},BIL.AKT.FKU.BKK{K03,BET}&lt;=15.000*BIL.AKT.FKU.BKK{K03,ANZ})</t>
  </si>
  <si>
    <t>AND(15.001*L25&lt;=K25,K25&lt;=20.000*L25)</t>
  </si>
  <si>
    <t>AND(15.001*BIL.AKT.FKU.BKK{K04,ANZ}&lt;=BIL.AKT.FKU.BKK{K04,BET},BIL.AKT.FKU.BKK{K04,BET}&lt;=20.000*BIL.AKT.FKU.BKK{K04,ANZ})</t>
  </si>
  <si>
    <t>AND(20.001*L26&lt;=K26,K26&lt;=25.000*L26)</t>
  </si>
  <si>
    <t>AND(20.001*BIL.AKT.FKU.BKK{K05,ANZ}&lt;=BIL.AKT.FKU.BKK{K05,BET},BIL.AKT.FKU.BKK{K05,BET}&lt;=25.000*BIL.AKT.FKU.BKK{K05,ANZ})</t>
  </si>
  <si>
    <t>AND(25.001*L27&lt;=K27,K27&lt;=30.000*L27)</t>
  </si>
  <si>
    <t>AND(25.001*BIL.AKT.FKU.BKK{K06,ANZ}&lt;=BIL.AKT.FKU.BKK{K06,BET},BIL.AKT.FKU.BKK{K06,BET}&lt;=30.000*BIL.AKT.FKU.BKK{K06,ANZ})</t>
  </si>
  <si>
    <t>AND(30.001*L28&lt;=K28,K28&lt;=35.000*L28)</t>
  </si>
  <si>
    <t>AND(30.001*BIL.AKT.FKU.BKK{K07,ANZ}&lt;=BIL.AKT.FKU.BKK{K07,BET},BIL.AKT.FKU.BKK{K07,BET}&lt;=35.000*BIL.AKT.FKU.BKK{K07,ANZ})</t>
  </si>
  <si>
    <t>AND(35.001*L29&lt;=K29,K29&lt;=40.000*L29)</t>
  </si>
  <si>
    <t>AND(35.001*BIL.AKT.FKU.BKK{K08,ANZ}&lt;=BIL.AKT.FKU.BKK{K08,BET},BIL.AKT.FKU.BKK{K08,BET}&lt;=40.000*BIL.AKT.FKU.BKK{K08,ANZ})</t>
  </si>
  <si>
    <t>AND(40.001*L30&lt;=K30,K30&lt;=45.000*L30)</t>
  </si>
  <si>
    <t>AND(40.001*BIL.AKT.FKU.BKK{K09,ANZ}&lt;=BIL.AKT.FKU.BKK{K09,BET},BIL.AKT.FKU.BKK{K09,BET}&lt;=45.000*BIL.AKT.FKU.BKK{K09,ANZ})</t>
  </si>
  <si>
    <t>AND(45.001*L31&lt;=K31,K31&lt;=50.000*L31)</t>
  </si>
  <si>
    <t>AND(45.001*BIL.AKT.FKU.BKK{K10,ANZ}&lt;=BIL.AKT.FKU.BKK{K10,BET},BIL.AKT.FKU.BKK{K10,BET}&lt;=50.000*BIL.AKT.FKU.BKK{K10,ANZ})</t>
  </si>
  <si>
    <t>AND(50.001*L32&lt;=K32,K32&lt;=55.000*L32)</t>
  </si>
  <si>
    <t>AND(50.001*BIL.AKT.FKU.BKK{K11,ANZ}&lt;=BIL.AKT.FKU.BKK{K11,BET},BIL.AKT.FKU.BKK{K11,BET}&lt;=55.000*BIL.AKT.FKU.BKK{K11,ANZ})</t>
  </si>
  <si>
    <t>AND(55.001*L33&lt;=K33,K33&lt;=60.000*L33)</t>
  </si>
  <si>
    <t>AND(55.001*BIL.AKT.FKU.BKK{K12,ANZ}&lt;=BIL.AKT.FKU.BKK{K12,BET},BIL.AKT.FKU.BKK{K12,BET}&lt;=60.000*BIL.AKT.FKU.BKK{K12,ANZ})</t>
  </si>
  <si>
    <t>AND(60.001*L34&lt;=K34,K34&lt;=65.000*L34)</t>
  </si>
  <si>
    <t>AND(60.001*BIL.AKT.FKU.BKK{K13,ANZ}&lt;=BIL.AKT.FKU.BKK{K13,BET},BIL.AKT.FKU.BKK{K13,BET}&lt;=65.000*BIL.AKT.FKU.BKK{K13,ANZ})</t>
  </si>
  <si>
    <t>AND(65.001*L35&lt;=K35,K35&lt;=70.000*L35)</t>
  </si>
  <si>
    <t>AND(65.001*BIL.AKT.FKU.BKK{K14,ANZ}&lt;=BIL.AKT.FKU.BKK{K14,BET},BIL.AKT.FKU.BKK{K14,BET}&lt;=70.000*BIL.AKT.FKU.BKK{K14,ANZ})</t>
  </si>
  <si>
    <t>AND(70.001*L36&lt;=K36,K36&lt;=75.000*L36)</t>
  </si>
  <si>
    <t>AND(70.001*BIL.AKT.FKU.BKK{K15,ANZ}&lt;=BIL.AKT.FKU.BKK{K15,BET},BIL.AKT.FKU.BKK{K15,BET}&lt;=75.000*BIL.AKT.FKU.BKK{K15,ANZ})</t>
  </si>
  <si>
    <t>AND(75.001*L37&lt;=K37,K37&lt;=80.000*L37)</t>
  </si>
  <si>
    <t>AND(75.001*BIL.AKT.FKU.BKK{K16,ANZ}&lt;=BIL.AKT.FKU.BKK{K16,BET},BIL.AKT.FKU.BKK{K16,BET}&lt;=80.000*BIL.AKT.FKU.BKK{K16,ANZ})</t>
  </si>
  <si>
    <t>JAHR_U_D.D021</t>
  </si>
  <si>
    <t>Nombre dans Unité nombre entier</t>
  </si>
  <si>
    <t>INT(L22)=L22</t>
  </si>
  <si>
    <t>INT(BIL.AKT.FKU.BKK{K01,ANZ})=BIL.AKT.FKU.BKK{K01,ANZ}</t>
  </si>
  <si>
    <t>INT(L23)=L23</t>
  </si>
  <si>
    <t>INT(BIL.AKT.FKU.BKK{K02,ANZ})=BIL.AKT.FKU.BKK{K02,ANZ}</t>
  </si>
  <si>
    <t>INT(L24)=L24</t>
  </si>
  <si>
    <t>INT(BIL.AKT.FKU.BKK{K03,ANZ})=BIL.AKT.FKU.BKK{K03,ANZ}</t>
  </si>
  <si>
    <t>INT(L25)=L25</t>
  </si>
  <si>
    <t>INT(BIL.AKT.FKU.BKK{K04,ANZ})=BIL.AKT.FKU.BKK{K04,ANZ}</t>
  </si>
  <si>
    <t>INT(L26)=L26</t>
  </si>
  <si>
    <t>INT(BIL.AKT.FKU.BKK{K05,ANZ})=BIL.AKT.FKU.BKK{K05,ANZ}</t>
  </si>
  <si>
    <t>INT(L27)=L27</t>
  </si>
  <si>
    <t>INT(BIL.AKT.FKU.BKK{K06,ANZ})=BIL.AKT.FKU.BKK{K06,ANZ}</t>
  </si>
  <si>
    <t>INT(L28)=L28</t>
  </si>
  <si>
    <t>INT(BIL.AKT.FKU.BKK{K07,ANZ})=BIL.AKT.FKU.BKK{K07,ANZ}</t>
  </si>
  <si>
    <t>INT(L29)=L29</t>
  </si>
  <si>
    <t>INT(BIL.AKT.FKU.BKK{K08,ANZ})=BIL.AKT.FKU.BKK{K08,ANZ}</t>
  </si>
  <si>
    <t>INT(L30)=L30</t>
  </si>
  <si>
    <t>INT(BIL.AKT.FKU.BKK{K09,ANZ})=BIL.AKT.FKU.BKK{K09,ANZ}</t>
  </si>
  <si>
    <t>INT(L31)=L31</t>
  </si>
  <si>
    <t>INT(BIL.AKT.FKU.BKK{K10,ANZ})=BIL.AKT.FKU.BKK{K10,ANZ}</t>
  </si>
  <si>
    <t>INT(L32)=L32</t>
  </si>
  <si>
    <t>INT(BIL.AKT.FKU.BKK{K11,ANZ})=BIL.AKT.FKU.BKK{K11,ANZ}</t>
  </si>
  <si>
    <t>INT(L33)=L33</t>
  </si>
  <si>
    <t>INT(BIL.AKT.FKU.BKK{K12,ANZ})=BIL.AKT.FKU.BKK{K12,ANZ}</t>
  </si>
  <si>
    <t>INT(L34)=L34</t>
  </si>
  <si>
    <t>INT(BIL.AKT.FKU.BKK{K13,ANZ})=BIL.AKT.FKU.BKK{K13,ANZ}</t>
  </si>
  <si>
    <t>INT(L35)=L35</t>
  </si>
  <si>
    <t>INT(BIL.AKT.FKU.BKK{K14,ANZ})=BIL.AKT.FKU.BKK{K14,ANZ}</t>
  </si>
  <si>
    <t>INT(L36)=L36</t>
  </si>
  <si>
    <t>INT(BIL.AKT.FKU.BKK{K15,ANZ})=BIL.AKT.FKU.BKK{K15,ANZ}</t>
  </si>
  <si>
    <t>INT(L37)=L37</t>
  </si>
  <si>
    <t>INT(BIL.AKT.FKU.BKK{K16,ANZ})=BIL.AKT.FKU.BKK{K16,ANZ}</t>
  </si>
  <si>
    <t>INT(L38)=L38</t>
  </si>
  <si>
    <t>INT(BIL.AKT.FKU.BKK{T,ANZ})=BIL.AKT.FKU.BKK{T,ANZ}</t>
  </si>
  <si>
    <t>JAHR_U_D.D022</t>
  </si>
  <si>
    <t>Total Crédits à la consommation, en cours</t>
  </si>
  <si>
    <t>K38=SUM(K22,K23,K24,K25,K26,K27,K28,K29,K30,K31,K32,K33,K34,K35,K36,K37)(±0.5)</t>
  </si>
  <si>
    <t>BIL.AKT.FKU.BKK{T,BET}=SUM(BIL.AKT.FKU.BKK{K01,BET},BIL.AKT.FKU.BKK{K02,BET},BIL.AKT.FKU.BKK{K03,BET},BIL.AKT.FKU.BKK{K04,BET},BIL.AKT.FKU.BKK{K05,BET},BIL.AKT.FKU.BKK{K06,BET},BIL.AKT.FKU.BKK{K07,BET},BIL.AKT.FKU.BKK{K08,BET},BIL.AKT.FKU.BKK{K09,BET},BIL.AKT.FKU.BKK{K10,BET},BIL.AKT.FKU.BKK{K11,BET},BIL.AKT.FKU.BKK{K12,BET},BIL.AKT.FKU.BKK{K13,BET},BIL.AKT.FKU.BKK{K14,BET},BIL.AKT.FKU.BKK{K15,BET},BIL.AKT.FKU.BKK{K16,BET})(±0.5)</t>
  </si>
  <si>
    <t>L38=SUM(L22,L23,L24,L25,L26,L27,L28,L29,L30,L31,L32,L33,L34,L35,L36,L37)(±0.5)</t>
  </si>
  <si>
    <t>BIL.AKT.FKU.BKK{T,ANZ}=SUM(BIL.AKT.FKU.BKK{K01,ANZ},BIL.AKT.FKU.BKK{K02,ANZ},BIL.AKT.FKU.BKK{K03,ANZ},BIL.AKT.FKU.BKK{K04,ANZ},BIL.AKT.FKU.BKK{K05,ANZ},BIL.AKT.FKU.BKK{K06,ANZ},BIL.AKT.FKU.BKK{K07,ANZ},BIL.AKT.FKU.BKK{K08,ANZ},BIL.AKT.FKU.BKK{K09,ANZ},BIL.AKT.FKU.BKK{K10,ANZ},BIL.AKT.FKU.BKK{K11,ANZ},BIL.AKT.FKU.BKK{K12,ANZ},BIL.AKT.FKU.BKK{K13,ANZ},BIL.AKT.FKU.BKK{K14,ANZ},BIL.AKT.FKU.BKK{K15,ANZ},BIL.AKT.FKU.BKK{K16,ANZ})(±0.5)</t>
  </si>
  <si>
    <t>JAHR_U_D.D017</t>
  </si>
  <si>
    <t>Total Sexe des collaborateurs</t>
  </si>
  <si>
    <t>K21=SUM(K22,K23)</t>
  </si>
  <si>
    <t>STK.PBD{I,T}=SUM(STK.PBD{I,MAN},STK.PBD{I,WBL})</t>
  </si>
  <si>
    <t>L21=SUM(L22,L23)</t>
  </si>
  <si>
    <t>STK.PBD{A,T}=SUM(STK.PBD{A,MAN},STK.PBD{A,WBL})</t>
  </si>
  <si>
    <t>M21=SUM(M22,M23)</t>
  </si>
  <si>
    <t>STK.PBD{T,T}=SUM(STK.PBD{T,MAN},STK.PBD{T,WBL})</t>
  </si>
  <si>
    <t>JAHR_U_D.D023</t>
  </si>
  <si>
    <t>Total Suisse et étranger etat du personnel</t>
  </si>
  <si>
    <t>M21=K21+L21</t>
  </si>
  <si>
    <t>STK.PBD{T,T}=STK.PBD{I,T}+STK.PBD{A,T}</t>
  </si>
  <si>
    <t>M22=K22+L22</t>
  </si>
  <si>
    <t>STK.PBD{T,MAN}=STK.PBD{I,MAN}+STK.PBD{A,MAN}</t>
  </si>
  <si>
    <t>M23=K23+L23</t>
  </si>
  <si>
    <t>STK.PBD{T,WBL}=STK.PBD{I,WBL}+STK.PBD{A,WBL}</t>
  </si>
  <si>
    <t>JAHR_U_STK.KD001</t>
  </si>
  <si>
    <t>Effectifs, Total Suisse et étranger, Total Sexe des collaborateurs &gt; 0</t>
  </si>
  <si>
    <t>M21&gt;0</t>
  </si>
  <si>
    <t>STK.PBD{T,T}&gt;0</t>
  </si>
  <si>
    <t>K50=SUM(K49,K48)(±0.5)</t>
  </si>
  <si>
    <t>STK.GST{T,T}=SUM(STK.GST{A,T},STK.GST{I,T})(±0.5)</t>
  </si>
  <si>
    <t>L50=SUM(L48)(±0.5)</t>
  </si>
  <si>
    <t>STK.GST{T,SIT}=SUM(STK.GST{I,SIT})(±0.5)</t>
  </si>
  <si>
    <t>M50=SUM(M49,M48)(±0.5)</t>
  </si>
  <si>
    <t>STK.GST{T,FIL}=SUM(STK.GST{A,FIL},STK.GST{I,FIL})(±0.5)</t>
  </si>
  <si>
    <t>JAHR_U_D.D003</t>
  </si>
  <si>
    <t>K48=K47+SUM(K39,K36,K35,K22,K33,K32,K30,K45,K28,K38,K46,K23,K44,K27,K26,K37,K34,K31,K25,K40,K41,K24,K42,K43,K29,K21)(±0.5)</t>
  </si>
  <si>
    <t>STK.GST{I,T}=STK.GST{LIE,T}+SUM(STK.GST{AG,T},STK.GST{AI,T},STK.GST{AR,T},STK.GST{BE,T},STK.GST{BL,T},STK.GST{BS,T},STK.GST{FR,T},STK.GST{GE,T},STK.GST{GL,T},STK.GST{GR,T},STK.GST{JU,T},STK.GST{LU,T},STK.GST{NE,T},STK.GST{NW,T},STK.GST{OW,T},STK.GST{SG,T},STK.GST{SH,T},STK.GST{SO,T},STK.GST{SZ,T},STK.GST{TG,T},STK.GST{TI,T},STK.GST{UR,T},STK.GST{VD,T},STK.GST{VS,T},STK.GST{ZG,T},STK.GST{ZH,T})(±0.5)</t>
  </si>
  <si>
    <t>L48=L47+SUM(L39,L36,L35,L22,L33,L32,L30,L45,L28,L38,L46,L23,L44,L27,L26,L37,L34,L31,L25,L40,L41,L24,L42,L43,L29,L21)(±0.5)</t>
  </si>
  <si>
    <t>STK.GST{I,SIT}=STK.GST{LIE,SIT}+SUM(STK.GST{AG,SIT},STK.GST{AI,SIT},STK.GST{AR,SIT},STK.GST{BE,SIT},STK.GST{BL,SIT},STK.GST{BS,SIT},STK.GST{FR,SIT},STK.GST{GE,SIT},STK.GST{GL,SIT},STK.GST{GR,SIT},STK.GST{JU,SIT},STK.GST{LU,SIT},STK.GST{NE,SIT},STK.GST{NW,SIT},STK.GST{OW,SIT},STK.GST{SG,SIT},STK.GST{SH,SIT},STK.GST{SO,SIT},STK.GST{SZ,SIT},STK.GST{TG,SIT},STK.GST{TI,SIT},STK.GST{UR,SIT},STK.GST{VD,SIT},STK.GST{VS,SIT},STK.GST{ZG,SIT},STK.GST{ZH,SIT})(±0.5)</t>
  </si>
  <si>
    <t>M48=M47+SUM(M39,M36,M35,M22,M33,M32,M30,M45,M28,M38,M46,M23,M44,M27,M26,M37,M34,M31,M25,M40,M41,M24,M42,M43,M29,M21)(±0.5)</t>
  </si>
  <si>
    <t>STK.GST{I,FIL}=STK.GST{LIE,FIL}+SUM(STK.GST{AG,FIL},STK.GST{AI,FIL},STK.GST{AR,FIL},STK.GST{BE,FIL},STK.GST{BL,FIL},STK.GST{BS,FIL},STK.GST{FR,FIL},STK.GST{GE,FIL},STK.GST{GL,FIL},STK.GST{GR,FIL},STK.GST{JU,FIL},STK.GST{LU,FIL},STK.GST{NE,FIL},STK.GST{NW,FIL},STK.GST{OW,FIL},STK.GST{SG,FIL},STK.GST{SH,FIL},STK.GST{SO,FIL},STK.GST{SZ,FIL},STK.GST{TG,FIL},STK.GST{TI,FIL},STK.GST{UR,FIL},STK.GST{VD,FIL},STK.GST{VS,FIL},STK.GST{ZG,FIL},STK.GST{ZH,FIL})(±0.5)</t>
  </si>
  <si>
    <t>JAHR_U_D.D018</t>
  </si>
  <si>
    <t>Total Nombre de comptoirs</t>
  </si>
  <si>
    <t>K21=SUM(M21,L21)</t>
  </si>
  <si>
    <t>STK.GST{ZH,T}=SUM(STK.GST{ZH,FIL},STK.GST{ZH,SIT})</t>
  </si>
  <si>
    <t>K22=SUM(M22,L22)</t>
  </si>
  <si>
    <t>STK.GST{BE,T}=SUM(STK.GST{BE,FIL},STK.GST{BE,SIT})</t>
  </si>
  <si>
    <t>K23=SUM(M23,L23)</t>
  </si>
  <si>
    <t>STK.GST{LU,T}=SUM(STK.GST{LU,FIL},STK.GST{LU,SIT})</t>
  </si>
  <si>
    <t>K24=SUM(M24,L24)</t>
  </si>
  <si>
    <t>STK.GST{UR,T}=SUM(STK.GST{UR,FIL},STK.GST{UR,SIT})</t>
  </si>
  <si>
    <t>K25=SUM(M25,L25)</t>
  </si>
  <si>
    <t>STK.GST{SZ,T}=SUM(STK.GST{SZ,FIL},STK.GST{SZ,SIT})</t>
  </si>
  <si>
    <t>K26=SUM(M26,L26)</t>
  </si>
  <si>
    <t>STK.GST{OW,T}=SUM(STK.GST{OW,FIL},STK.GST{OW,SIT})</t>
  </si>
  <si>
    <t>K27=SUM(M27,L27)</t>
  </si>
  <si>
    <t>STK.GST{NW,T}=SUM(STK.GST{NW,FIL},STK.GST{NW,SIT})</t>
  </si>
  <si>
    <t>K28=SUM(M28,L28)</t>
  </si>
  <si>
    <t>STK.GST{GL,T}=SUM(STK.GST{GL,FIL},STK.GST{GL,SIT})</t>
  </si>
  <si>
    <t>K29=SUM(M29,L29)</t>
  </si>
  <si>
    <t>STK.GST{ZG,T}=SUM(STK.GST{ZG,FIL},STK.GST{ZG,SIT})</t>
  </si>
  <si>
    <t>K30=SUM(M30,L30)</t>
  </si>
  <si>
    <t>STK.GST{FR,T}=SUM(STK.GST{FR,FIL},STK.GST{FR,SIT})</t>
  </si>
  <si>
    <t>K31=SUM(M31,L31)</t>
  </si>
  <si>
    <t>STK.GST{SO,T}=SUM(STK.GST{SO,FIL},STK.GST{SO,SIT})</t>
  </si>
  <si>
    <t>K32=SUM(M32,L32)</t>
  </si>
  <si>
    <t>STK.GST{BS,T}=SUM(STK.GST{BS,FIL},STK.GST{BS,SIT})</t>
  </si>
  <si>
    <t>K33=SUM(M33,L33)</t>
  </si>
  <si>
    <t>STK.GST{BL,T}=SUM(STK.GST{BL,FIL},STK.GST{BL,SIT})</t>
  </si>
  <si>
    <t>K34=SUM(M34,L34)</t>
  </si>
  <si>
    <t>STK.GST{SH,T}=SUM(STK.GST{SH,FIL},STK.GST{SH,SIT})</t>
  </si>
  <si>
    <t>K35=SUM(M35,L35)</t>
  </si>
  <si>
    <t>STK.GST{AR,T}=SUM(STK.GST{AR,FIL},STK.GST{AR,SIT})</t>
  </si>
  <si>
    <t>K36=SUM(M36,L36)</t>
  </si>
  <si>
    <t>STK.GST{AI,T}=SUM(STK.GST{AI,FIL},STK.GST{AI,SIT})</t>
  </si>
  <si>
    <t>K37=SUM(M37,L37)</t>
  </si>
  <si>
    <t>STK.GST{SG,T}=SUM(STK.GST{SG,FIL},STK.GST{SG,SIT})</t>
  </si>
  <si>
    <t>K38=SUM(M38,L38)</t>
  </si>
  <si>
    <t>STK.GST{GR,T}=SUM(STK.GST{GR,FIL},STK.GST{GR,SIT})</t>
  </si>
  <si>
    <t>K39=SUM(M39,L39)</t>
  </si>
  <si>
    <t>STK.GST{AG,T}=SUM(STK.GST{AG,FIL},STK.GST{AG,SIT})</t>
  </si>
  <si>
    <t>K40=SUM(M40,L40)</t>
  </si>
  <si>
    <t>STK.GST{TG,T}=SUM(STK.GST{TG,FIL},STK.GST{TG,SIT})</t>
  </si>
  <si>
    <t>K41=SUM(M41,L41)</t>
  </si>
  <si>
    <t>STK.GST{TI,T}=SUM(STK.GST{TI,FIL},STK.GST{TI,SIT})</t>
  </si>
  <si>
    <t>K42=SUM(M42,L42)</t>
  </si>
  <si>
    <t>STK.GST{VD,T}=SUM(STK.GST{VD,FIL},STK.GST{VD,SIT})</t>
  </si>
  <si>
    <t>K43=SUM(M43,L43)</t>
  </si>
  <si>
    <t>STK.GST{VS,T}=SUM(STK.GST{VS,FIL},STK.GST{VS,SIT})</t>
  </si>
  <si>
    <t>K44=SUM(M44,L44)</t>
  </si>
  <si>
    <t>STK.GST{NE,T}=SUM(STK.GST{NE,FIL},STK.GST{NE,SIT})</t>
  </si>
  <si>
    <t>K45=SUM(M45,L45)</t>
  </si>
  <si>
    <t>STK.GST{GE,T}=SUM(STK.GST{GE,FIL},STK.GST{GE,SIT})</t>
  </si>
  <si>
    <t>K46=SUM(M46,L46)</t>
  </si>
  <si>
    <t>STK.GST{JU,T}=SUM(STK.GST{JU,FIL},STK.GST{JU,SIT})</t>
  </si>
  <si>
    <t>K47=SUM(M47,L47)</t>
  </si>
  <si>
    <t>STK.GST{LIE,T}=SUM(STK.GST{LIE,FIL},STK.GST{LIE,SIT})</t>
  </si>
  <si>
    <t>K48=SUM(M48,L48)</t>
  </si>
  <si>
    <t>STK.GST{I,T}=SUM(STK.GST{I,FIL},STK.GST{I,SIT})</t>
  </si>
  <si>
    <t>K49=SUM(M49)</t>
  </si>
  <si>
    <t>STK.GST{A,T}=SUM(STK.GST{A,FIL})</t>
  </si>
  <si>
    <t>K50=SUM(M50,L50)</t>
  </si>
  <si>
    <t>STK.GST{T,T}=SUM(STK.GST{T,FIL},STK.GST{T,SIT})</t>
  </si>
  <si>
    <t>JAHR_U_D.D019</t>
  </si>
  <si>
    <t>Vérification 'dont' Comptoirs juridiquement dépendants avec sous-position Succursales</t>
  </si>
  <si>
    <t>M49&gt;=SUM(N49)</t>
  </si>
  <si>
    <t>STK.GST{A,FIL}&gt;=SUM(STK.GST{A,ZWN})</t>
  </si>
  <si>
    <t>JAHR_U_STK.K001</t>
  </si>
  <si>
    <t>Nombre de comptoirs &gt;= 0</t>
  </si>
  <si>
    <t>K21&gt;=0</t>
  </si>
  <si>
    <t>STK.GST{ZH,T}&gt;=0</t>
  </si>
  <si>
    <t>L21&gt;=0</t>
  </si>
  <si>
    <t>STK.GST{ZH,SIT}&gt;=0</t>
  </si>
  <si>
    <t>M21&gt;=0</t>
  </si>
  <si>
    <t>STK.GST{ZH,FIL}&gt;=0</t>
  </si>
  <si>
    <t>K22&gt;=0</t>
  </si>
  <si>
    <t>STK.GST{BE,T}&gt;=0</t>
  </si>
  <si>
    <t>L22&gt;=0</t>
  </si>
  <si>
    <t>STK.GST{BE,SIT}&gt;=0</t>
  </si>
  <si>
    <t>M22&gt;=0</t>
  </si>
  <si>
    <t>STK.GST{BE,FIL}&gt;=0</t>
  </si>
  <si>
    <t>K23&gt;=0</t>
  </si>
  <si>
    <t>STK.GST{LU,T}&gt;=0</t>
  </si>
  <si>
    <t>L23&gt;=0</t>
  </si>
  <si>
    <t>STK.GST{LU,SIT}&gt;=0</t>
  </si>
  <si>
    <t>M23&gt;=0</t>
  </si>
  <si>
    <t>STK.GST{LU,FIL}&gt;=0</t>
  </si>
  <si>
    <t>K24&gt;=0</t>
  </si>
  <si>
    <t>STK.GST{UR,T}&gt;=0</t>
  </si>
  <si>
    <t>L24&gt;=0</t>
  </si>
  <si>
    <t>STK.GST{UR,SIT}&gt;=0</t>
  </si>
  <si>
    <t>M24&gt;=0</t>
  </si>
  <si>
    <t>STK.GST{UR,FIL}&gt;=0</t>
  </si>
  <si>
    <t>STK.GST{SZ,T}&gt;=0</t>
  </si>
  <si>
    <t>STK.GST{SZ,SIT}&gt;=0</t>
  </si>
  <si>
    <t>STK.GST{SZ,FIL}&gt;=0</t>
  </si>
  <si>
    <t>STK.GST{OW,T}&gt;=0</t>
  </si>
  <si>
    <t>STK.GST{OW,SIT}&gt;=0</t>
  </si>
  <si>
    <t>STK.GST{OW,FIL}&gt;=0</t>
  </si>
  <si>
    <t>STK.GST{NW,T}&gt;=0</t>
  </si>
  <si>
    <t>STK.GST{NW,SIT}&gt;=0</t>
  </si>
  <si>
    <t>STK.GST{NW,FIL}&gt;=0</t>
  </si>
  <si>
    <t>STK.GST{GL,T}&gt;=0</t>
  </si>
  <si>
    <t>STK.GST{GL,SIT}&gt;=0</t>
  </si>
  <si>
    <t>STK.GST{GL,FIL}&gt;=0</t>
  </si>
  <si>
    <t>STK.GST{ZG,T}&gt;=0</t>
  </si>
  <si>
    <t>STK.GST{ZG,SIT}&gt;=0</t>
  </si>
  <si>
    <t>STK.GST{ZG,FIL}&gt;=0</t>
  </si>
  <si>
    <t>STK.GST{FR,T}&gt;=0</t>
  </si>
  <si>
    <t>STK.GST{FR,SIT}&gt;=0</t>
  </si>
  <si>
    <t>STK.GST{FR,FIL}&gt;=0</t>
  </si>
  <si>
    <t>K31&gt;=0</t>
  </si>
  <si>
    <t>STK.GST{SO,T}&gt;=0</t>
  </si>
  <si>
    <t>L31&gt;=0</t>
  </si>
  <si>
    <t>STK.GST{SO,SIT}&gt;=0</t>
  </si>
  <si>
    <t>M31&gt;=0</t>
  </si>
  <si>
    <t>STK.GST{SO,FIL}&gt;=0</t>
  </si>
  <si>
    <t>STK.GST{BS,T}&gt;=0</t>
  </si>
  <si>
    <t>STK.GST{BS,SIT}&gt;=0</t>
  </si>
  <si>
    <t>STK.GST{BS,FIL}&gt;=0</t>
  </si>
  <si>
    <t>STK.GST{BL,T}&gt;=0</t>
  </si>
  <si>
    <t>STK.GST{BL,SIT}&gt;=0</t>
  </si>
  <si>
    <t>STK.GST{BL,FIL}&gt;=0</t>
  </si>
  <si>
    <t>STK.GST{SH,T}&gt;=0</t>
  </si>
  <si>
    <t>STK.GST{SH,SIT}&gt;=0</t>
  </si>
  <si>
    <t>STK.GST{SH,FIL}&gt;=0</t>
  </si>
  <si>
    <t>STK.GST{AR,T}&gt;=0</t>
  </si>
  <si>
    <t>STK.GST{AR,SIT}&gt;=0</t>
  </si>
  <si>
    <t>STK.GST{AR,FIL}&gt;=0</t>
  </si>
  <si>
    <t>STK.GST{AI,T}&gt;=0</t>
  </si>
  <si>
    <t>STK.GST{AI,SIT}&gt;=0</t>
  </si>
  <si>
    <t>STK.GST{AI,FIL}&gt;=0</t>
  </si>
  <si>
    <t>STK.GST{SG,T}&gt;=0</t>
  </si>
  <si>
    <t>STK.GST{SG,SIT}&gt;=0</t>
  </si>
  <si>
    <t>STK.GST{SG,FIL}&gt;=0</t>
  </si>
  <si>
    <t>STK.GST{GR,T}&gt;=0</t>
  </si>
  <si>
    <t>STK.GST{GR,SIT}&gt;=0</t>
  </si>
  <si>
    <t>STK.GST{GR,FIL}&gt;=0</t>
  </si>
  <si>
    <t>STK.GST{AG,T}&gt;=0</t>
  </si>
  <si>
    <t>STK.GST{AG,SIT}&gt;=0</t>
  </si>
  <si>
    <t>STK.GST{AG,FIL}&gt;=0</t>
  </si>
  <si>
    <t>STK.GST{TG,T}&gt;=0</t>
  </si>
  <si>
    <t>STK.GST{TG,SIT}&gt;=0</t>
  </si>
  <si>
    <t>STK.GST{TG,FIL}&gt;=0</t>
  </si>
  <si>
    <t>STK.GST{TI,T}&gt;=0</t>
  </si>
  <si>
    <t>STK.GST{TI,SIT}&gt;=0</t>
  </si>
  <si>
    <t>STK.GST{TI,FIL}&gt;=0</t>
  </si>
  <si>
    <t>STK.GST{VD,T}&gt;=0</t>
  </si>
  <si>
    <t>STK.GST{VD,SIT}&gt;=0</t>
  </si>
  <si>
    <t>STK.GST{VD,FIL}&gt;=0</t>
  </si>
  <si>
    <t>STK.GST{VS,T}&gt;=0</t>
  </si>
  <si>
    <t>STK.GST{VS,SIT}&gt;=0</t>
  </si>
  <si>
    <t>STK.GST{VS,FIL}&gt;=0</t>
  </si>
  <si>
    <t>STK.GST{NE,T}&gt;=0</t>
  </si>
  <si>
    <t>STK.GST{NE,SIT}&gt;=0</t>
  </si>
  <si>
    <t>STK.GST{NE,FIL}&gt;=0</t>
  </si>
  <si>
    <t>STK.GST{GE,T}&gt;=0</t>
  </si>
  <si>
    <t>STK.GST{GE,SIT}&gt;=0</t>
  </si>
  <si>
    <t>STK.GST{GE,FIL}&gt;=0</t>
  </si>
  <si>
    <t>STK.GST{JU,T}&gt;=0</t>
  </si>
  <si>
    <t>STK.GST{JU,SIT}&gt;=0</t>
  </si>
  <si>
    <t>STK.GST{JU,FIL}&gt;=0</t>
  </si>
  <si>
    <t>STK.GST{LIE,T}&gt;=0</t>
  </si>
  <si>
    <t>STK.GST{LIE,SIT}&gt;=0</t>
  </si>
  <si>
    <t>STK.GST{LIE,FIL}&gt;=0</t>
  </si>
  <si>
    <t>STK.GST{I,T}&gt;=0</t>
  </si>
  <si>
    <t>STK.GST{I,SIT}&gt;=0</t>
  </si>
  <si>
    <t>STK.GST{I,FIL}&gt;=0</t>
  </si>
  <si>
    <t>STK.GST{A,T}&gt;=0</t>
  </si>
  <si>
    <t>STK.GST{A,FIL}&gt;=0</t>
  </si>
  <si>
    <t>STK.GST{A,ZWN}&gt;=0</t>
  </si>
  <si>
    <t>STK.GST{T,T}&gt;=0</t>
  </si>
  <si>
    <t>STK.GST{T,SIT}&gt;=0</t>
  </si>
  <si>
    <t>STK.GST{T,FIL}&gt;=0</t>
  </si>
  <si>
    <t>JAHR_U_STK.KD002</t>
  </si>
  <si>
    <t>1 &lt;= Nombre de comptoirs, Sièges, Total Suisse &lt; 2</t>
  </si>
  <si>
    <t>AND(1&lt;=L48,L48&lt;2)</t>
  </si>
  <si>
    <t>AND(1&lt;=STK.GST{I,SIT},STK.GST{I,SIT}&lt;2)</t>
  </si>
  <si>
    <t>J208,J205,J207</t>
  </si>
  <si>
    <t>JAHR_U_U.KD002</t>
  </si>
  <si>
    <t>Total Nombre de comptoirs à l’étranger, Total Effectifs à l’étranger et charges de personnel, Salaires à l’étranger tous = 0 ou &gt; 0</t>
  </si>
  <si>
    <t>OR(AND(AND(NOT('J208'!K49&lt;&gt;0),NOT('J207'!L21&lt;&gt;0)),NOT('J205'!K49&lt;&gt;0)),AND(AND('J208'!K49&gt;0,'J207'!L21&gt;0),'J205'!K49&gt;0))</t>
  </si>
  <si>
    <t>OR(AND(AND(NOT(STK.GST{A,T}&lt;&gt;0),NOT(STK.PBD{A,T}&lt;&gt;0)),NOT(EFR.GAU.PAF.GEH{A}&lt;&gt;0)),AND(AND(STK.GST{A,T}&gt;0,STK.PBD{A,T}&gt;0),EFR.GAU.PAF.GEH{A}&gt;0))</t>
  </si>
  <si>
    <t>ERROR</t>
  </si>
  <si>
    <t>WARNING</t>
  </si>
  <si>
    <t>Attribution des cellules Excel aux clés techniques</t>
  </si>
  <si>
    <t>tableau</t>
  </si>
  <si>
    <t>clé technique</t>
  </si>
  <si>
    <t>cellule Excel</t>
  </si>
  <si>
    <t>BIL.AKT.FMI{T,T}</t>
  </si>
  <si>
    <t>Y21</t>
  </si>
  <si>
    <t>BIL.AKT.FMI{I,T}</t>
  </si>
  <si>
    <t>Q21</t>
  </si>
  <si>
    <t>BIL.AKT.FMI{I,CHF}</t>
  </si>
  <si>
    <t>K21</t>
  </si>
  <si>
    <t>BIL.AKT.FMI{I,EUR}</t>
  </si>
  <si>
    <t>N21</t>
  </si>
  <si>
    <t>BIL.AKT.FMI{I,JPY}</t>
  </si>
  <si>
    <t>O21</t>
  </si>
  <si>
    <t>BIL.AKT.FMI{I,USD}</t>
  </si>
  <si>
    <t>M21</t>
  </si>
  <si>
    <t>BIL.AKT.FMI{I,U}</t>
  </si>
  <si>
    <t>P21</t>
  </si>
  <si>
    <t>BIL.AKT.FMI{A,T}</t>
  </si>
  <si>
    <t>X21</t>
  </si>
  <si>
    <t>BIL.AKT.FMI{A,CHF}</t>
  </si>
  <si>
    <t>R21</t>
  </si>
  <si>
    <t>BIL.AKT.FMI{A,EUR}</t>
  </si>
  <si>
    <t>U21</t>
  </si>
  <si>
    <t>BIL.AKT.FMI{A,JPY}</t>
  </si>
  <si>
    <t>V21</t>
  </si>
  <si>
    <t>BIL.AKT.FMI{A,USD}</t>
  </si>
  <si>
    <t>T21</t>
  </si>
  <si>
    <t>BIL.AKT.FMI{A,U}</t>
  </si>
  <si>
    <t>W21</t>
  </si>
  <si>
    <t>BIL.AKT.FMI.SCM{T,T}</t>
  </si>
  <si>
    <t>Y22</t>
  </si>
  <si>
    <t>BIL.AKT.FMI.SCM{I,T}</t>
  </si>
  <si>
    <t>Q22</t>
  </si>
  <si>
    <t>BIL.AKT.FMI.SCM{I,CHF}</t>
  </si>
  <si>
    <t>K22</t>
  </si>
  <si>
    <t>BIL.AKT.FMI.SCM{A,T}</t>
  </si>
  <si>
    <t>X22</t>
  </si>
  <si>
    <t>BIL.AKT.FMI.SCM{A,CHF}</t>
  </si>
  <si>
    <t>R22</t>
  </si>
  <si>
    <t>BIL.AKT.FMI.NOT{T,T}</t>
  </si>
  <si>
    <t>Y23</t>
  </si>
  <si>
    <t>BIL.AKT.FMI.NOT{I,T}</t>
  </si>
  <si>
    <t>Q23</t>
  </si>
  <si>
    <t>BIL.AKT.FMI.NOT{I,CHF}</t>
  </si>
  <si>
    <t>K23</t>
  </si>
  <si>
    <t>BIL.AKT.FMI.NOT{I,EUR}</t>
  </si>
  <si>
    <t>N23</t>
  </si>
  <si>
    <t>BIL.AKT.FMI.NOT{I,JPY}</t>
  </si>
  <si>
    <t>O23</t>
  </si>
  <si>
    <t>BIL.AKT.FMI.NOT{I,USD}</t>
  </si>
  <si>
    <t>M23</t>
  </si>
  <si>
    <t>BIL.AKT.FMI.NOT{I,U}</t>
  </si>
  <si>
    <t>P23</t>
  </si>
  <si>
    <t>BIL.AKT.FMI.NOT{A,T}</t>
  </si>
  <si>
    <t>X23</t>
  </si>
  <si>
    <t>BIL.AKT.FMI.NOT{A,CHF}</t>
  </si>
  <si>
    <t>R23</t>
  </si>
  <si>
    <t>BIL.AKT.FMI.NOT{A,EUR}</t>
  </si>
  <si>
    <t>U23</t>
  </si>
  <si>
    <t>BIL.AKT.FMI.NOT{A,JPY}</t>
  </si>
  <si>
    <t>V23</t>
  </si>
  <si>
    <t>BIL.AKT.FMI.NOT{A,USD}</t>
  </si>
  <si>
    <t>T23</t>
  </si>
  <si>
    <t>BIL.AKT.FMI.NOT{A,U}</t>
  </si>
  <si>
    <t>W23</t>
  </si>
  <si>
    <t>BIL.AKT.FMI.GGU{T,T}</t>
  </si>
  <si>
    <t>Y24</t>
  </si>
  <si>
    <t>BIL.AKT.FMI.GGU{I,T}</t>
  </si>
  <si>
    <t>Q24</t>
  </si>
  <si>
    <t>BIL.AKT.FMI.GGU{I,CHF}</t>
  </si>
  <si>
    <t>K24</t>
  </si>
  <si>
    <t>BIL.AKT.FMI.GPA{T,T}</t>
  </si>
  <si>
    <t>Y25</t>
  </si>
  <si>
    <t>BIL.AKT.FMI.GPA{A,T}</t>
  </si>
  <si>
    <t>X25</t>
  </si>
  <si>
    <t>BIL.AKT.FMI.GPA{A,CHF}</t>
  </si>
  <si>
    <t>R25</t>
  </si>
  <si>
    <t>BIL.AKT.FMI.GPA{A,EUR}</t>
  </si>
  <si>
    <t>U25</t>
  </si>
  <si>
    <t>BIL.AKT.FMI.GPA{A,JPY}</t>
  </si>
  <si>
    <t>V25</t>
  </si>
  <si>
    <t>BIL.AKT.FMI.GPA{A,USD}</t>
  </si>
  <si>
    <t>T25</t>
  </si>
  <si>
    <t>BIL.AKT.FMI.GPA{A,U}</t>
  </si>
  <si>
    <t>W25</t>
  </si>
  <si>
    <t>BIL.AKT.FMI.GFG{T,T}</t>
  </si>
  <si>
    <t>Y26</t>
  </si>
  <si>
    <t>BIL.AKT.FMI.GFG{I,T}</t>
  </si>
  <si>
    <t>Q26</t>
  </si>
  <si>
    <t>BIL.AKT.FMI.GFG{I,CHF}</t>
  </si>
  <si>
    <t>K26</t>
  </si>
  <si>
    <t>BIL.AKT.FMI.GFG{A,T}</t>
  </si>
  <si>
    <t>X26</t>
  </si>
  <si>
    <t>BIL.AKT.FMI.GFG{A,EUR}</t>
  </si>
  <si>
    <t>U26</t>
  </si>
  <si>
    <t>BIL.AKT.FMI.SGA{T,T}</t>
  </si>
  <si>
    <t>Y27</t>
  </si>
  <si>
    <t>BIL.AKT.FMI.SGA{A,T}</t>
  </si>
  <si>
    <t>X27</t>
  </si>
  <si>
    <t>BIL.AKT.FMI.SGA{A,CHF}</t>
  </si>
  <si>
    <t>R27</t>
  </si>
  <si>
    <t>BIL.AKT.FMI.SGA{A,EUR}</t>
  </si>
  <si>
    <t>U27</t>
  </si>
  <si>
    <t>BIL.AKT.FMI.SGA{A,JPY}</t>
  </si>
  <si>
    <t>V27</t>
  </si>
  <si>
    <t>BIL.AKT.FMI.SGA{A,USD}</t>
  </si>
  <si>
    <t>T27</t>
  </si>
  <si>
    <t>BIL.AKT.FMI.SGA{A,U}</t>
  </si>
  <si>
    <t>W27</t>
  </si>
  <si>
    <t>BIL.AKT.FMI.CGF{T,T}</t>
  </si>
  <si>
    <t>Y28</t>
  </si>
  <si>
    <t>BIL.AKT.FMI.CGF{A,T}</t>
  </si>
  <si>
    <t>X28</t>
  </si>
  <si>
    <t>BIL.AKT.FMI.CGF{A,CHF}</t>
  </si>
  <si>
    <t>R28</t>
  </si>
  <si>
    <t>BIL.AKT.FMI.CGF{A,EUR}</t>
  </si>
  <si>
    <t>U28</t>
  </si>
  <si>
    <t>BIL.AKT.FMI.CGF{A,JPY}</t>
  </si>
  <si>
    <t>V28</t>
  </si>
  <si>
    <t>BIL.AKT.FMI.CGF{A,USD}</t>
  </si>
  <si>
    <t>T28</t>
  </si>
  <si>
    <t>BIL.AKT.FMI.CGF{A,U}</t>
  </si>
  <si>
    <t>W28</t>
  </si>
  <si>
    <t>BIL.AKT.FBA{T,T,T}</t>
  </si>
  <si>
    <t>Y29</t>
  </si>
  <si>
    <t>BIL.AKT.FBA{T,T,ASI}</t>
  </si>
  <si>
    <t>Y30</t>
  </si>
  <si>
    <t>BIL.AKT.FBA{T,T,KUE}</t>
  </si>
  <si>
    <t>Y31</t>
  </si>
  <si>
    <t>BIL.AKT.FBA{T,T,RLZ}</t>
  </si>
  <si>
    <t>Y32</t>
  </si>
  <si>
    <t>BIL.AKT.FBA{T,T,B1M}</t>
  </si>
  <si>
    <t>Y33</t>
  </si>
  <si>
    <t>BIL.AKT.FBA{T,T,M13}</t>
  </si>
  <si>
    <t>Y34</t>
  </si>
  <si>
    <t>BIL.AKT.FBA{T,T,M31}</t>
  </si>
  <si>
    <t>Y35</t>
  </si>
  <si>
    <t>BIL.AKT.FBA{T,T,J15}</t>
  </si>
  <si>
    <t>Y36</t>
  </si>
  <si>
    <t>BIL.AKT.FBA{T,T,U5J}</t>
  </si>
  <si>
    <t>Y37</t>
  </si>
  <si>
    <t>BIL.AKT.FBA{I,T,T}</t>
  </si>
  <si>
    <t>Q29</t>
  </si>
  <si>
    <t>BIL.AKT.FBA{I,T,ASI}</t>
  </si>
  <si>
    <t>Q30</t>
  </si>
  <si>
    <t>BIL.AKT.FBA{I,T,KUE}</t>
  </si>
  <si>
    <t>Q31</t>
  </si>
  <si>
    <t>BIL.AKT.FBA{I,T,RLZ}</t>
  </si>
  <si>
    <t>Q32</t>
  </si>
  <si>
    <t>BIL.AKT.FBA{I,T,B1M}</t>
  </si>
  <si>
    <t>Q33</t>
  </si>
  <si>
    <t>BIL.AKT.FBA{I,T,M13}</t>
  </si>
  <si>
    <t>Q34</t>
  </si>
  <si>
    <t>BIL.AKT.FBA{I,T,M31}</t>
  </si>
  <si>
    <t>Q35</t>
  </si>
  <si>
    <t>BIL.AKT.FBA{I,T,J15}</t>
  </si>
  <si>
    <t>Q36</t>
  </si>
  <si>
    <t>BIL.AKT.FBA{I,T,U5J}</t>
  </si>
  <si>
    <t>Q37</t>
  </si>
  <si>
    <t>BIL.AKT.FBA{I,CHF,T}</t>
  </si>
  <si>
    <t>K29</t>
  </si>
  <si>
    <t>BIL.AKT.FBA{I,CHF,ASI}</t>
  </si>
  <si>
    <t>K30</t>
  </si>
  <si>
    <t>BIL.AKT.FBA{I,CHF,KUE}</t>
  </si>
  <si>
    <t>K31</t>
  </si>
  <si>
    <t>BIL.AKT.FBA{I,CHF,RLZ}</t>
  </si>
  <si>
    <t>K32</t>
  </si>
  <si>
    <t>BIL.AKT.FBA{I,CHF,B1M}</t>
  </si>
  <si>
    <t>K33</t>
  </si>
  <si>
    <t>BIL.AKT.FBA{I,CHF,M13}</t>
  </si>
  <si>
    <t>K34</t>
  </si>
  <si>
    <t>BIL.AKT.FBA{I,CHF,M31}</t>
  </si>
  <si>
    <t>K35</t>
  </si>
  <si>
    <t>BIL.AKT.FBA{I,CHF,J15}</t>
  </si>
  <si>
    <t>K36</t>
  </si>
  <si>
    <t>BIL.AKT.FBA{I,CHF,U5J}</t>
  </si>
  <si>
    <t>K37</t>
  </si>
  <si>
    <t>BIL.AKT.FBA{I,EM,T}</t>
  </si>
  <si>
    <t>L29</t>
  </si>
  <si>
    <t>BIL.AKT.FBA{I,EM,ASI}</t>
  </si>
  <si>
    <t>L30</t>
  </si>
  <si>
    <t>BIL.AKT.FBA{I,EM,KUE}</t>
  </si>
  <si>
    <t>L31</t>
  </si>
  <si>
    <t>BIL.AKT.FBA{I,EM,RLZ}</t>
  </si>
  <si>
    <t>L32</t>
  </si>
  <si>
    <t>BIL.AKT.FBA{I,EM,B1M}</t>
  </si>
  <si>
    <t>L33</t>
  </si>
  <si>
    <t>BIL.AKT.FBA{I,EM,M13}</t>
  </si>
  <si>
    <t>L34</t>
  </si>
  <si>
    <t>BIL.AKT.FBA{I,EM,M31}</t>
  </si>
  <si>
    <t>L35</t>
  </si>
  <si>
    <t>BIL.AKT.FBA{I,EM,J15}</t>
  </si>
  <si>
    <t>L36</t>
  </si>
  <si>
    <t>BIL.AKT.FBA{I,EM,U5J}</t>
  </si>
  <si>
    <t>L37</t>
  </si>
  <si>
    <t>BIL.AKT.FBA{I,EUR,T}</t>
  </si>
  <si>
    <t>N29</t>
  </si>
  <si>
    <t>BIL.AKT.FBA{I,EUR,ASI}</t>
  </si>
  <si>
    <t>N30</t>
  </si>
  <si>
    <t>BIL.AKT.FBA{I,EUR,KUE}</t>
  </si>
  <si>
    <t>N31</t>
  </si>
  <si>
    <t>BIL.AKT.FBA{I,EUR,RLZ}</t>
  </si>
  <si>
    <t>N32</t>
  </si>
  <si>
    <t>BIL.AKT.FBA{I,EUR,B1M}</t>
  </si>
  <si>
    <t>N33</t>
  </si>
  <si>
    <t>BIL.AKT.FBA{I,EUR,M13}</t>
  </si>
  <si>
    <t>N34</t>
  </si>
  <si>
    <t>BIL.AKT.FBA{I,EUR,M31}</t>
  </si>
  <si>
    <t>N35</t>
  </si>
  <si>
    <t>BIL.AKT.FBA{I,EUR,J15}</t>
  </si>
  <si>
    <t>N36</t>
  </si>
  <si>
    <t>BIL.AKT.FBA{I,EUR,U5J}</t>
  </si>
  <si>
    <t>N37</t>
  </si>
  <si>
    <t>BIL.AKT.FBA{I,JPY,T}</t>
  </si>
  <si>
    <t>O29</t>
  </si>
  <si>
    <t>BIL.AKT.FBA{I,JPY,ASI}</t>
  </si>
  <si>
    <t>O30</t>
  </si>
  <si>
    <t>BIL.AKT.FBA{I,JPY,KUE}</t>
  </si>
  <si>
    <t>O31</t>
  </si>
  <si>
    <t>BIL.AKT.FBA{I,JPY,RLZ}</t>
  </si>
  <si>
    <t>O32</t>
  </si>
  <si>
    <t>BIL.AKT.FBA{I,JPY,B1M}</t>
  </si>
  <si>
    <t>O33</t>
  </si>
  <si>
    <t>BIL.AKT.FBA{I,JPY,M13}</t>
  </si>
  <si>
    <t>O34</t>
  </si>
  <si>
    <t>BIL.AKT.FBA{I,JPY,M31}</t>
  </si>
  <si>
    <t>O35</t>
  </si>
  <si>
    <t>BIL.AKT.FBA{I,JPY,J15}</t>
  </si>
  <si>
    <t>O36</t>
  </si>
  <si>
    <t>BIL.AKT.FBA{I,JPY,U5J}</t>
  </si>
  <si>
    <t>O37</t>
  </si>
  <si>
    <t>BIL.AKT.FBA{I,USD,T}</t>
  </si>
  <si>
    <t>M29</t>
  </si>
  <si>
    <t>BIL.AKT.FBA{I,USD,ASI}</t>
  </si>
  <si>
    <t>M30</t>
  </si>
  <si>
    <t>BIL.AKT.FBA{I,USD,KUE}</t>
  </si>
  <si>
    <t>BIL.AKT.FBA{I,USD,RLZ}</t>
  </si>
  <si>
    <t>M32</t>
  </si>
  <si>
    <t>BIL.AKT.FBA{I,USD,B1M}</t>
  </si>
  <si>
    <t>M33</t>
  </si>
  <si>
    <t>BIL.AKT.FBA{I,USD,M13}</t>
  </si>
  <si>
    <t>M34</t>
  </si>
  <si>
    <t>BIL.AKT.FBA{I,USD,M31}</t>
  </si>
  <si>
    <t>M35</t>
  </si>
  <si>
    <t>BIL.AKT.FBA{I,USD,J15}</t>
  </si>
  <si>
    <t>M36</t>
  </si>
  <si>
    <t>BIL.AKT.FBA{I,USD,U5J}</t>
  </si>
  <si>
    <t>M37</t>
  </si>
  <si>
    <t>BIL.AKT.FBA{I,U,T}</t>
  </si>
  <si>
    <t>P29</t>
  </si>
  <si>
    <t>BIL.AKT.FBA{I,U,ASI}</t>
  </si>
  <si>
    <t>P30</t>
  </si>
  <si>
    <t>BIL.AKT.FBA{I,U,KUE}</t>
  </si>
  <si>
    <t>P31</t>
  </si>
  <si>
    <t>BIL.AKT.FBA{I,U,RLZ}</t>
  </si>
  <si>
    <t>P32</t>
  </si>
  <si>
    <t>BIL.AKT.FBA{I,U,B1M}</t>
  </si>
  <si>
    <t>P33</t>
  </si>
  <si>
    <t>BIL.AKT.FBA{I,U,M13}</t>
  </si>
  <si>
    <t>P34</t>
  </si>
  <si>
    <t>BIL.AKT.FBA{I,U,M31}</t>
  </si>
  <si>
    <t>P35</t>
  </si>
  <si>
    <t>BIL.AKT.FBA{I,U,J15}</t>
  </si>
  <si>
    <t>P36</t>
  </si>
  <si>
    <t>BIL.AKT.FBA{I,U,U5J}</t>
  </si>
  <si>
    <t>P37</t>
  </si>
  <si>
    <t>BIL.AKT.FBA{A,T,T}</t>
  </si>
  <si>
    <t>X29</t>
  </si>
  <si>
    <t>BIL.AKT.FBA{A,T,ASI}</t>
  </si>
  <si>
    <t>X30</t>
  </si>
  <si>
    <t>BIL.AKT.FBA{A,T,KUE}</t>
  </si>
  <si>
    <t>X31</t>
  </si>
  <si>
    <t>BIL.AKT.FBA{A,T,RLZ}</t>
  </si>
  <si>
    <t>X32</t>
  </si>
  <si>
    <t>BIL.AKT.FBA{A,T,B1M}</t>
  </si>
  <si>
    <t>X33</t>
  </si>
  <si>
    <t>BIL.AKT.FBA{A,T,M13}</t>
  </si>
  <si>
    <t>X34</t>
  </si>
  <si>
    <t>BIL.AKT.FBA{A,T,M31}</t>
  </si>
  <si>
    <t>X35</t>
  </si>
  <si>
    <t>BIL.AKT.FBA{A,T,J15}</t>
  </si>
  <si>
    <t>X36</t>
  </si>
  <si>
    <t>BIL.AKT.FBA{A,T,U5J}</t>
  </si>
  <si>
    <t>X37</t>
  </si>
  <si>
    <t>BIL.AKT.FBA{A,CHF,T}</t>
  </si>
  <si>
    <t>R29</t>
  </si>
  <si>
    <t>BIL.AKT.FBA{A,CHF,ASI}</t>
  </si>
  <si>
    <t>R30</t>
  </si>
  <si>
    <t>BIL.AKT.FBA{A,CHF,KUE}</t>
  </si>
  <si>
    <t>R31</t>
  </si>
  <si>
    <t>BIL.AKT.FBA{A,CHF,RLZ}</t>
  </si>
  <si>
    <t>R32</t>
  </si>
  <si>
    <t>BIL.AKT.FBA{A,CHF,B1M}</t>
  </si>
  <si>
    <t>R33</t>
  </si>
  <si>
    <t>BIL.AKT.FBA{A,CHF,M13}</t>
  </si>
  <si>
    <t>R34</t>
  </si>
  <si>
    <t>BIL.AKT.FBA{A,CHF,M31}</t>
  </si>
  <si>
    <t>R35</t>
  </si>
  <si>
    <t>BIL.AKT.FBA{A,CHF,J15}</t>
  </si>
  <si>
    <t>R36</t>
  </si>
  <si>
    <t>BIL.AKT.FBA{A,CHF,U5J}</t>
  </si>
  <si>
    <t>R37</t>
  </si>
  <si>
    <t>BIL.AKT.FBA{A,EM,T}</t>
  </si>
  <si>
    <t>S29</t>
  </si>
  <si>
    <t>BIL.AKT.FBA{A,EM,ASI}</t>
  </si>
  <si>
    <t>S30</t>
  </si>
  <si>
    <t>BIL.AKT.FBA{A,EM,KUE}</t>
  </si>
  <si>
    <t>S31</t>
  </si>
  <si>
    <t>BIL.AKT.FBA{A,EM,RLZ}</t>
  </si>
  <si>
    <t>S32</t>
  </si>
  <si>
    <t>BIL.AKT.FBA{A,EM,B1M}</t>
  </si>
  <si>
    <t>S33</t>
  </si>
  <si>
    <t>BIL.AKT.FBA{A,EM,M13}</t>
  </si>
  <si>
    <t>S34</t>
  </si>
  <si>
    <t>BIL.AKT.FBA{A,EM,M31}</t>
  </si>
  <si>
    <t>S35</t>
  </si>
  <si>
    <t>BIL.AKT.FBA{A,EM,J15}</t>
  </si>
  <si>
    <t>S36</t>
  </si>
  <si>
    <t>BIL.AKT.FBA{A,EM,U5J}</t>
  </si>
  <si>
    <t>S37</t>
  </si>
  <si>
    <t>BIL.AKT.FBA{A,EUR,T}</t>
  </si>
  <si>
    <t>U29</t>
  </si>
  <si>
    <t>BIL.AKT.FBA{A,EUR,ASI}</t>
  </si>
  <si>
    <t>U30</t>
  </si>
  <si>
    <t>BIL.AKT.FBA{A,EUR,KUE}</t>
  </si>
  <si>
    <t>U31</t>
  </si>
  <si>
    <t>BIL.AKT.FBA{A,EUR,RLZ}</t>
  </si>
  <si>
    <t>U32</t>
  </si>
  <si>
    <t>BIL.AKT.FBA{A,EUR,B1M}</t>
  </si>
  <si>
    <t>U33</t>
  </si>
  <si>
    <t>BIL.AKT.FBA{A,EUR,M13}</t>
  </si>
  <si>
    <t>U34</t>
  </si>
  <si>
    <t>BIL.AKT.FBA{A,EUR,M31}</t>
  </si>
  <si>
    <t>U35</t>
  </si>
  <si>
    <t>BIL.AKT.FBA{A,EUR,J15}</t>
  </si>
  <si>
    <t>U36</t>
  </si>
  <si>
    <t>BIL.AKT.FBA{A,EUR,U5J}</t>
  </si>
  <si>
    <t>U37</t>
  </si>
  <si>
    <t>BIL.AKT.FBA{A,JPY,T}</t>
  </si>
  <si>
    <t>V29</t>
  </si>
  <si>
    <t>BIL.AKT.FBA{A,JPY,ASI}</t>
  </si>
  <si>
    <t>V30</t>
  </si>
  <si>
    <t>BIL.AKT.FBA{A,JPY,KUE}</t>
  </si>
  <si>
    <t>V31</t>
  </si>
  <si>
    <t>BIL.AKT.FBA{A,JPY,RLZ}</t>
  </si>
  <si>
    <t>V32</t>
  </si>
  <si>
    <t>BIL.AKT.FBA{A,JPY,B1M}</t>
  </si>
  <si>
    <t>V33</t>
  </si>
  <si>
    <t>BIL.AKT.FBA{A,JPY,M13}</t>
  </si>
  <si>
    <t>V34</t>
  </si>
  <si>
    <t>BIL.AKT.FBA{A,JPY,M31}</t>
  </si>
  <si>
    <t>V35</t>
  </si>
  <si>
    <t>BIL.AKT.FBA{A,JPY,J15}</t>
  </si>
  <si>
    <t>V36</t>
  </si>
  <si>
    <t>BIL.AKT.FBA{A,JPY,U5J}</t>
  </si>
  <si>
    <t>V37</t>
  </si>
  <si>
    <t>BIL.AKT.FBA{A,USD,T}</t>
  </si>
  <si>
    <t>T29</t>
  </si>
  <si>
    <t>BIL.AKT.FBA{A,USD,ASI}</t>
  </si>
  <si>
    <t>T30</t>
  </si>
  <si>
    <t>BIL.AKT.FBA{A,USD,KUE}</t>
  </si>
  <si>
    <t>T31</t>
  </si>
  <si>
    <t>BIL.AKT.FBA{A,USD,RLZ}</t>
  </si>
  <si>
    <t>T32</t>
  </si>
  <si>
    <t>BIL.AKT.FBA{A,USD,B1M}</t>
  </si>
  <si>
    <t>T33</t>
  </si>
  <si>
    <t>BIL.AKT.FBA{A,USD,M13}</t>
  </si>
  <si>
    <t>T34</t>
  </si>
  <si>
    <t>BIL.AKT.FBA{A,USD,M31}</t>
  </si>
  <si>
    <t>T35</t>
  </si>
  <si>
    <t>BIL.AKT.FBA{A,USD,J15}</t>
  </si>
  <si>
    <t>T36</t>
  </si>
  <si>
    <t>BIL.AKT.FBA{A,USD,U5J}</t>
  </si>
  <si>
    <t>T37</t>
  </si>
  <si>
    <t>BIL.AKT.FBA{A,U,T}</t>
  </si>
  <si>
    <t>W29</t>
  </si>
  <si>
    <t>BIL.AKT.FBA{A,U,ASI}</t>
  </si>
  <si>
    <t>W30</t>
  </si>
  <si>
    <t>BIL.AKT.FBA{A,U,KUE}</t>
  </si>
  <si>
    <t>W31</t>
  </si>
  <si>
    <t>BIL.AKT.FBA{A,U,RLZ}</t>
  </si>
  <si>
    <t>W32</t>
  </si>
  <si>
    <t>BIL.AKT.FBA{A,U,B1M}</t>
  </si>
  <si>
    <t>W33</t>
  </si>
  <si>
    <t>BIL.AKT.FBA{A,U,M13}</t>
  </si>
  <si>
    <t>W34</t>
  </si>
  <si>
    <t>BIL.AKT.FBA{A,U,M31}</t>
  </si>
  <si>
    <t>W35</t>
  </si>
  <si>
    <t>BIL.AKT.FBA{A,U,J15}</t>
  </si>
  <si>
    <t>W36</t>
  </si>
  <si>
    <t>BIL.AKT.FBA{A,U,U5J}</t>
  </si>
  <si>
    <t>W37</t>
  </si>
  <si>
    <t>BIL.AKT.FBA.BHU{T,T}</t>
  </si>
  <si>
    <t>BIL.AKT.FBA.BHU{I,T}</t>
  </si>
  <si>
    <t>BIL.AKT.FBA.BHU{I,CHF}</t>
  </si>
  <si>
    <t>BIL.AKT.FBA.BHU{I,EM}</t>
  </si>
  <si>
    <t>L23</t>
  </si>
  <si>
    <t>BIL.AKT.FBA.BHU{I,EUR}</t>
  </si>
  <si>
    <t>BIL.AKT.FBA.BHU{I,JPY}</t>
  </si>
  <si>
    <t>BIL.AKT.FBA.BHU{I,USD}</t>
  </si>
  <si>
    <t>BIL.AKT.FBA.BHU{I,U}</t>
  </si>
  <si>
    <t>BIL.AKT.FBA.BHU{A,T}</t>
  </si>
  <si>
    <t>BIL.AKT.FBA.BHU{A,CHF}</t>
  </si>
  <si>
    <t>BIL.AKT.FBA.BHU{A,EM}</t>
  </si>
  <si>
    <t>S23</t>
  </si>
  <si>
    <t>BIL.AKT.FBA.BHU{A,EUR}</t>
  </si>
  <si>
    <t>BIL.AKT.FBA.BHU{A,JPY}</t>
  </si>
  <si>
    <t>BIL.AKT.FBA.BHU{A,USD}</t>
  </si>
  <si>
    <t>BIL.AKT.FBA.BHU{A,U}</t>
  </si>
  <si>
    <t>BIL.AKT.WFG{T,T,T,T}</t>
  </si>
  <si>
    <t>Y38</t>
  </si>
  <si>
    <t>BIL.AKT.WFG{T,T,T,BAN}</t>
  </si>
  <si>
    <t>Y39</t>
  </si>
  <si>
    <t>BIL.AKT.WFG{T,T,T,KUN}</t>
  </si>
  <si>
    <t>Y48</t>
  </si>
  <si>
    <t>BIL.AKT.WFG{T,T,ASI,BAN}</t>
  </si>
  <si>
    <t>Y40</t>
  </si>
  <si>
    <t>BIL.AKT.WFG{T,T,ASI,KUN}</t>
  </si>
  <si>
    <t>Y49</t>
  </si>
  <si>
    <t>BIL.AKT.WFG{T,T,KUE,BAN}</t>
  </si>
  <si>
    <t>Y41</t>
  </si>
  <si>
    <t>BIL.AKT.WFG{T,T,KUE,KUN}</t>
  </si>
  <si>
    <t>Y50</t>
  </si>
  <si>
    <t>BIL.AKT.WFG{T,T,RLZ,BAN}</t>
  </si>
  <si>
    <t>Y42</t>
  </si>
  <si>
    <t>BIL.AKT.WFG{T,T,RLZ,KUN}</t>
  </si>
  <si>
    <t>Y51</t>
  </si>
  <si>
    <t>BIL.AKT.WFG{T,T,B1M,BAN}</t>
  </si>
  <si>
    <t>Y43</t>
  </si>
  <si>
    <t>BIL.AKT.WFG{T,T,B1M,KUN}</t>
  </si>
  <si>
    <t>Y52</t>
  </si>
  <si>
    <t>BIL.AKT.WFG{T,T,M13,BAN}</t>
  </si>
  <si>
    <t>Y44</t>
  </si>
  <si>
    <t>BIL.AKT.WFG{T,T,M13,KUN}</t>
  </si>
  <si>
    <t>Y53</t>
  </si>
  <si>
    <t>BIL.AKT.WFG{T,T,M31,BAN}</t>
  </si>
  <si>
    <t>Y45</t>
  </si>
  <si>
    <t>BIL.AKT.WFG{T,T,M31,KUN}</t>
  </si>
  <si>
    <t>Y54</t>
  </si>
  <si>
    <t>BIL.AKT.WFG{T,T,J15,BAN}</t>
  </si>
  <si>
    <t>Y46</t>
  </si>
  <si>
    <t>BIL.AKT.WFG{T,T,J15,KUN}</t>
  </si>
  <si>
    <t>Y55</t>
  </si>
  <si>
    <t>BIL.AKT.WFG{T,T,U5J,BAN}</t>
  </si>
  <si>
    <t>Y47</t>
  </si>
  <si>
    <t>BIL.AKT.WFG{T,T,U5J,KUN}</t>
  </si>
  <si>
    <t>Y56</t>
  </si>
  <si>
    <t>BIL.AKT.WFG{I,T,T,T}</t>
  </si>
  <si>
    <t>Q38</t>
  </si>
  <si>
    <t>BIL.AKT.WFG{I,T,T,BAN}</t>
  </si>
  <si>
    <t>Q39</t>
  </si>
  <si>
    <t>BIL.AKT.WFG{I,T,T,KUN}</t>
  </si>
  <si>
    <t>Q48</t>
  </si>
  <si>
    <t>BIL.AKT.WFG{I,T,ASI,BAN}</t>
  </si>
  <si>
    <t>Q40</t>
  </si>
  <si>
    <t>BIL.AKT.WFG{I,T,ASI,KUN}</t>
  </si>
  <si>
    <t>Q49</t>
  </si>
  <si>
    <t>BIL.AKT.WFG{I,T,KUE,BAN}</t>
  </si>
  <si>
    <t>Q41</t>
  </si>
  <si>
    <t>BIL.AKT.WFG{I,T,KUE,KUN}</t>
  </si>
  <si>
    <t>Q50</t>
  </si>
  <si>
    <t>BIL.AKT.WFG{I,T,RLZ,BAN}</t>
  </si>
  <si>
    <t>Q42</t>
  </si>
  <si>
    <t>BIL.AKT.WFG{I,T,RLZ,KUN}</t>
  </si>
  <si>
    <t>Q51</t>
  </si>
  <si>
    <t>BIL.AKT.WFG{I,T,B1M,BAN}</t>
  </si>
  <si>
    <t>Q43</t>
  </si>
  <si>
    <t>BIL.AKT.WFG{I,T,B1M,KUN}</t>
  </si>
  <si>
    <t>Q52</t>
  </si>
  <si>
    <t>BIL.AKT.WFG{I,T,M13,BAN}</t>
  </si>
  <si>
    <t>Q44</t>
  </si>
  <si>
    <t>BIL.AKT.WFG{I,T,M13,KUN}</t>
  </si>
  <si>
    <t>Q53</t>
  </si>
  <si>
    <t>BIL.AKT.WFG{I,T,M31,BAN}</t>
  </si>
  <si>
    <t>Q45</t>
  </si>
  <si>
    <t>BIL.AKT.WFG{I,T,M31,KUN}</t>
  </si>
  <si>
    <t>Q54</t>
  </si>
  <si>
    <t>BIL.AKT.WFG{I,T,J15,BAN}</t>
  </si>
  <si>
    <t>Q46</t>
  </si>
  <si>
    <t>BIL.AKT.WFG{I,T,J15,KUN}</t>
  </si>
  <si>
    <t>Q55</t>
  </si>
  <si>
    <t>BIL.AKT.WFG{I,T,U5J,BAN}</t>
  </si>
  <si>
    <t>Q47</t>
  </si>
  <si>
    <t>BIL.AKT.WFG{I,T,U5J,KUN}</t>
  </si>
  <si>
    <t>Q56</t>
  </si>
  <si>
    <t>BIL.AKT.WFG{I,CHF,T,T}</t>
  </si>
  <si>
    <t>K38</t>
  </si>
  <si>
    <t>BIL.AKT.WFG{I,CHF,T,BAN}</t>
  </si>
  <si>
    <t>K39</t>
  </si>
  <si>
    <t>BIL.AKT.WFG{I,CHF,T,KUN}</t>
  </si>
  <si>
    <t>K48</t>
  </si>
  <si>
    <t>BIL.AKT.WFG{I,CHF,ASI,BAN}</t>
  </si>
  <si>
    <t>K40</t>
  </si>
  <si>
    <t>BIL.AKT.WFG{I,CHF,ASI,KUN}</t>
  </si>
  <si>
    <t>K49</t>
  </si>
  <si>
    <t>BIL.AKT.WFG{I,CHF,KUE,BAN}</t>
  </si>
  <si>
    <t>K41</t>
  </si>
  <si>
    <t>BIL.AKT.WFG{I,CHF,KUE,KUN}</t>
  </si>
  <si>
    <t>K50</t>
  </si>
  <si>
    <t>BIL.AKT.WFG{I,CHF,RLZ,BAN}</t>
  </si>
  <si>
    <t>K42</t>
  </si>
  <si>
    <t>BIL.AKT.WFG{I,CHF,RLZ,KUN}</t>
  </si>
  <si>
    <t>K51</t>
  </si>
  <si>
    <t>BIL.AKT.WFG{I,CHF,B1M,BAN}</t>
  </si>
  <si>
    <t>K43</t>
  </si>
  <si>
    <t>BIL.AKT.WFG{I,CHF,B1M,KUN}</t>
  </si>
  <si>
    <t>K52</t>
  </si>
  <si>
    <t>BIL.AKT.WFG{I,CHF,M13,BAN}</t>
  </si>
  <si>
    <t>K44</t>
  </si>
  <si>
    <t>BIL.AKT.WFG{I,CHF,M13,KUN}</t>
  </si>
  <si>
    <t>K53</t>
  </si>
  <si>
    <t>BIL.AKT.WFG{I,CHF,M31,BAN}</t>
  </si>
  <si>
    <t>K45</t>
  </si>
  <si>
    <t>BIL.AKT.WFG{I,CHF,M31,KUN}</t>
  </si>
  <si>
    <t>K54</t>
  </si>
  <si>
    <t>BIL.AKT.WFG{I,CHF,J15,BAN}</t>
  </si>
  <si>
    <t>K46</t>
  </si>
  <si>
    <t>BIL.AKT.WFG{I,CHF,J15,KUN}</t>
  </si>
  <si>
    <t>K55</t>
  </si>
  <si>
    <t>BIL.AKT.WFG{I,CHF,U5J,BAN}</t>
  </si>
  <si>
    <t>K47</t>
  </si>
  <si>
    <t>BIL.AKT.WFG{I,CHF,U5J,KUN}</t>
  </si>
  <si>
    <t>K56</t>
  </si>
  <si>
    <t>BIL.AKT.WFG{I,EM,T,T}</t>
  </si>
  <si>
    <t>L38</t>
  </si>
  <si>
    <t>BIL.AKT.WFG{I,EM,T,BAN}</t>
  </si>
  <si>
    <t>L39</t>
  </si>
  <si>
    <t>BIL.AKT.WFG{I,EM,T,KUN}</t>
  </si>
  <si>
    <t>L48</t>
  </si>
  <si>
    <t>BIL.AKT.WFG{I,EM,ASI,BAN}</t>
  </si>
  <si>
    <t>L40</t>
  </si>
  <si>
    <t>BIL.AKT.WFG{I,EM,ASI,KUN}</t>
  </si>
  <si>
    <t>L49</t>
  </si>
  <si>
    <t>BIL.AKT.WFG{I,EM,KUE,BAN}</t>
  </si>
  <si>
    <t>L41</t>
  </si>
  <si>
    <t>BIL.AKT.WFG{I,EM,KUE,KUN}</t>
  </si>
  <si>
    <t>L50</t>
  </si>
  <si>
    <t>BIL.AKT.WFG{I,EM,RLZ,BAN}</t>
  </si>
  <si>
    <t>L42</t>
  </si>
  <si>
    <t>BIL.AKT.WFG{I,EM,RLZ,KUN}</t>
  </si>
  <si>
    <t>L51</t>
  </si>
  <si>
    <t>BIL.AKT.WFG{I,EM,B1M,BAN}</t>
  </si>
  <si>
    <t>L43</t>
  </si>
  <si>
    <t>BIL.AKT.WFG{I,EM,B1M,KUN}</t>
  </si>
  <si>
    <t>L52</t>
  </si>
  <si>
    <t>BIL.AKT.WFG{I,EM,M13,BAN}</t>
  </si>
  <si>
    <t>L44</t>
  </si>
  <si>
    <t>BIL.AKT.WFG{I,EM,M13,KUN}</t>
  </si>
  <si>
    <t>L53</t>
  </si>
  <si>
    <t>BIL.AKT.WFG{I,EM,M31,BAN}</t>
  </si>
  <si>
    <t>L45</t>
  </si>
  <si>
    <t>BIL.AKT.WFG{I,EM,M31,KUN}</t>
  </si>
  <si>
    <t>L54</t>
  </si>
  <si>
    <t>BIL.AKT.WFG{I,EM,J15,BAN}</t>
  </si>
  <si>
    <t>L46</t>
  </si>
  <si>
    <t>BIL.AKT.WFG{I,EM,J15,KUN}</t>
  </si>
  <si>
    <t>L55</t>
  </si>
  <si>
    <t>BIL.AKT.WFG{I,EM,U5J,BAN}</t>
  </si>
  <si>
    <t>L47</t>
  </si>
  <si>
    <t>BIL.AKT.WFG{I,EM,U5J,KUN}</t>
  </si>
  <si>
    <t>L56</t>
  </si>
  <si>
    <t>BIL.AKT.WFG{I,EUR,T,T}</t>
  </si>
  <si>
    <t>N38</t>
  </si>
  <si>
    <t>BIL.AKT.WFG{I,EUR,T,BAN}</t>
  </si>
  <si>
    <t>N39</t>
  </si>
  <si>
    <t>BIL.AKT.WFG{I,EUR,T,KUN}</t>
  </si>
  <si>
    <t>N48</t>
  </si>
  <si>
    <t>BIL.AKT.WFG{I,EUR,ASI,BAN}</t>
  </si>
  <si>
    <t>N40</t>
  </si>
  <si>
    <t>BIL.AKT.WFG{I,EUR,ASI,KUN}</t>
  </si>
  <si>
    <t>N49</t>
  </si>
  <si>
    <t>BIL.AKT.WFG{I,EUR,KUE,BAN}</t>
  </si>
  <si>
    <t>N41</t>
  </si>
  <si>
    <t>BIL.AKT.WFG{I,EUR,KUE,KUN}</t>
  </si>
  <si>
    <t>N50</t>
  </si>
  <si>
    <t>BIL.AKT.WFG{I,EUR,RLZ,BAN}</t>
  </si>
  <si>
    <t>N42</t>
  </si>
  <si>
    <t>BIL.AKT.WFG{I,EUR,RLZ,KUN}</t>
  </si>
  <si>
    <t>N51</t>
  </si>
  <si>
    <t>BIL.AKT.WFG{I,EUR,B1M,BAN}</t>
  </si>
  <si>
    <t>N43</t>
  </si>
  <si>
    <t>BIL.AKT.WFG{I,EUR,B1M,KUN}</t>
  </si>
  <si>
    <t>N52</t>
  </si>
  <si>
    <t>BIL.AKT.WFG{I,EUR,M13,BAN}</t>
  </si>
  <si>
    <t>N44</t>
  </si>
  <si>
    <t>BIL.AKT.WFG{I,EUR,M13,KUN}</t>
  </si>
  <si>
    <t>N53</t>
  </si>
  <si>
    <t>BIL.AKT.WFG{I,EUR,M31,BAN}</t>
  </si>
  <si>
    <t>N45</t>
  </si>
  <si>
    <t>BIL.AKT.WFG{I,EUR,M31,KUN}</t>
  </si>
  <si>
    <t>N54</t>
  </si>
  <si>
    <t>BIL.AKT.WFG{I,EUR,J15,BAN}</t>
  </si>
  <si>
    <t>N46</t>
  </si>
  <si>
    <t>BIL.AKT.WFG{I,EUR,J15,KUN}</t>
  </si>
  <si>
    <t>N55</t>
  </si>
  <si>
    <t>BIL.AKT.WFG{I,EUR,U5J,BAN}</t>
  </si>
  <si>
    <t>N47</t>
  </si>
  <si>
    <t>BIL.AKT.WFG{I,EUR,U5J,KUN}</t>
  </si>
  <si>
    <t>N56</t>
  </si>
  <si>
    <t>BIL.AKT.WFG{I,JPY,T,T}</t>
  </si>
  <si>
    <t>O38</t>
  </si>
  <si>
    <t>BIL.AKT.WFG{I,JPY,T,BAN}</t>
  </si>
  <si>
    <t>O39</t>
  </si>
  <si>
    <t>BIL.AKT.WFG{I,JPY,T,KUN}</t>
  </si>
  <si>
    <t>O48</t>
  </si>
  <si>
    <t>BIL.AKT.WFG{I,JPY,ASI,BAN}</t>
  </si>
  <si>
    <t>O40</t>
  </si>
  <si>
    <t>BIL.AKT.WFG{I,JPY,ASI,KUN}</t>
  </si>
  <si>
    <t>O49</t>
  </si>
  <si>
    <t>BIL.AKT.WFG{I,JPY,KUE,BAN}</t>
  </si>
  <si>
    <t>O41</t>
  </si>
  <si>
    <t>BIL.AKT.WFG{I,JPY,KUE,KUN}</t>
  </si>
  <si>
    <t>O50</t>
  </si>
  <si>
    <t>BIL.AKT.WFG{I,JPY,RLZ,BAN}</t>
  </si>
  <si>
    <t>O42</t>
  </si>
  <si>
    <t>BIL.AKT.WFG{I,JPY,RLZ,KUN}</t>
  </si>
  <si>
    <t>O51</t>
  </si>
  <si>
    <t>BIL.AKT.WFG{I,JPY,B1M,BAN}</t>
  </si>
  <si>
    <t>O43</t>
  </si>
  <si>
    <t>BIL.AKT.WFG{I,JPY,B1M,KUN}</t>
  </si>
  <si>
    <t>O52</t>
  </si>
  <si>
    <t>BIL.AKT.WFG{I,JPY,M13,BAN}</t>
  </si>
  <si>
    <t>O44</t>
  </si>
  <si>
    <t>BIL.AKT.WFG{I,JPY,M13,KUN}</t>
  </si>
  <si>
    <t>O53</t>
  </si>
  <si>
    <t>BIL.AKT.WFG{I,JPY,M31,BAN}</t>
  </si>
  <si>
    <t>O45</t>
  </si>
  <si>
    <t>BIL.AKT.WFG{I,JPY,M31,KUN}</t>
  </si>
  <si>
    <t>O54</t>
  </si>
  <si>
    <t>BIL.AKT.WFG{I,JPY,J15,BAN}</t>
  </si>
  <si>
    <t>O46</t>
  </si>
  <si>
    <t>BIL.AKT.WFG{I,JPY,J15,KUN}</t>
  </si>
  <si>
    <t>O55</t>
  </si>
  <si>
    <t>BIL.AKT.WFG{I,JPY,U5J,BAN}</t>
  </si>
  <si>
    <t>O47</t>
  </si>
  <si>
    <t>BIL.AKT.WFG{I,JPY,U5J,KUN}</t>
  </si>
  <si>
    <t>O56</t>
  </si>
  <si>
    <t>BIL.AKT.WFG{I,USD,T,T}</t>
  </si>
  <si>
    <t>M38</t>
  </si>
  <si>
    <t>BIL.AKT.WFG{I,USD,T,BAN}</t>
  </si>
  <si>
    <t>M39</t>
  </si>
  <si>
    <t>BIL.AKT.WFG{I,USD,T,KUN}</t>
  </si>
  <si>
    <t>M48</t>
  </si>
  <si>
    <t>BIL.AKT.WFG{I,USD,ASI,BAN}</t>
  </si>
  <si>
    <t>M40</t>
  </si>
  <si>
    <t>BIL.AKT.WFG{I,USD,ASI,KUN}</t>
  </si>
  <si>
    <t>M49</t>
  </si>
  <si>
    <t>BIL.AKT.WFG{I,USD,KUE,BAN}</t>
  </si>
  <si>
    <t>M41</t>
  </si>
  <si>
    <t>BIL.AKT.WFG{I,USD,KUE,KUN}</t>
  </si>
  <si>
    <t>M50</t>
  </si>
  <si>
    <t>BIL.AKT.WFG{I,USD,RLZ,BAN}</t>
  </si>
  <si>
    <t>M42</t>
  </si>
  <si>
    <t>BIL.AKT.WFG{I,USD,RLZ,KUN}</t>
  </si>
  <si>
    <t>M51</t>
  </si>
  <si>
    <t>BIL.AKT.WFG{I,USD,B1M,BAN}</t>
  </si>
  <si>
    <t>M43</t>
  </si>
  <si>
    <t>BIL.AKT.WFG{I,USD,B1M,KUN}</t>
  </si>
  <si>
    <t>M52</t>
  </si>
  <si>
    <t>BIL.AKT.WFG{I,USD,M13,BAN}</t>
  </si>
  <si>
    <t>M44</t>
  </si>
  <si>
    <t>BIL.AKT.WFG{I,USD,M13,KUN}</t>
  </si>
  <si>
    <t>M53</t>
  </si>
  <si>
    <t>BIL.AKT.WFG{I,USD,M31,BAN}</t>
  </si>
  <si>
    <t>M45</t>
  </si>
  <si>
    <t>BIL.AKT.WFG{I,USD,M31,KUN}</t>
  </si>
  <si>
    <t>M54</t>
  </si>
  <si>
    <t>BIL.AKT.WFG{I,USD,J15,BAN}</t>
  </si>
  <si>
    <t>M46</t>
  </si>
  <si>
    <t>BIL.AKT.WFG{I,USD,J15,KUN}</t>
  </si>
  <si>
    <t>M55</t>
  </si>
  <si>
    <t>BIL.AKT.WFG{I,USD,U5J,BAN}</t>
  </si>
  <si>
    <t>M47</t>
  </si>
  <si>
    <t>BIL.AKT.WFG{I,USD,U5J,KUN}</t>
  </si>
  <si>
    <t>M56</t>
  </si>
  <si>
    <t>BIL.AKT.WFG{I,U,T,T}</t>
  </si>
  <si>
    <t>P38</t>
  </si>
  <si>
    <t>BIL.AKT.WFG{I,U,T,BAN}</t>
  </si>
  <si>
    <t>P39</t>
  </si>
  <si>
    <t>BIL.AKT.WFG{I,U,T,KUN}</t>
  </si>
  <si>
    <t>P48</t>
  </si>
  <si>
    <t>BIL.AKT.WFG{I,U,ASI,BAN}</t>
  </si>
  <si>
    <t>P40</t>
  </si>
  <si>
    <t>BIL.AKT.WFG{I,U,ASI,KUN}</t>
  </si>
  <si>
    <t>P49</t>
  </si>
  <si>
    <t>BIL.AKT.WFG{I,U,KUE,BAN}</t>
  </si>
  <si>
    <t>P41</t>
  </si>
  <si>
    <t>BIL.AKT.WFG{I,U,KUE,KUN}</t>
  </si>
  <si>
    <t>P50</t>
  </si>
  <si>
    <t>BIL.AKT.WFG{I,U,RLZ,BAN}</t>
  </si>
  <si>
    <t>P42</t>
  </si>
  <si>
    <t>BIL.AKT.WFG{I,U,RLZ,KUN}</t>
  </si>
  <si>
    <t>P51</t>
  </si>
  <si>
    <t>BIL.AKT.WFG{I,U,B1M,BAN}</t>
  </si>
  <si>
    <t>P43</t>
  </si>
  <si>
    <t>BIL.AKT.WFG{I,U,B1M,KUN}</t>
  </si>
  <si>
    <t>P52</t>
  </si>
  <si>
    <t>BIL.AKT.WFG{I,U,M13,BAN}</t>
  </si>
  <si>
    <t>P44</t>
  </si>
  <si>
    <t>BIL.AKT.WFG{I,U,M13,KUN}</t>
  </si>
  <si>
    <t>P53</t>
  </si>
  <si>
    <t>BIL.AKT.WFG{I,U,M31,BAN}</t>
  </si>
  <si>
    <t>P45</t>
  </si>
  <si>
    <t>BIL.AKT.WFG{I,U,M31,KUN}</t>
  </si>
  <si>
    <t>P54</t>
  </si>
  <si>
    <t>BIL.AKT.WFG{I,U,J15,BAN}</t>
  </si>
  <si>
    <t>P46</t>
  </si>
  <si>
    <t>BIL.AKT.WFG{I,U,J15,KUN}</t>
  </si>
  <si>
    <t>P55</t>
  </si>
  <si>
    <t>BIL.AKT.WFG{I,U,U5J,BAN}</t>
  </si>
  <si>
    <t>P47</t>
  </si>
  <si>
    <t>BIL.AKT.WFG{I,U,U5J,KUN}</t>
  </si>
  <si>
    <t>P56</t>
  </si>
  <si>
    <t>BIL.AKT.WFG{A,T,T,T}</t>
  </si>
  <si>
    <t>X38</t>
  </si>
  <si>
    <t>BIL.AKT.WFG{A,T,T,BAN}</t>
  </si>
  <si>
    <t>X39</t>
  </si>
  <si>
    <t>BIL.AKT.WFG{A,T,T,KUN}</t>
  </si>
  <si>
    <t>X48</t>
  </si>
  <si>
    <t>BIL.AKT.WFG{A,T,ASI,BAN}</t>
  </si>
  <si>
    <t>X40</t>
  </si>
  <si>
    <t>BIL.AKT.WFG{A,T,ASI,KUN}</t>
  </si>
  <si>
    <t>X49</t>
  </si>
  <si>
    <t>BIL.AKT.WFG{A,T,KUE,BAN}</t>
  </si>
  <si>
    <t>X41</t>
  </si>
  <si>
    <t>BIL.AKT.WFG{A,T,KUE,KUN}</t>
  </si>
  <si>
    <t>X50</t>
  </si>
  <si>
    <t>BIL.AKT.WFG{A,T,RLZ,BAN}</t>
  </si>
  <si>
    <t>X42</t>
  </si>
  <si>
    <t>BIL.AKT.WFG{A,T,RLZ,KUN}</t>
  </si>
  <si>
    <t>X51</t>
  </si>
  <si>
    <t>BIL.AKT.WFG{A,T,B1M,BAN}</t>
  </si>
  <si>
    <t>X43</t>
  </si>
  <si>
    <t>BIL.AKT.WFG{A,T,B1M,KUN}</t>
  </si>
  <si>
    <t>X52</t>
  </si>
  <si>
    <t>BIL.AKT.WFG{A,T,M13,BAN}</t>
  </si>
  <si>
    <t>X44</t>
  </si>
  <si>
    <t>BIL.AKT.WFG{A,T,M13,KUN}</t>
  </si>
  <si>
    <t>X53</t>
  </si>
  <si>
    <t>BIL.AKT.WFG{A,T,M31,BAN}</t>
  </si>
  <si>
    <t>X45</t>
  </si>
  <si>
    <t>BIL.AKT.WFG{A,T,M31,KUN}</t>
  </si>
  <si>
    <t>X54</t>
  </si>
  <si>
    <t>BIL.AKT.WFG{A,T,J15,BAN}</t>
  </si>
  <si>
    <t>X46</t>
  </si>
  <si>
    <t>BIL.AKT.WFG{A,T,J15,KUN}</t>
  </si>
  <si>
    <t>X55</t>
  </si>
  <si>
    <t>BIL.AKT.WFG{A,T,U5J,BAN}</t>
  </si>
  <si>
    <t>X47</t>
  </si>
  <si>
    <t>BIL.AKT.WFG{A,T,U5J,KUN}</t>
  </si>
  <si>
    <t>X56</t>
  </si>
  <si>
    <t>BIL.AKT.WFG{A,CHF,T,T}</t>
  </si>
  <si>
    <t>R38</t>
  </si>
  <si>
    <t>BIL.AKT.WFG{A,CHF,T,BAN}</t>
  </si>
  <si>
    <t>R39</t>
  </si>
  <si>
    <t>BIL.AKT.WFG{A,CHF,T,KUN}</t>
  </si>
  <si>
    <t>R48</t>
  </si>
  <si>
    <t>BIL.AKT.WFG{A,CHF,ASI,BAN}</t>
  </si>
  <si>
    <t>R40</t>
  </si>
  <si>
    <t>BIL.AKT.WFG{A,CHF,ASI,KUN}</t>
  </si>
  <si>
    <t>R49</t>
  </si>
  <si>
    <t>BIL.AKT.WFG{A,CHF,KUE,BAN}</t>
  </si>
  <si>
    <t>R41</t>
  </si>
  <si>
    <t>BIL.AKT.WFG{A,CHF,KUE,KUN}</t>
  </si>
  <si>
    <t>R50</t>
  </si>
  <si>
    <t>BIL.AKT.WFG{A,CHF,RLZ,BAN}</t>
  </si>
  <si>
    <t>R42</t>
  </si>
  <si>
    <t>BIL.AKT.WFG{A,CHF,RLZ,KUN}</t>
  </si>
  <si>
    <t>R51</t>
  </si>
  <si>
    <t>BIL.AKT.WFG{A,CHF,B1M,BAN}</t>
  </si>
  <si>
    <t>R43</t>
  </si>
  <si>
    <t>BIL.AKT.WFG{A,CHF,B1M,KUN}</t>
  </si>
  <si>
    <t>R52</t>
  </si>
  <si>
    <t>BIL.AKT.WFG{A,CHF,M13,BAN}</t>
  </si>
  <si>
    <t>R44</t>
  </si>
  <si>
    <t>BIL.AKT.WFG{A,CHF,M13,KUN}</t>
  </si>
  <si>
    <t>R53</t>
  </si>
  <si>
    <t>BIL.AKT.WFG{A,CHF,M31,BAN}</t>
  </si>
  <si>
    <t>R45</t>
  </si>
  <si>
    <t>BIL.AKT.WFG{A,CHF,M31,KUN}</t>
  </si>
  <si>
    <t>R54</t>
  </si>
  <si>
    <t>BIL.AKT.WFG{A,CHF,J15,BAN}</t>
  </si>
  <si>
    <t>R46</t>
  </si>
  <si>
    <t>BIL.AKT.WFG{A,CHF,J15,KUN}</t>
  </si>
  <si>
    <t>R55</t>
  </si>
  <si>
    <t>BIL.AKT.WFG{A,CHF,U5J,BAN}</t>
  </si>
  <si>
    <t>R47</t>
  </si>
  <si>
    <t>BIL.AKT.WFG{A,CHF,U5J,KUN}</t>
  </si>
  <si>
    <t>R56</t>
  </si>
  <si>
    <t>BIL.AKT.WFG{A,EM,T,T}</t>
  </si>
  <si>
    <t>S38</t>
  </si>
  <si>
    <t>BIL.AKT.WFG{A,EM,T,BAN}</t>
  </si>
  <si>
    <t>S39</t>
  </si>
  <si>
    <t>BIL.AKT.WFG{A,EM,T,KUN}</t>
  </si>
  <si>
    <t>S48</t>
  </si>
  <si>
    <t>BIL.AKT.WFG{A,EM,ASI,BAN}</t>
  </si>
  <si>
    <t>S40</t>
  </si>
  <si>
    <t>BIL.AKT.WFG{A,EM,ASI,KUN}</t>
  </si>
  <si>
    <t>S49</t>
  </si>
  <si>
    <t>BIL.AKT.WFG{A,EM,KUE,BAN}</t>
  </si>
  <si>
    <t>S41</t>
  </si>
  <si>
    <t>BIL.AKT.WFG{A,EM,KUE,KUN}</t>
  </si>
  <si>
    <t>S50</t>
  </si>
  <si>
    <t>BIL.AKT.WFG{A,EM,RLZ,BAN}</t>
  </si>
  <si>
    <t>S42</t>
  </si>
  <si>
    <t>BIL.AKT.WFG{A,EM,RLZ,KUN}</t>
  </si>
  <si>
    <t>S51</t>
  </si>
  <si>
    <t>BIL.AKT.WFG{A,EM,B1M,BAN}</t>
  </si>
  <si>
    <t>S43</t>
  </si>
  <si>
    <t>BIL.AKT.WFG{A,EM,B1M,KUN}</t>
  </si>
  <si>
    <t>S52</t>
  </si>
  <si>
    <t>BIL.AKT.WFG{A,EM,M13,BAN}</t>
  </si>
  <si>
    <t>S44</t>
  </si>
  <si>
    <t>BIL.AKT.WFG{A,EM,M13,KUN}</t>
  </si>
  <si>
    <t>S53</t>
  </si>
  <si>
    <t>BIL.AKT.WFG{A,EM,M31,BAN}</t>
  </si>
  <si>
    <t>S45</t>
  </si>
  <si>
    <t>BIL.AKT.WFG{A,EM,M31,KUN}</t>
  </si>
  <si>
    <t>S54</t>
  </si>
  <si>
    <t>BIL.AKT.WFG{A,EM,J15,BAN}</t>
  </si>
  <si>
    <t>S46</t>
  </si>
  <si>
    <t>BIL.AKT.WFG{A,EM,J15,KUN}</t>
  </si>
  <si>
    <t>S55</t>
  </si>
  <si>
    <t>BIL.AKT.WFG{A,EM,U5J,BAN}</t>
  </si>
  <si>
    <t>S47</t>
  </si>
  <si>
    <t>BIL.AKT.WFG{A,EM,U5J,KUN}</t>
  </si>
  <si>
    <t>S56</t>
  </si>
  <si>
    <t>BIL.AKT.WFG{A,EUR,T,T}</t>
  </si>
  <si>
    <t>U38</t>
  </si>
  <si>
    <t>BIL.AKT.WFG{A,EUR,T,BAN}</t>
  </si>
  <si>
    <t>U39</t>
  </si>
  <si>
    <t>BIL.AKT.WFG{A,EUR,T,KUN}</t>
  </si>
  <si>
    <t>U48</t>
  </si>
  <si>
    <t>BIL.AKT.WFG{A,EUR,ASI,BAN}</t>
  </si>
  <si>
    <t>U40</t>
  </si>
  <si>
    <t>BIL.AKT.WFG{A,EUR,ASI,KUN}</t>
  </si>
  <si>
    <t>U49</t>
  </si>
  <si>
    <t>BIL.AKT.WFG{A,EUR,KUE,BAN}</t>
  </si>
  <si>
    <t>U41</t>
  </si>
  <si>
    <t>BIL.AKT.WFG{A,EUR,KUE,KUN}</t>
  </si>
  <si>
    <t>U50</t>
  </si>
  <si>
    <t>BIL.AKT.WFG{A,EUR,RLZ,BAN}</t>
  </si>
  <si>
    <t>U42</t>
  </si>
  <si>
    <t>BIL.AKT.WFG{A,EUR,RLZ,KUN}</t>
  </si>
  <si>
    <t>U51</t>
  </si>
  <si>
    <t>BIL.AKT.WFG{A,EUR,B1M,BAN}</t>
  </si>
  <si>
    <t>U43</t>
  </si>
  <si>
    <t>BIL.AKT.WFG{A,EUR,B1M,KUN}</t>
  </si>
  <si>
    <t>U52</t>
  </si>
  <si>
    <t>BIL.AKT.WFG{A,EUR,M13,BAN}</t>
  </si>
  <si>
    <t>U44</t>
  </si>
  <si>
    <t>BIL.AKT.WFG{A,EUR,M13,KUN}</t>
  </si>
  <si>
    <t>U53</t>
  </si>
  <si>
    <t>BIL.AKT.WFG{A,EUR,M31,BAN}</t>
  </si>
  <si>
    <t>U45</t>
  </si>
  <si>
    <t>BIL.AKT.WFG{A,EUR,M31,KUN}</t>
  </si>
  <si>
    <t>U54</t>
  </si>
  <si>
    <t>BIL.AKT.WFG{A,EUR,J15,BAN}</t>
  </si>
  <si>
    <t>U46</t>
  </si>
  <si>
    <t>BIL.AKT.WFG{A,EUR,J15,KUN}</t>
  </si>
  <si>
    <t>U55</t>
  </si>
  <si>
    <t>BIL.AKT.WFG{A,EUR,U5J,BAN}</t>
  </si>
  <si>
    <t>U47</t>
  </si>
  <si>
    <t>BIL.AKT.WFG{A,EUR,U5J,KUN}</t>
  </si>
  <si>
    <t>U56</t>
  </si>
  <si>
    <t>BIL.AKT.WFG{A,JPY,T,T}</t>
  </si>
  <si>
    <t>V38</t>
  </si>
  <si>
    <t>BIL.AKT.WFG{A,JPY,T,BAN}</t>
  </si>
  <si>
    <t>V39</t>
  </si>
  <si>
    <t>BIL.AKT.WFG{A,JPY,T,KUN}</t>
  </si>
  <si>
    <t>V48</t>
  </si>
  <si>
    <t>BIL.AKT.WFG{A,JPY,ASI,BAN}</t>
  </si>
  <si>
    <t>V40</t>
  </si>
  <si>
    <t>BIL.AKT.WFG{A,JPY,ASI,KUN}</t>
  </si>
  <si>
    <t>V49</t>
  </si>
  <si>
    <t>BIL.AKT.WFG{A,JPY,KUE,BAN}</t>
  </si>
  <si>
    <t>V41</t>
  </si>
  <si>
    <t>BIL.AKT.WFG{A,JPY,KUE,KUN}</t>
  </si>
  <si>
    <t>V50</t>
  </si>
  <si>
    <t>BIL.AKT.WFG{A,JPY,RLZ,BAN}</t>
  </si>
  <si>
    <t>V42</t>
  </si>
  <si>
    <t>BIL.AKT.WFG{A,JPY,RLZ,KUN}</t>
  </si>
  <si>
    <t>V51</t>
  </si>
  <si>
    <t>BIL.AKT.WFG{A,JPY,B1M,BAN}</t>
  </si>
  <si>
    <t>V43</t>
  </si>
  <si>
    <t>BIL.AKT.WFG{A,JPY,B1M,KUN}</t>
  </si>
  <si>
    <t>V52</t>
  </si>
  <si>
    <t>BIL.AKT.WFG{A,JPY,M13,BAN}</t>
  </si>
  <si>
    <t>V44</t>
  </si>
  <si>
    <t>BIL.AKT.WFG{A,JPY,M13,KUN}</t>
  </si>
  <si>
    <t>V53</t>
  </si>
  <si>
    <t>BIL.AKT.WFG{A,JPY,M31,BAN}</t>
  </si>
  <si>
    <t>V45</t>
  </si>
  <si>
    <t>BIL.AKT.WFG{A,JPY,M31,KUN}</t>
  </si>
  <si>
    <t>V54</t>
  </si>
  <si>
    <t>BIL.AKT.WFG{A,JPY,J15,BAN}</t>
  </si>
  <si>
    <t>V46</t>
  </si>
  <si>
    <t>BIL.AKT.WFG{A,JPY,J15,KUN}</t>
  </si>
  <si>
    <t>V55</t>
  </si>
  <si>
    <t>BIL.AKT.WFG{A,JPY,U5J,BAN}</t>
  </si>
  <si>
    <t>V47</t>
  </si>
  <si>
    <t>BIL.AKT.WFG{A,JPY,U5J,KUN}</t>
  </si>
  <si>
    <t>V56</t>
  </si>
  <si>
    <t>BIL.AKT.WFG{A,USD,T,T}</t>
  </si>
  <si>
    <t>T38</t>
  </si>
  <si>
    <t>BIL.AKT.WFG{A,USD,T,BAN}</t>
  </si>
  <si>
    <t>T39</t>
  </si>
  <si>
    <t>BIL.AKT.WFG{A,USD,T,KUN}</t>
  </si>
  <si>
    <t>T48</t>
  </si>
  <si>
    <t>BIL.AKT.WFG{A,USD,ASI,BAN}</t>
  </si>
  <si>
    <t>T40</t>
  </si>
  <si>
    <t>BIL.AKT.WFG{A,USD,ASI,KUN}</t>
  </si>
  <si>
    <t>T49</t>
  </si>
  <si>
    <t>BIL.AKT.WFG{A,USD,KUE,BAN}</t>
  </si>
  <si>
    <t>T41</t>
  </si>
  <si>
    <t>BIL.AKT.WFG{A,USD,KUE,KUN}</t>
  </si>
  <si>
    <t>T50</t>
  </si>
  <si>
    <t>BIL.AKT.WFG{A,USD,RLZ,BAN}</t>
  </si>
  <si>
    <t>T42</t>
  </si>
  <si>
    <t>BIL.AKT.WFG{A,USD,RLZ,KUN}</t>
  </si>
  <si>
    <t>T51</t>
  </si>
  <si>
    <t>BIL.AKT.WFG{A,USD,B1M,BAN}</t>
  </si>
  <si>
    <t>T43</t>
  </si>
  <si>
    <t>BIL.AKT.WFG{A,USD,B1M,KUN}</t>
  </si>
  <si>
    <t>T52</t>
  </si>
  <si>
    <t>BIL.AKT.WFG{A,USD,M13,BAN}</t>
  </si>
  <si>
    <t>T44</t>
  </si>
  <si>
    <t>BIL.AKT.WFG{A,USD,M13,KUN}</t>
  </si>
  <si>
    <t>T53</t>
  </si>
  <si>
    <t>BIL.AKT.WFG{A,USD,M31,BAN}</t>
  </si>
  <si>
    <t>T45</t>
  </si>
  <si>
    <t>BIL.AKT.WFG{A,USD,M31,KUN}</t>
  </si>
  <si>
    <t>T54</t>
  </si>
  <si>
    <t>BIL.AKT.WFG{A,USD,J15,BAN}</t>
  </si>
  <si>
    <t>T46</t>
  </si>
  <si>
    <t>BIL.AKT.WFG{A,USD,J15,KUN}</t>
  </si>
  <si>
    <t>T55</t>
  </si>
  <si>
    <t>BIL.AKT.WFG{A,USD,U5J,BAN}</t>
  </si>
  <si>
    <t>T47</t>
  </si>
  <si>
    <t>BIL.AKT.WFG{A,USD,U5J,KUN}</t>
  </si>
  <si>
    <t>T56</t>
  </si>
  <si>
    <t>BIL.AKT.WFG{A,U,T,T}</t>
  </si>
  <si>
    <t>W38</t>
  </si>
  <si>
    <t>BIL.AKT.WFG{A,U,T,BAN}</t>
  </si>
  <si>
    <t>W39</t>
  </si>
  <si>
    <t>BIL.AKT.WFG{A,U,T,KUN}</t>
  </si>
  <si>
    <t>W48</t>
  </si>
  <si>
    <t>BIL.AKT.WFG{A,U,ASI,BAN}</t>
  </si>
  <si>
    <t>W40</t>
  </si>
  <si>
    <t>BIL.AKT.WFG{A,U,ASI,KUN}</t>
  </si>
  <si>
    <t>W49</t>
  </si>
  <si>
    <t>BIL.AKT.WFG{A,U,KUE,BAN}</t>
  </si>
  <si>
    <t>W41</t>
  </si>
  <si>
    <t>BIL.AKT.WFG{A,U,KUE,KUN}</t>
  </si>
  <si>
    <t>W50</t>
  </si>
  <si>
    <t>BIL.AKT.WFG{A,U,RLZ,BAN}</t>
  </si>
  <si>
    <t>W42</t>
  </si>
  <si>
    <t>BIL.AKT.WFG{A,U,RLZ,KUN}</t>
  </si>
  <si>
    <t>W51</t>
  </si>
  <si>
    <t>BIL.AKT.WFG{A,U,B1M,BAN}</t>
  </si>
  <si>
    <t>W43</t>
  </si>
  <si>
    <t>BIL.AKT.WFG{A,U,B1M,KUN}</t>
  </si>
  <si>
    <t>W52</t>
  </si>
  <si>
    <t>BIL.AKT.WFG{A,U,M13,BAN}</t>
  </si>
  <si>
    <t>W44</t>
  </si>
  <si>
    <t>BIL.AKT.WFG{A,U,M13,KUN}</t>
  </si>
  <si>
    <t>W53</t>
  </si>
  <si>
    <t>BIL.AKT.WFG{A,U,M31,BAN}</t>
  </si>
  <si>
    <t>W45</t>
  </si>
  <si>
    <t>BIL.AKT.WFG{A,U,M31,KUN}</t>
  </si>
  <si>
    <t>W54</t>
  </si>
  <si>
    <t>BIL.AKT.WFG{A,U,J15,BAN}</t>
  </si>
  <si>
    <t>W46</t>
  </si>
  <si>
    <t>BIL.AKT.WFG{A,U,J15,KUN}</t>
  </si>
  <si>
    <t>W55</t>
  </si>
  <si>
    <t>BIL.AKT.WFG{A,U,U5J,BAN}</t>
  </si>
  <si>
    <t>W47</t>
  </si>
  <si>
    <t>BIL.AKT.WFG{A,U,U5J,KUN}</t>
  </si>
  <si>
    <t>W56</t>
  </si>
  <si>
    <t>BIL.AKT.WFG.REP{T,T,T}</t>
  </si>
  <si>
    <t>BIL.AKT.WFG.REP{T,T,BAN}</t>
  </si>
  <si>
    <t>BIL.AKT.WFG.REP{T,T,KUN}</t>
  </si>
  <si>
    <t>BIL.AKT.WFG.REP{I,T,T}</t>
  </si>
  <si>
    <t>Q25</t>
  </si>
  <si>
    <t>BIL.AKT.WFG.REP{I,T,BAN}</t>
  </si>
  <si>
    <t>BIL.AKT.WFG.REP{I,T,KUN}</t>
  </si>
  <si>
    <t>Q27</t>
  </si>
  <si>
    <t>BIL.AKT.WFG.REP{I,CHF,T}</t>
  </si>
  <si>
    <t>K25</t>
  </si>
  <si>
    <t>BIL.AKT.WFG.REP{I,CHF,BAN}</t>
  </si>
  <si>
    <t>BIL.AKT.WFG.REP{I,CHF,KUN}</t>
  </si>
  <si>
    <t>K27</t>
  </si>
  <si>
    <t>BIL.AKT.WFG.REP{I,EM,T}</t>
  </si>
  <si>
    <t>L25</t>
  </si>
  <si>
    <t>BIL.AKT.WFG.REP{I,EM,BAN}</t>
  </si>
  <si>
    <t>L26</t>
  </si>
  <si>
    <t>BIL.AKT.WFG.REP{I,EM,KUN}</t>
  </si>
  <si>
    <t>L27</t>
  </si>
  <si>
    <t>BIL.AKT.WFG.REP{I,EUR,T}</t>
  </si>
  <si>
    <t>N25</t>
  </si>
  <si>
    <t>BIL.AKT.WFG.REP{I,EUR,BAN}</t>
  </si>
  <si>
    <t>N26</t>
  </si>
  <si>
    <t>BIL.AKT.WFG.REP{I,EUR,KUN}</t>
  </si>
  <si>
    <t>N27</t>
  </si>
  <si>
    <t>BIL.AKT.WFG.REP{I,JPY,T}</t>
  </si>
  <si>
    <t>O25</t>
  </si>
  <si>
    <t>BIL.AKT.WFG.REP{I,JPY,BAN}</t>
  </si>
  <si>
    <t>O26</t>
  </si>
  <si>
    <t>BIL.AKT.WFG.REP{I,JPY,KUN}</t>
  </si>
  <si>
    <t>O27</t>
  </si>
  <si>
    <t>BIL.AKT.WFG.REP{I,USD,T}</t>
  </si>
  <si>
    <t>M25</t>
  </si>
  <si>
    <t>BIL.AKT.WFG.REP{I,USD,BAN}</t>
  </si>
  <si>
    <t>M26</t>
  </si>
  <si>
    <t>BIL.AKT.WFG.REP{I,USD,KUN}</t>
  </si>
  <si>
    <t>M27</t>
  </si>
  <si>
    <t>BIL.AKT.WFG.REP{I,U,T}</t>
  </si>
  <si>
    <t>P25</t>
  </si>
  <si>
    <t>BIL.AKT.WFG.REP{I,U,BAN}</t>
  </si>
  <si>
    <t>P26</t>
  </si>
  <si>
    <t>BIL.AKT.WFG.REP{I,U,KUN}</t>
  </si>
  <si>
    <t>P27</t>
  </si>
  <si>
    <t>BIL.AKT.WFG.REP{A,T,T}</t>
  </si>
  <si>
    <t>BIL.AKT.WFG.REP{A,T,BAN}</t>
  </si>
  <si>
    <t>BIL.AKT.WFG.REP{A,T,KUN}</t>
  </si>
  <si>
    <t>BIL.AKT.WFG.REP{A,CHF,T}</t>
  </si>
  <si>
    <t>BIL.AKT.WFG.REP{A,CHF,BAN}</t>
  </si>
  <si>
    <t>R26</t>
  </si>
  <si>
    <t>BIL.AKT.WFG.REP{A,CHF,KUN}</t>
  </si>
  <si>
    <t>BIL.AKT.WFG.REP{A,EM,T}</t>
  </si>
  <si>
    <t>S25</t>
  </si>
  <si>
    <t>BIL.AKT.WFG.REP{A,EM,BAN}</t>
  </si>
  <si>
    <t>S26</t>
  </si>
  <si>
    <t>BIL.AKT.WFG.REP{A,EM,KUN}</t>
  </si>
  <si>
    <t>S27</t>
  </si>
  <si>
    <t>BIL.AKT.WFG.REP{A,EUR,T}</t>
  </si>
  <si>
    <t>BIL.AKT.WFG.REP{A,EUR,BAN}</t>
  </si>
  <si>
    <t>BIL.AKT.WFG.REP{A,EUR,KUN}</t>
  </si>
  <si>
    <t>BIL.AKT.WFG.REP{A,JPY,T}</t>
  </si>
  <si>
    <t>BIL.AKT.WFG.REP{A,JPY,BAN}</t>
  </si>
  <si>
    <t>V26</t>
  </si>
  <si>
    <t>BIL.AKT.WFG.REP{A,JPY,KUN}</t>
  </si>
  <si>
    <t>BIL.AKT.WFG.REP{A,USD,T}</t>
  </si>
  <si>
    <t>BIL.AKT.WFG.REP{A,USD,BAN}</t>
  </si>
  <si>
    <t>T26</t>
  </si>
  <si>
    <t>BIL.AKT.WFG.REP{A,USD,KUN}</t>
  </si>
  <si>
    <t>BIL.AKT.WFG.REP{A,U,T}</t>
  </si>
  <si>
    <t>BIL.AKT.WFG.REP{A,U,BAN}</t>
  </si>
  <si>
    <t>W26</t>
  </si>
  <si>
    <t>BIL.AKT.WFG.REP{A,U,KUN}</t>
  </si>
  <si>
    <t>BIL.AKT.WFG.SLB{T,T,T}</t>
  </si>
  <si>
    <t>BIL.AKT.WFG.SLB{T,T,BAN}</t>
  </si>
  <si>
    <t>BIL.AKT.WFG.SLB{T,T,KUN}</t>
  </si>
  <si>
    <t>BIL.AKT.WFG.SLB{I,T,T}</t>
  </si>
  <si>
    <t>Q28</t>
  </si>
  <si>
    <t>BIL.AKT.WFG.SLB{I,T,BAN}</t>
  </si>
  <si>
    <t>BIL.AKT.WFG.SLB{I,T,KUN}</t>
  </si>
  <si>
    <t>BIL.AKT.WFG.SLB{I,CHF,T}</t>
  </si>
  <si>
    <t>K28</t>
  </si>
  <si>
    <t>BIL.AKT.WFG.SLB{I,CHF,BAN}</t>
  </si>
  <si>
    <t>BIL.AKT.WFG.SLB{I,CHF,KUN}</t>
  </si>
  <si>
    <t>BIL.AKT.WFG.SLB{I,EM,T}</t>
  </si>
  <si>
    <t>L28</t>
  </si>
  <si>
    <t>BIL.AKT.WFG.SLB{I,EM,BAN}</t>
  </si>
  <si>
    <t>BIL.AKT.WFG.SLB{I,EM,KUN}</t>
  </si>
  <si>
    <t>BIL.AKT.WFG.SLB{I,EUR,T}</t>
  </si>
  <si>
    <t>N28</t>
  </si>
  <si>
    <t>BIL.AKT.WFG.SLB{I,EUR,BAN}</t>
  </si>
  <si>
    <t>BIL.AKT.WFG.SLB{I,EUR,KUN}</t>
  </si>
  <si>
    <t>BIL.AKT.WFG.SLB{I,JPY,T}</t>
  </si>
  <si>
    <t>O28</t>
  </si>
  <si>
    <t>BIL.AKT.WFG.SLB{I,JPY,BAN}</t>
  </si>
  <si>
    <t>BIL.AKT.WFG.SLB{I,JPY,KUN}</t>
  </si>
  <si>
    <t>BIL.AKT.WFG.SLB{I,USD,T}</t>
  </si>
  <si>
    <t>M28</t>
  </si>
  <si>
    <t>BIL.AKT.WFG.SLB{I,USD,BAN}</t>
  </si>
  <si>
    <t>BIL.AKT.WFG.SLB{I,USD,KUN}</t>
  </si>
  <si>
    <t>BIL.AKT.WFG.SLB{I,U,T}</t>
  </si>
  <si>
    <t>P28</t>
  </si>
  <si>
    <t>BIL.AKT.WFG.SLB{I,U,BAN}</t>
  </si>
  <si>
    <t>BIL.AKT.WFG.SLB{I,U,KUN}</t>
  </si>
  <si>
    <t>BIL.AKT.WFG.SLB{A,T,T}</t>
  </si>
  <si>
    <t>BIL.AKT.WFG.SLB{A,T,BAN}</t>
  </si>
  <si>
    <t>BIL.AKT.WFG.SLB{A,T,KUN}</t>
  </si>
  <si>
    <t>BIL.AKT.WFG.SLB{A,CHF,T}</t>
  </si>
  <si>
    <t>BIL.AKT.WFG.SLB{A,CHF,BAN}</t>
  </si>
  <si>
    <t>BIL.AKT.WFG.SLB{A,CHF,KUN}</t>
  </si>
  <si>
    <t>BIL.AKT.WFG.SLB{A,EM,T}</t>
  </si>
  <si>
    <t>S28</t>
  </si>
  <si>
    <t>BIL.AKT.WFG.SLB{A,EM,BAN}</t>
  </si>
  <si>
    <t>BIL.AKT.WFG.SLB{A,EM,KUN}</t>
  </si>
  <si>
    <t>BIL.AKT.WFG.SLB{A,EUR,T}</t>
  </si>
  <si>
    <t>BIL.AKT.WFG.SLB{A,EUR,BAN}</t>
  </si>
  <si>
    <t>BIL.AKT.WFG.SLB{A,EUR,KUN}</t>
  </si>
  <si>
    <t>BIL.AKT.WFG.SLB{A,JPY,T}</t>
  </si>
  <si>
    <t>BIL.AKT.WFG.SLB{A,JPY,BAN}</t>
  </si>
  <si>
    <t>BIL.AKT.WFG.SLB{A,JPY,KUN}</t>
  </si>
  <si>
    <t>BIL.AKT.WFG.SLB{A,USD,T}</t>
  </si>
  <si>
    <t>BIL.AKT.WFG.SLB{A,USD,BAN}</t>
  </si>
  <si>
    <t>BIL.AKT.WFG.SLB{A,USD,KUN}</t>
  </si>
  <si>
    <t>BIL.AKT.WFG.SLB{A,U,T}</t>
  </si>
  <si>
    <t>BIL.AKT.WFG.SLB{A,U,BAN}</t>
  </si>
  <si>
    <t>BIL.AKT.WFG.SLB{A,U,KUN}</t>
  </si>
  <si>
    <t>BIL.AKT.FKU{T,T,T,T,T}</t>
  </si>
  <si>
    <t>Y57</t>
  </si>
  <si>
    <t>BIL.AKT.FKU{T,T,T,UNG,T}</t>
  </si>
  <si>
    <t>Y59</t>
  </si>
  <si>
    <t>BIL.AKT.FKU{T,T,T,UNG,ORK}</t>
  </si>
  <si>
    <t>Y60</t>
  </si>
  <si>
    <t>BIL.AKT.FKU{T,T,T,GED,T}</t>
  </si>
  <si>
    <t>Y61</t>
  </si>
  <si>
    <t>BIL.AKT.FKU{T,T,T,GED,ORK}</t>
  </si>
  <si>
    <t>Y62</t>
  </si>
  <si>
    <t>BIL.AKT.FKU{T,T,T,HYD,U}</t>
  </si>
  <si>
    <t>Y63</t>
  </si>
  <si>
    <t>BIL.AKT.FKU{T,T,ASI,T,T}</t>
  </si>
  <si>
    <t>Y65</t>
  </si>
  <si>
    <t>BIL.AKT.FKU{T,T,KUE,T,T}</t>
  </si>
  <si>
    <t>Y66</t>
  </si>
  <si>
    <t>BIL.AKT.FKU{T,T,RLZ,T,T}</t>
  </si>
  <si>
    <t>Y67</t>
  </si>
  <si>
    <t>BIL.AKT.FKU{T,T,B1M,T,T}</t>
  </si>
  <si>
    <t>Y68</t>
  </si>
  <si>
    <t>BIL.AKT.FKU{T,T,M13,T,T}</t>
  </si>
  <si>
    <t>Y69</t>
  </si>
  <si>
    <t>BIL.AKT.FKU{T,T,M31,T,T}</t>
  </si>
  <si>
    <t>Y70</t>
  </si>
  <si>
    <t>BIL.AKT.FKU{T,T,J15,T,T}</t>
  </si>
  <si>
    <t>Y71</t>
  </si>
  <si>
    <t>BIL.AKT.FKU{T,T,U5J,T,T}</t>
  </si>
  <si>
    <t>Y72</t>
  </si>
  <si>
    <t>BIL.AKT.FKU{I,T,T,T,T}</t>
  </si>
  <si>
    <t>Q57</t>
  </si>
  <si>
    <t>BIL.AKT.FKU{I,T,T,UNG,T}</t>
  </si>
  <si>
    <t>Q59</t>
  </si>
  <si>
    <t>BIL.AKT.FKU{I,T,T,UNG,ORK}</t>
  </si>
  <si>
    <t>Q60</t>
  </si>
  <si>
    <t>BIL.AKT.FKU{I,T,T,GED,T}</t>
  </si>
  <si>
    <t>Q61</t>
  </si>
  <si>
    <t>BIL.AKT.FKU{I,T,T,GED,ORK}</t>
  </si>
  <si>
    <t>Q62</t>
  </si>
  <si>
    <t>BIL.AKT.FKU{I,T,T,HYD,U}</t>
  </si>
  <si>
    <t>Q63</t>
  </si>
  <si>
    <t>BIL.AKT.FKU{I,T,ASI,T,T}</t>
  </si>
  <si>
    <t>Q65</t>
  </si>
  <si>
    <t>BIL.AKT.FKU{I,T,KUE,T,T}</t>
  </si>
  <si>
    <t>Q66</t>
  </si>
  <si>
    <t>BIL.AKT.FKU{I,T,RLZ,T,T}</t>
  </si>
  <si>
    <t>Q67</t>
  </si>
  <si>
    <t>BIL.AKT.FKU{I,T,B1M,T,T}</t>
  </si>
  <si>
    <t>Q68</t>
  </si>
  <si>
    <t>BIL.AKT.FKU{I,T,M13,T,T}</t>
  </si>
  <si>
    <t>Q69</t>
  </si>
  <si>
    <t>BIL.AKT.FKU{I,T,M31,T,T}</t>
  </si>
  <si>
    <t>Q70</t>
  </si>
  <si>
    <t>BIL.AKT.FKU{I,T,J15,T,T}</t>
  </si>
  <si>
    <t>Q71</t>
  </si>
  <si>
    <t>BIL.AKT.FKU{I,T,U5J,T,T}</t>
  </si>
  <si>
    <t>Q72</t>
  </si>
  <si>
    <t>BIL.AKT.FKU{I,CHF,T,T,T}</t>
  </si>
  <si>
    <t>K57</t>
  </si>
  <si>
    <t>BIL.AKT.FKU{I,CHF,T,UNG,T}</t>
  </si>
  <si>
    <t>K59</t>
  </si>
  <si>
    <t>BIL.AKT.FKU{I,CHF,T,UNG,ORK}</t>
  </si>
  <si>
    <t>K60</t>
  </si>
  <si>
    <t>BIL.AKT.FKU{I,CHF,T,GED,T}</t>
  </si>
  <si>
    <t>K61</t>
  </si>
  <si>
    <t>BIL.AKT.FKU{I,CHF,T,GED,ORK}</t>
  </si>
  <si>
    <t>K62</t>
  </si>
  <si>
    <t>BIL.AKT.FKU{I,CHF,T,HYD,U}</t>
  </si>
  <si>
    <t>K63</t>
  </si>
  <si>
    <t>BIL.AKT.FKU{I,CHF,ASI,T,T}</t>
  </si>
  <si>
    <t>K65</t>
  </si>
  <si>
    <t>BIL.AKT.FKU{I,CHF,KUE,T,T}</t>
  </si>
  <si>
    <t>K66</t>
  </si>
  <si>
    <t>BIL.AKT.FKU{I,CHF,RLZ,T,T}</t>
  </si>
  <si>
    <t>K67</t>
  </si>
  <si>
    <t>BIL.AKT.FKU{I,CHF,B1M,T,T}</t>
  </si>
  <si>
    <t>K68</t>
  </si>
  <si>
    <t>BIL.AKT.FKU{I,CHF,M13,T,T}</t>
  </si>
  <si>
    <t>K69</t>
  </si>
  <si>
    <t>BIL.AKT.FKU{I,CHF,M31,T,T}</t>
  </si>
  <si>
    <t>K70</t>
  </si>
  <si>
    <t>BIL.AKT.FKU{I,CHF,J15,T,T}</t>
  </si>
  <si>
    <t>K71</t>
  </si>
  <si>
    <t>BIL.AKT.FKU{I,CHF,U5J,T,T}</t>
  </si>
  <si>
    <t>K72</t>
  </si>
  <si>
    <t>BIL.AKT.FKU{I,EM,T,T,T}</t>
  </si>
  <si>
    <t>L57</t>
  </si>
  <si>
    <t>BIL.AKT.FKU{I,EM,T,UNG,T}</t>
  </si>
  <si>
    <t>L59</t>
  </si>
  <si>
    <t>BIL.AKT.FKU{I,EM,T,UNG,ORK}</t>
  </si>
  <si>
    <t>L60</t>
  </si>
  <si>
    <t>BIL.AKT.FKU{I,EM,T,GED,T}</t>
  </si>
  <si>
    <t>L61</t>
  </si>
  <si>
    <t>BIL.AKT.FKU{I,EM,T,GED,ORK}</t>
  </si>
  <si>
    <t>L62</t>
  </si>
  <si>
    <t>BIL.AKT.FKU{I,EM,T,HYD,U}</t>
  </si>
  <si>
    <t>L63</t>
  </si>
  <si>
    <t>BIL.AKT.FKU{I,EM,ASI,T,T}</t>
  </si>
  <si>
    <t>L65</t>
  </si>
  <si>
    <t>BIL.AKT.FKU{I,EM,KUE,T,T}</t>
  </si>
  <si>
    <t>L66</t>
  </si>
  <si>
    <t>BIL.AKT.FKU{I,EM,RLZ,T,T}</t>
  </si>
  <si>
    <t>L67</t>
  </si>
  <si>
    <t>BIL.AKT.FKU{I,EM,B1M,T,T}</t>
  </si>
  <si>
    <t>L68</t>
  </si>
  <si>
    <t>BIL.AKT.FKU{I,EM,M13,T,T}</t>
  </si>
  <si>
    <t>L69</t>
  </si>
  <si>
    <t>BIL.AKT.FKU{I,EM,M31,T,T}</t>
  </si>
  <si>
    <t>L70</t>
  </si>
  <si>
    <t>BIL.AKT.FKU{I,EM,J15,T,T}</t>
  </si>
  <si>
    <t>L71</t>
  </si>
  <si>
    <t>BIL.AKT.FKU{I,EM,U5J,T,T}</t>
  </si>
  <si>
    <t>L72</t>
  </si>
  <si>
    <t>BIL.AKT.FKU{I,EUR,T,T,T}</t>
  </si>
  <si>
    <t>N57</t>
  </si>
  <si>
    <t>BIL.AKT.FKU{I,EUR,T,UNG,T}</t>
  </si>
  <si>
    <t>N59</t>
  </si>
  <si>
    <t>BIL.AKT.FKU{I,EUR,T,UNG,ORK}</t>
  </si>
  <si>
    <t>N60</t>
  </si>
  <si>
    <t>BIL.AKT.FKU{I,EUR,T,GED,T}</t>
  </si>
  <si>
    <t>N61</t>
  </si>
  <si>
    <t>BIL.AKT.FKU{I,EUR,T,GED,ORK}</t>
  </si>
  <si>
    <t>N62</t>
  </si>
  <si>
    <t>BIL.AKT.FKU{I,EUR,T,HYD,U}</t>
  </si>
  <si>
    <t>N63</t>
  </si>
  <si>
    <t>BIL.AKT.FKU{I,EUR,ASI,T,T}</t>
  </si>
  <si>
    <t>N65</t>
  </si>
  <si>
    <t>BIL.AKT.FKU{I,EUR,KUE,T,T}</t>
  </si>
  <si>
    <t>N66</t>
  </si>
  <si>
    <t>BIL.AKT.FKU{I,EUR,RLZ,T,T}</t>
  </si>
  <si>
    <t>N67</t>
  </si>
  <si>
    <t>BIL.AKT.FKU{I,EUR,B1M,T,T}</t>
  </si>
  <si>
    <t>N68</t>
  </si>
  <si>
    <t>BIL.AKT.FKU{I,EUR,M13,T,T}</t>
  </si>
  <si>
    <t>N69</t>
  </si>
  <si>
    <t>BIL.AKT.FKU{I,EUR,M31,T,T}</t>
  </si>
  <si>
    <t>N70</t>
  </si>
  <si>
    <t>BIL.AKT.FKU{I,EUR,J15,T,T}</t>
  </si>
  <si>
    <t>N71</t>
  </si>
  <si>
    <t>BIL.AKT.FKU{I,EUR,U5J,T,T}</t>
  </si>
  <si>
    <t>N72</t>
  </si>
  <si>
    <t>BIL.AKT.FKU{I,JPY,T,T,T}</t>
  </si>
  <si>
    <t>O57</t>
  </si>
  <si>
    <t>BIL.AKT.FKU{I,JPY,T,UNG,T}</t>
  </si>
  <si>
    <t>O59</t>
  </si>
  <si>
    <t>BIL.AKT.FKU{I,JPY,T,UNG,ORK}</t>
  </si>
  <si>
    <t>O60</t>
  </si>
  <si>
    <t>BIL.AKT.FKU{I,JPY,T,GED,T}</t>
  </si>
  <si>
    <t>O61</t>
  </si>
  <si>
    <t>BIL.AKT.FKU{I,JPY,T,GED,ORK}</t>
  </si>
  <si>
    <t>O62</t>
  </si>
  <si>
    <t>BIL.AKT.FKU{I,JPY,T,HYD,U}</t>
  </si>
  <si>
    <t>O63</t>
  </si>
  <si>
    <t>BIL.AKT.FKU{I,JPY,ASI,T,T}</t>
  </si>
  <si>
    <t>O65</t>
  </si>
  <si>
    <t>BIL.AKT.FKU{I,JPY,KUE,T,T}</t>
  </si>
  <si>
    <t>O66</t>
  </si>
  <si>
    <t>BIL.AKT.FKU{I,JPY,RLZ,T,T}</t>
  </si>
  <si>
    <t>O67</t>
  </si>
  <si>
    <t>BIL.AKT.FKU{I,JPY,B1M,T,T}</t>
  </si>
  <si>
    <t>O68</t>
  </si>
  <si>
    <t>BIL.AKT.FKU{I,JPY,M13,T,T}</t>
  </si>
  <si>
    <t>O69</t>
  </si>
  <si>
    <t>BIL.AKT.FKU{I,JPY,M31,T,T}</t>
  </si>
  <si>
    <t>O70</t>
  </si>
  <si>
    <t>BIL.AKT.FKU{I,JPY,J15,T,T}</t>
  </si>
  <si>
    <t>O71</t>
  </si>
  <si>
    <t>BIL.AKT.FKU{I,JPY,U5J,T,T}</t>
  </si>
  <si>
    <t>O72</t>
  </si>
  <si>
    <t>BIL.AKT.FKU{I,USD,T,T,T}</t>
  </si>
  <si>
    <t>M57</t>
  </si>
  <si>
    <t>BIL.AKT.FKU{I,USD,T,UNG,T}</t>
  </si>
  <si>
    <t>M59</t>
  </si>
  <si>
    <t>BIL.AKT.FKU{I,USD,T,UNG,ORK}</t>
  </si>
  <si>
    <t>M60</t>
  </si>
  <si>
    <t>BIL.AKT.FKU{I,USD,T,GED,T}</t>
  </si>
  <si>
    <t>M61</t>
  </si>
  <si>
    <t>BIL.AKT.FKU{I,USD,T,GED,ORK}</t>
  </si>
  <si>
    <t>M62</t>
  </si>
  <si>
    <t>BIL.AKT.FKU{I,USD,T,HYD,U}</t>
  </si>
  <si>
    <t>M63</t>
  </si>
  <si>
    <t>BIL.AKT.FKU{I,USD,ASI,T,T}</t>
  </si>
  <si>
    <t>M65</t>
  </si>
  <si>
    <t>BIL.AKT.FKU{I,USD,KUE,T,T}</t>
  </si>
  <si>
    <t>M66</t>
  </si>
  <si>
    <t>BIL.AKT.FKU{I,USD,RLZ,T,T}</t>
  </si>
  <si>
    <t>M67</t>
  </si>
  <si>
    <t>BIL.AKT.FKU{I,USD,B1M,T,T}</t>
  </si>
  <si>
    <t>M68</t>
  </si>
  <si>
    <t>BIL.AKT.FKU{I,USD,M13,T,T}</t>
  </si>
  <si>
    <t>M69</t>
  </si>
  <si>
    <t>BIL.AKT.FKU{I,USD,M31,T,T}</t>
  </si>
  <si>
    <t>M70</t>
  </si>
  <si>
    <t>BIL.AKT.FKU{I,USD,J15,T,T}</t>
  </si>
  <si>
    <t>M71</t>
  </si>
  <si>
    <t>BIL.AKT.FKU{I,USD,U5J,T,T}</t>
  </si>
  <si>
    <t>M72</t>
  </si>
  <si>
    <t>BIL.AKT.FKU{I,U,T,T,T}</t>
  </si>
  <si>
    <t>P57</t>
  </si>
  <si>
    <t>BIL.AKT.FKU{I,U,T,UNG,T}</t>
  </si>
  <si>
    <t>P59</t>
  </si>
  <si>
    <t>BIL.AKT.FKU{I,U,T,UNG,ORK}</t>
  </si>
  <si>
    <t>P60</t>
  </si>
  <si>
    <t>BIL.AKT.FKU{I,U,T,GED,T}</t>
  </si>
  <si>
    <t>P61</t>
  </si>
  <si>
    <t>BIL.AKT.FKU{I,U,T,GED,ORK}</t>
  </si>
  <si>
    <t>P62</t>
  </si>
  <si>
    <t>BIL.AKT.FKU{I,U,T,HYD,U}</t>
  </si>
  <si>
    <t>P63</t>
  </si>
  <si>
    <t>BIL.AKT.FKU{I,U,ASI,T,T}</t>
  </si>
  <si>
    <t>P65</t>
  </si>
  <si>
    <t>BIL.AKT.FKU{I,U,KUE,T,T}</t>
  </si>
  <si>
    <t>P66</t>
  </si>
  <si>
    <t>BIL.AKT.FKU{I,U,RLZ,T,T}</t>
  </si>
  <si>
    <t>P67</t>
  </si>
  <si>
    <t>BIL.AKT.FKU{I,U,B1M,T,T}</t>
  </si>
  <si>
    <t>P68</t>
  </si>
  <si>
    <t>BIL.AKT.FKU{I,U,M13,T,T}</t>
  </si>
  <si>
    <t>P69</t>
  </si>
  <si>
    <t>BIL.AKT.FKU{I,U,M31,T,T}</t>
  </si>
  <si>
    <t>P70</t>
  </si>
  <si>
    <t>BIL.AKT.FKU{I,U,J15,T,T}</t>
  </si>
  <si>
    <t>P71</t>
  </si>
  <si>
    <t>BIL.AKT.FKU{I,U,U5J,T,T}</t>
  </si>
  <si>
    <t>P72</t>
  </si>
  <si>
    <t>BIL.AKT.FKU{A,T,T,T,T}</t>
  </si>
  <si>
    <t>X57</t>
  </si>
  <si>
    <t>BIL.AKT.FKU{A,T,T,UNG,T}</t>
  </si>
  <si>
    <t>X59</t>
  </si>
  <si>
    <t>BIL.AKT.FKU{A,T,T,UNG,ORK}</t>
  </si>
  <si>
    <t>X60</t>
  </si>
  <si>
    <t>BIL.AKT.FKU{A,T,T,GED,T}</t>
  </si>
  <si>
    <t>X61</t>
  </si>
  <si>
    <t>BIL.AKT.FKU{A,T,T,GED,ORK}</t>
  </si>
  <si>
    <t>X62</t>
  </si>
  <si>
    <t>BIL.AKT.FKU{A,T,T,HYD,U}</t>
  </si>
  <si>
    <t>X63</t>
  </si>
  <si>
    <t>BIL.AKT.FKU{A,T,ASI,T,T}</t>
  </si>
  <si>
    <t>X65</t>
  </si>
  <si>
    <t>BIL.AKT.FKU{A,T,KUE,T,T}</t>
  </si>
  <si>
    <t>X66</t>
  </si>
  <si>
    <t>BIL.AKT.FKU{A,T,RLZ,T,T}</t>
  </si>
  <si>
    <t>X67</t>
  </si>
  <si>
    <t>BIL.AKT.FKU{A,T,B1M,T,T}</t>
  </si>
  <si>
    <t>X68</t>
  </si>
  <si>
    <t>BIL.AKT.FKU{A,T,M13,T,T}</t>
  </si>
  <si>
    <t>X69</t>
  </si>
  <si>
    <t>BIL.AKT.FKU{A,T,M31,T,T}</t>
  </si>
  <si>
    <t>X70</t>
  </si>
  <si>
    <t>BIL.AKT.FKU{A,T,J15,T,T}</t>
  </si>
  <si>
    <t>X71</t>
  </si>
  <si>
    <t>BIL.AKT.FKU{A,T,U5J,T,T}</t>
  </si>
  <si>
    <t>X72</t>
  </si>
  <si>
    <t>BIL.AKT.FKU{A,CHF,T,T,T}</t>
  </si>
  <si>
    <t>R57</t>
  </si>
  <si>
    <t>BIL.AKT.FKU{A,CHF,T,UNG,T}</t>
  </si>
  <si>
    <t>R59</t>
  </si>
  <si>
    <t>BIL.AKT.FKU{A,CHF,T,UNG,ORK}</t>
  </si>
  <si>
    <t>R60</t>
  </si>
  <si>
    <t>BIL.AKT.FKU{A,CHF,T,GED,T}</t>
  </si>
  <si>
    <t>R61</t>
  </si>
  <si>
    <t>BIL.AKT.FKU{A,CHF,T,GED,ORK}</t>
  </si>
  <si>
    <t>R62</t>
  </si>
  <si>
    <t>BIL.AKT.FKU{A,CHF,T,HYD,U}</t>
  </si>
  <si>
    <t>R63</t>
  </si>
  <si>
    <t>BIL.AKT.FKU{A,CHF,ASI,T,T}</t>
  </si>
  <si>
    <t>R65</t>
  </si>
  <si>
    <t>BIL.AKT.FKU{A,CHF,KUE,T,T}</t>
  </si>
  <si>
    <t>R66</t>
  </si>
  <si>
    <t>BIL.AKT.FKU{A,CHF,RLZ,T,T}</t>
  </si>
  <si>
    <t>R67</t>
  </si>
  <si>
    <t>BIL.AKT.FKU{A,CHF,B1M,T,T}</t>
  </si>
  <si>
    <t>R68</t>
  </si>
  <si>
    <t>BIL.AKT.FKU{A,CHF,M13,T,T}</t>
  </si>
  <si>
    <t>R69</t>
  </si>
  <si>
    <t>BIL.AKT.FKU{A,CHF,M31,T,T}</t>
  </si>
  <si>
    <t>R70</t>
  </si>
  <si>
    <t>BIL.AKT.FKU{A,CHF,J15,T,T}</t>
  </si>
  <si>
    <t>R71</t>
  </si>
  <si>
    <t>BIL.AKT.FKU{A,CHF,U5J,T,T}</t>
  </si>
  <si>
    <t>R72</t>
  </si>
  <si>
    <t>BIL.AKT.FKU{A,EM,T,T,T}</t>
  </si>
  <si>
    <t>S57</t>
  </si>
  <si>
    <t>BIL.AKT.FKU{A,EM,T,UNG,T}</t>
  </si>
  <si>
    <t>S59</t>
  </si>
  <si>
    <t>BIL.AKT.FKU{A,EM,T,UNG,ORK}</t>
  </si>
  <si>
    <t>S60</t>
  </si>
  <si>
    <t>BIL.AKT.FKU{A,EM,T,GED,T}</t>
  </si>
  <si>
    <t>S61</t>
  </si>
  <si>
    <t>BIL.AKT.FKU{A,EM,T,GED,ORK}</t>
  </si>
  <si>
    <t>S62</t>
  </si>
  <si>
    <t>BIL.AKT.FKU{A,EM,T,HYD,U}</t>
  </si>
  <si>
    <t>S63</t>
  </si>
  <si>
    <t>BIL.AKT.FKU{A,EM,ASI,T,T}</t>
  </si>
  <si>
    <t>S65</t>
  </si>
  <si>
    <t>BIL.AKT.FKU{A,EM,KUE,T,T}</t>
  </si>
  <si>
    <t>S66</t>
  </si>
  <si>
    <t>BIL.AKT.FKU{A,EM,RLZ,T,T}</t>
  </si>
  <si>
    <t>S67</t>
  </si>
  <si>
    <t>BIL.AKT.FKU{A,EM,B1M,T,T}</t>
  </si>
  <si>
    <t>S68</t>
  </si>
  <si>
    <t>BIL.AKT.FKU{A,EM,M13,T,T}</t>
  </si>
  <si>
    <t>S69</t>
  </si>
  <si>
    <t>BIL.AKT.FKU{A,EM,M31,T,T}</t>
  </si>
  <si>
    <t>S70</t>
  </si>
  <si>
    <t>BIL.AKT.FKU{A,EM,J15,T,T}</t>
  </si>
  <si>
    <t>S71</t>
  </si>
  <si>
    <t>BIL.AKT.FKU{A,EM,U5J,T,T}</t>
  </si>
  <si>
    <t>S72</t>
  </si>
  <si>
    <t>BIL.AKT.FKU{A,EUR,T,T,T}</t>
  </si>
  <si>
    <t>U57</t>
  </si>
  <si>
    <t>BIL.AKT.FKU{A,EUR,T,UNG,T}</t>
  </si>
  <si>
    <t>U59</t>
  </si>
  <si>
    <t>BIL.AKT.FKU{A,EUR,T,UNG,ORK}</t>
  </si>
  <si>
    <t>U60</t>
  </si>
  <si>
    <t>BIL.AKT.FKU{A,EUR,T,GED,T}</t>
  </si>
  <si>
    <t>U61</t>
  </si>
  <si>
    <t>BIL.AKT.FKU{A,EUR,T,GED,ORK}</t>
  </si>
  <si>
    <t>U62</t>
  </si>
  <si>
    <t>BIL.AKT.FKU{A,EUR,T,HYD,U}</t>
  </si>
  <si>
    <t>U63</t>
  </si>
  <si>
    <t>BIL.AKT.FKU{A,EUR,ASI,T,T}</t>
  </si>
  <si>
    <t>U65</t>
  </si>
  <si>
    <t>BIL.AKT.FKU{A,EUR,KUE,T,T}</t>
  </si>
  <si>
    <t>U66</t>
  </si>
  <si>
    <t>BIL.AKT.FKU{A,EUR,RLZ,T,T}</t>
  </si>
  <si>
    <t>U67</t>
  </si>
  <si>
    <t>BIL.AKT.FKU{A,EUR,B1M,T,T}</t>
  </si>
  <si>
    <t>U68</t>
  </si>
  <si>
    <t>BIL.AKT.FKU{A,EUR,M13,T,T}</t>
  </si>
  <si>
    <t>U69</t>
  </si>
  <si>
    <t>BIL.AKT.FKU{A,EUR,M31,T,T}</t>
  </si>
  <si>
    <t>U70</t>
  </si>
  <si>
    <t>BIL.AKT.FKU{A,EUR,J15,T,T}</t>
  </si>
  <si>
    <t>U71</t>
  </si>
  <si>
    <t>BIL.AKT.FKU{A,EUR,U5J,T,T}</t>
  </si>
  <si>
    <t>U72</t>
  </si>
  <si>
    <t>BIL.AKT.FKU{A,JPY,T,T,T}</t>
  </si>
  <si>
    <t>V57</t>
  </si>
  <si>
    <t>BIL.AKT.FKU{A,JPY,T,UNG,T}</t>
  </si>
  <si>
    <t>V59</t>
  </si>
  <si>
    <t>BIL.AKT.FKU{A,JPY,T,UNG,ORK}</t>
  </si>
  <si>
    <t>V60</t>
  </si>
  <si>
    <t>BIL.AKT.FKU{A,JPY,T,GED,T}</t>
  </si>
  <si>
    <t>V61</t>
  </si>
  <si>
    <t>BIL.AKT.FKU{A,JPY,T,GED,ORK}</t>
  </si>
  <si>
    <t>V62</t>
  </si>
  <si>
    <t>BIL.AKT.FKU{A,JPY,T,HYD,U}</t>
  </si>
  <si>
    <t>V63</t>
  </si>
  <si>
    <t>BIL.AKT.FKU{A,JPY,ASI,T,T}</t>
  </si>
  <si>
    <t>V65</t>
  </si>
  <si>
    <t>BIL.AKT.FKU{A,JPY,KUE,T,T}</t>
  </si>
  <si>
    <t>V66</t>
  </si>
  <si>
    <t>BIL.AKT.FKU{A,JPY,RLZ,T,T}</t>
  </si>
  <si>
    <t>V67</t>
  </si>
  <si>
    <t>BIL.AKT.FKU{A,JPY,B1M,T,T}</t>
  </si>
  <si>
    <t>V68</t>
  </si>
  <si>
    <t>BIL.AKT.FKU{A,JPY,M13,T,T}</t>
  </si>
  <si>
    <t>V69</t>
  </si>
  <si>
    <t>BIL.AKT.FKU{A,JPY,M31,T,T}</t>
  </si>
  <si>
    <t>V70</t>
  </si>
  <si>
    <t>BIL.AKT.FKU{A,JPY,J15,T,T}</t>
  </si>
  <si>
    <t>V71</t>
  </si>
  <si>
    <t>BIL.AKT.FKU{A,JPY,U5J,T,T}</t>
  </si>
  <si>
    <t>V72</t>
  </si>
  <si>
    <t>BIL.AKT.FKU{A,USD,T,T,T}</t>
  </si>
  <si>
    <t>T57</t>
  </si>
  <si>
    <t>BIL.AKT.FKU{A,USD,T,UNG,T}</t>
  </si>
  <si>
    <t>T59</t>
  </si>
  <si>
    <t>BIL.AKT.FKU{A,USD,T,UNG,ORK}</t>
  </si>
  <si>
    <t>T60</t>
  </si>
  <si>
    <t>BIL.AKT.FKU{A,USD,T,GED,T}</t>
  </si>
  <si>
    <t>T61</t>
  </si>
  <si>
    <t>BIL.AKT.FKU{A,USD,T,GED,ORK}</t>
  </si>
  <si>
    <t>T62</t>
  </si>
  <si>
    <t>BIL.AKT.FKU{A,USD,T,HYD,U}</t>
  </si>
  <si>
    <t>T63</t>
  </si>
  <si>
    <t>BIL.AKT.FKU{A,USD,ASI,T,T}</t>
  </si>
  <si>
    <t>T65</t>
  </si>
  <si>
    <t>BIL.AKT.FKU{A,USD,KUE,T,T}</t>
  </si>
  <si>
    <t>T66</t>
  </si>
  <si>
    <t>BIL.AKT.FKU{A,USD,RLZ,T,T}</t>
  </si>
  <si>
    <t>T67</t>
  </si>
  <si>
    <t>BIL.AKT.FKU{A,USD,B1M,T,T}</t>
  </si>
  <si>
    <t>T68</t>
  </si>
  <si>
    <t>BIL.AKT.FKU{A,USD,M13,T,T}</t>
  </si>
  <si>
    <t>T69</t>
  </si>
  <si>
    <t>BIL.AKT.FKU{A,USD,M31,T,T}</t>
  </si>
  <si>
    <t>T70</t>
  </si>
  <si>
    <t>BIL.AKT.FKU{A,USD,J15,T,T}</t>
  </si>
  <si>
    <t>T71</t>
  </si>
  <si>
    <t>BIL.AKT.FKU{A,USD,U5J,T,T}</t>
  </si>
  <si>
    <t>T72</t>
  </si>
  <si>
    <t>BIL.AKT.FKU{A,U,T,T,T}</t>
  </si>
  <si>
    <t>W57</t>
  </si>
  <si>
    <t>BIL.AKT.FKU{A,U,T,UNG,T}</t>
  </si>
  <si>
    <t>W59</t>
  </si>
  <si>
    <t>BIL.AKT.FKU{A,U,T,UNG,ORK}</t>
  </si>
  <si>
    <t>W60</t>
  </si>
  <si>
    <t>BIL.AKT.FKU{A,U,T,GED,T}</t>
  </si>
  <si>
    <t>W61</t>
  </si>
  <si>
    <t>BIL.AKT.FKU{A,U,T,GED,ORK}</t>
  </si>
  <si>
    <t>W62</t>
  </si>
  <si>
    <t>BIL.AKT.FKU{A,U,T,HYD,U}</t>
  </si>
  <si>
    <t>W63</t>
  </si>
  <si>
    <t>BIL.AKT.FKU{A,U,ASI,T,T}</t>
  </si>
  <si>
    <t>W65</t>
  </si>
  <si>
    <t>BIL.AKT.FKU{A,U,KUE,T,T}</t>
  </si>
  <si>
    <t>W66</t>
  </si>
  <si>
    <t>BIL.AKT.FKU{A,U,RLZ,T,T}</t>
  </si>
  <si>
    <t>W67</t>
  </si>
  <si>
    <t>BIL.AKT.FKU{A,U,B1M,T,T}</t>
  </si>
  <si>
    <t>W68</t>
  </si>
  <si>
    <t>BIL.AKT.FKU{A,U,M13,T,T}</t>
  </si>
  <si>
    <t>W69</t>
  </si>
  <si>
    <t>BIL.AKT.FKU{A,U,M31,T,T}</t>
  </si>
  <si>
    <t>W70</t>
  </si>
  <si>
    <t>BIL.AKT.FKU{A,U,J15,T,T}</t>
  </si>
  <si>
    <t>W71</t>
  </si>
  <si>
    <t>BIL.AKT.FKU{A,U,U5J,T,T}</t>
  </si>
  <si>
    <t>W72</t>
  </si>
  <si>
    <t>BIL.AKT.FKU.BHU{T,T}</t>
  </si>
  <si>
    <t>BIL.AKT.FKU.BHU{I,T}</t>
  </si>
  <si>
    <t>BIL.AKT.FKU.BHU{I,CHF}</t>
  </si>
  <si>
    <t>BIL.AKT.FKU.BHU{I,EM}</t>
  </si>
  <si>
    <t>BIL.AKT.FKU.BHU{I,EUR}</t>
  </si>
  <si>
    <t>BIL.AKT.FKU.BHU{I,JPY}</t>
  </si>
  <si>
    <t>BIL.AKT.FKU.BHU{I,USD}</t>
  </si>
  <si>
    <t>BIL.AKT.FKU.BHU{I,U}</t>
  </si>
  <si>
    <t>BIL.AKT.FKU.BHU{A,T}</t>
  </si>
  <si>
    <t>BIL.AKT.FKU.BHU{A,CHF}</t>
  </si>
  <si>
    <t>BIL.AKT.FKU.BHU{A,EM}</t>
  </si>
  <si>
    <t>BIL.AKT.FKU.BHU{A,EUR}</t>
  </si>
  <si>
    <t>BIL.AKT.FKU.BHU{A,JPY}</t>
  </si>
  <si>
    <t>BIL.AKT.FKU.BHU{A,USD}</t>
  </si>
  <si>
    <t>BIL.AKT.FKU.BHU{A,U}</t>
  </si>
  <si>
    <t>BIL.AKT.FKU.BKK{T,ANZ}</t>
  </si>
  <si>
    <t>BIL.AKT.FKU.BKK{T,BET}</t>
  </si>
  <si>
    <t>BIL.AKT.FKU.BKK{K01,ANZ}</t>
  </si>
  <si>
    <t>L22</t>
  </si>
  <si>
    <t>BIL.AKT.FKU.BKK{K01,BET}</t>
  </si>
  <si>
    <t>BIL.AKT.FKU.BKK{K02,ANZ}</t>
  </si>
  <si>
    <t>BIL.AKT.FKU.BKK{K02,BET}</t>
  </si>
  <si>
    <t>BIL.AKT.FKU.BKK{K03,ANZ}</t>
  </si>
  <si>
    <t>L24</t>
  </si>
  <si>
    <t>BIL.AKT.FKU.BKK{K03,BET}</t>
  </si>
  <si>
    <t>BIL.AKT.FKU.BKK{K04,ANZ}</t>
  </si>
  <si>
    <t>BIL.AKT.FKU.BKK{K04,BET}</t>
  </si>
  <si>
    <t>BIL.AKT.FKU.BKK{K05,ANZ}</t>
  </si>
  <si>
    <t>BIL.AKT.FKU.BKK{K05,BET}</t>
  </si>
  <si>
    <t>BIL.AKT.FKU.BKK{K06,ANZ}</t>
  </si>
  <si>
    <t>BIL.AKT.FKU.BKK{K06,BET}</t>
  </si>
  <si>
    <t>BIL.AKT.FKU.BKK{K07,ANZ}</t>
  </si>
  <si>
    <t>BIL.AKT.FKU.BKK{K07,BET}</t>
  </si>
  <si>
    <t>BIL.AKT.FKU.BKK{K08,ANZ}</t>
  </si>
  <si>
    <t>BIL.AKT.FKU.BKK{K08,BET}</t>
  </si>
  <si>
    <t>BIL.AKT.FKU.BKK{K09,ANZ}</t>
  </si>
  <si>
    <t>BIL.AKT.FKU.BKK{K09,BET}</t>
  </si>
  <si>
    <t>BIL.AKT.FKU.BKK{K10,ANZ}</t>
  </si>
  <si>
    <t>BIL.AKT.FKU.BKK{K10,BET}</t>
  </si>
  <si>
    <t>BIL.AKT.FKU.BKK{K11,ANZ}</t>
  </si>
  <si>
    <t>BIL.AKT.FKU.BKK{K11,BET}</t>
  </si>
  <si>
    <t>BIL.AKT.FKU.BKK{K12,ANZ}</t>
  </si>
  <si>
    <t>BIL.AKT.FKU.BKK{K12,BET}</t>
  </si>
  <si>
    <t>BIL.AKT.FKU.BKK{K13,ANZ}</t>
  </si>
  <si>
    <t>BIL.AKT.FKU.BKK{K13,BET}</t>
  </si>
  <si>
    <t>BIL.AKT.FKU.BKK{K14,ANZ}</t>
  </si>
  <si>
    <t>BIL.AKT.FKU.BKK{K14,BET}</t>
  </si>
  <si>
    <t>BIL.AKT.FKU.BKK{K15,ANZ}</t>
  </si>
  <si>
    <t>BIL.AKT.FKU.BKK{K15,BET}</t>
  </si>
  <si>
    <t>BIL.AKT.FKU.BKK{K16,ANZ}</t>
  </si>
  <si>
    <t>BIL.AKT.FKU.BKK{K16,BET}</t>
  </si>
  <si>
    <t>BIL.AKT.HYP{T,T,T}</t>
  </si>
  <si>
    <t>Y73</t>
  </si>
  <si>
    <t>BIL.AKT.HYP{T,T,ASI}</t>
  </si>
  <si>
    <t>Y74</t>
  </si>
  <si>
    <t>BIL.AKT.HYP{T,T,KUE}</t>
  </si>
  <si>
    <t>Y75</t>
  </si>
  <si>
    <t>BIL.AKT.HYP{T,T,RLZ}</t>
  </si>
  <si>
    <t>Y76</t>
  </si>
  <si>
    <t>BIL.AKT.HYP{T,T,B1M}</t>
  </si>
  <si>
    <t>Y77</t>
  </si>
  <si>
    <t>BIL.AKT.HYP{T,T,M13}</t>
  </si>
  <si>
    <t>Y78</t>
  </si>
  <si>
    <t>BIL.AKT.HYP{T,T,M31}</t>
  </si>
  <si>
    <t>Y79</t>
  </si>
  <si>
    <t>BIL.AKT.HYP{T,T,J15}</t>
  </si>
  <si>
    <t>Y80</t>
  </si>
  <si>
    <t>BIL.AKT.HYP{T,T,U5J}</t>
  </si>
  <si>
    <t>Y81</t>
  </si>
  <si>
    <t>BIL.AKT.HYP{T,T,IMM}</t>
  </si>
  <si>
    <t>Y82</t>
  </si>
  <si>
    <t>BIL.AKT.HYP{I,T,T}</t>
  </si>
  <si>
    <t>Q73</t>
  </si>
  <si>
    <t>BIL.AKT.HYP{I,T,ASI}</t>
  </si>
  <si>
    <t>Q74</t>
  </si>
  <si>
    <t>BIL.AKT.HYP{I,T,KUE}</t>
  </si>
  <si>
    <t>Q75</t>
  </si>
  <si>
    <t>BIL.AKT.HYP{I,T,RLZ}</t>
  </si>
  <si>
    <t>Q76</t>
  </si>
  <si>
    <t>BIL.AKT.HYP{I,T,B1M}</t>
  </si>
  <si>
    <t>Q77</t>
  </si>
  <si>
    <t>BIL.AKT.HYP{I,T,M13}</t>
  </si>
  <si>
    <t>Q78</t>
  </si>
  <si>
    <t>BIL.AKT.HYP{I,T,M31}</t>
  </si>
  <si>
    <t>Q79</t>
  </si>
  <si>
    <t>BIL.AKT.HYP{I,T,J15}</t>
  </si>
  <si>
    <t>Q80</t>
  </si>
  <si>
    <t>BIL.AKT.HYP{I,T,U5J}</t>
  </si>
  <si>
    <t>Q81</t>
  </si>
  <si>
    <t>BIL.AKT.HYP{I,T,IMM}</t>
  </si>
  <si>
    <t>Q82</t>
  </si>
  <si>
    <t>BIL.AKT.HYP{I,CHF,T}</t>
  </si>
  <si>
    <t>K73</t>
  </si>
  <si>
    <t>BIL.AKT.HYP{I,CHF,ASI}</t>
  </si>
  <si>
    <t>K74</t>
  </si>
  <si>
    <t>BIL.AKT.HYP{I,CHF,KUE}</t>
  </si>
  <si>
    <t>K75</t>
  </si>
  <si>
    <t>BIL.AKT.HYP{I,CHF,RLZ}</t>
  </si>
  <si>
    <t>K76</t>
  </si>
  <si>
    <t>BIL.AKT.HYP{I,CHF,B1M}</t>
  </si>
  <si>
    <t>K77</t>
  </si>
  <si>
    <t>BIL.AKT.HYP{I,CHF,M13}</t>
  </si>
  <si>
    <t>K78</t>
  </si>
  <si>
    <t>BIL.AKT.HYP{I,CHF,M31}</t>
  </si>
  <si>
    <t>K79</t>
  </si>
  <si>
    <t>BIL.AKT.HYP{I,CHF,J15}</t>
  </si>
  <si>
    <t>K80</t>
  </si>
  <si>
    <t>BIL.AKT.HYP{I,CHF,U5J}</t>
  </si>
  <si>
    <t>K81</t>
  </si>
  <si>
    <t>BIL.AKT.HYP{I,CHF,IMM}</t>
  </si>
  <si>
    <t>K82</t>
  </si>
  <si>
    <t>BIL.AKT.HYP{I,EUR,T}</t>
  </si>
  <si>
    <t>N73</t>
  </si>
  <si>
    <t>BIL.AKT.HYP{I,EUR,ASI}</t>
  </si>
  <si>
    <t>N74</t>
  </si>
  <si>
    <t>BIL.AKT.HYP{I,EUR,KUE}</t>
  </si>
  <si>
    <t>N75</t>
  </si>
  <si>
    <t>BIL.AKT.HYP{I,EUR,RLZ}</t>
  </si>
  <si>
    <t>N76</t>
  </si>
  <si>
    <t>BIL.AKT.HYP{I,EUR,B1M}</t>
  </si>
  <si>
    <t>N77</t>
  </si>
  <si>
    <t>BIL.AKT.HYP{I,EUR,M13}</t>
  </si>
  <si>
    <t>N78</t>
  </si>
  <si>
    <t>BIL.AKT.HYP{I,EUR,M31}</t>
  </si>
  <si>
    <t>N79</t>
  </si>
  <si>
    <t>BIL.AKT.HYP{I,EUR,J15}</t>
  </si>
  <si>
    <t>N80</t>
  </si>
  <si>
    <t>BIL.AKT.HYP{I,EUR,U5J}</t>
  </si>
  <si>
    <t>N81</t>
  </si>
  <si>
    <t>BIL.AKT.HYP{I,EUR,IMM}</t>
  </si>
  <si>
    <t>N82</t>
  </si>
  <si>
    <t>BIL.AKT.HYP{I,JPY,T}</t>
  </si>
  <si>
    <t>O73</t>
  </si>
  <si>
    <t>BIL.AKT.HYP{I,JPY,ASI}</t>
  </si>
  <si>
    <t>O74</t>
  </si>
  <si>
    <t>BIL.AKT.HYP{I,JPY,KUE}</t>
  </si>
  <si>
    <t>O75</t>
  </si>
  <si>
    <t>BIL.AKT.HYP{I,JPY,RLZ}</t>
  </si>
  <si>
    <t>O76</t>
  </si>
  <si>
    <t>BIL.AKT.HYP{I,JPY,B1M}</t>
  </si>
  <si>
    <t>O77</t>
  </si>
  <si>
    <t>BIL.AKT.HYP{I,JPY,M13}</t>
  </si>
  <si>
    <t>O78</t>
  </si>
  <si>
    <t>BIL.AKT.HYP{I,JPY,M31}</t>
  </si>
  <si>
    <t>O79</t>
  </si>
  <si>
    <t>BIL.AKT.HYP{I,JPY,J15}</t>
  </si>
  <si>
    <t>O80</t>
  </si>
  <si>
    <t>BIL.AKT.HYP{I,JPY,U5J}</t>
  </si>
  <si>
    <t>O81</t>
  </si>
  <si>
    <t>BIL.AKT.HYP{I,JPY,IMM}</t>
  </si>
  <si>
    <t>O82</t>
  </si>
  <si>
    <t>BIL.AKT.HYP{I,USD,T}</t>
  </si>
  <si>
    <t>M73</t>
  </si>
  <si>
    <t>BIL.AKT.HYP{I,USD,ASI}</t>
  </si>
  <si>
    <t>M74</t>
  </si>
  <si>
    <t>BIL.AKT.HYP{I,USD,KUE}</t>
  </si>
  <si>
    <t>M75</t>
  </si>
  <si>
    <t>BIL.AKT.HYP{I,USD,RLZ}</t>
  </si>
  <si>
    <t>M76</t>
  </si>
  <si>
    <t>BIL.AKT.HYP{I,USD,B1M}</t>
  </si>
  <si>
    <t>M77</t>
  </si>
  <si>
    <t>BIL.AKT.HYP{I,USD,M13}</t>
  </si>
  <si>
    <t>M78</t>
  </si>
  <si>
    <t>BIL.AKT.HYP{I,USD,M31}</t>
  </si>
  <si>
    <t>M79</t>
  </si>
  <si>
    <t>BIL.AKT.HYP{I,USD,J15}</t>
  </si>
  <si>
    <t>M80</t>
  </si>
  <si>
    <t>BIL.AKT.HYP{I,USD,U5J}</t>
  </si>
  <si>
    <t>M81</t>
  </si>
  <si>
    <t>BIL.AKT.HYP{I,USD,IMM}</t>
  </si>
  <si>
    <t>M82</t>
  </si>
  <si>
    <t>BIL.AKT.HYP{I,U,T}</t>
  </si>
  <si>
    <t>P73</t>
  </si>
  <si>
    <t>BIL.AKT.HYP{I,U,ASI}</t>
  </si>
  <si>
    <t>P74</t>
  </si>
  <si>
    <t>BIL.AKT.HYP{I,U,KUE}</t>
  </si>
  <si>
    <t>P75</t>
  </si>
  <si>
    <t>BIL.AKT.HYP{I,U,RLZ}</t>
  </si>
  <si>
    <t>P76</t>
  </si>
  <si>
    <t>BIL.AKT.HYP{I,U,B1M}</t>
  </si>
  <si>
    <t>P77</t>
  </si>
  <si>
    <t>BIL.AKT.HYP{I,U,M13}</t>
  </si>
  <si>
    <t>P78</t>
  </si>
  <si>
    <t>BIL.AKT.HYP{I,U,M31}</t>
  </si>
  <si>
    <t>P79</t>
  </si>
  <si>
    <t>BIL.AKT.HYP{I,U,J15}</t>
  </si>
  <si>
    <t>P80</t>
  </si>
  <si>
    <t>BIL.AKT.HYP{I,U,U5J}</t>
  </si>
  <si>
    <t>P81</t>
  </si>
  <si>
    <t>BIL.AKT.HYP{I,U,IMM}</t>
  </si>
  <si>
    <t>P82</t>
  </si>
  <si>
    <t>BIL.AKT.HYP{A,T,T}</t>
  </si>
  <si>
    <t>X73</t>
  </si>
  <si>
    <t>BIL.AKT.HYP{A,T,ASI}</t>
  </si>
  <si>
    <t>X74</t>
  </si>
  <si>
    <t>BIL.AKT.HYP{A,T,KUE}</t>
  </si>
  <si>
    <t>X75</t>
  </si>
  <si>
    <t>BIL.AKT.HYP{A,T,RLZ}</t>
  </si>
  <si>
    <t>X76</t>
  </si>
  <si>
    <t>BIL.AKT.HYP{A,T,B1M}</t>
  </si>
  <si>
    <t>X77</t>
  </si>
  <si>
    <t>BIL.AKT.HYP{A,T,M13}</t>
  </si>
  <si>
    <t>X78</t>
  </si>
  <si>
    <t>BIL.AKT.HYP{A,T,M31}</t>
  </si>
  <si>
    <t>X79</t>
  </si>
  <si>
    <t>BIL.AKT.HYP{A,T,J15}</t>
  </si>
  <si>
    <t>X80</t>
  </si>
  <si>
    <t>BIL.AKT.HYP{A,T,U5J}</t>
  </si>
  <si>
    <t>X81</t>
  </si>
  <si>
    <t>BIL.AKT.HYP{A,T,IMM}</t>
  </si>
  <si>
    <t>X82</t>
  </si>
  <si>
    <t>BIL.AKT.HYP{A,CHF,T}</t>
  </si>
  <si>
    <t>R73</t>
  </si>
  <si>
    <t>BIL.AKT.HYP{A,CHF,ASI}</t>
  </si>
  <si>
    <t>R74</t>
  </si>
  <si>
    <t>BIL.AKT.HYP{A,CHF,KUE}</t>
  </si>
  <si>
    <t>R75</t>
  </si>
  <si>
    <t>BIL.AKT.HYP{A,CHF,RLZ}</t>
  </si>
  <si>
    <t>R76</t>
  </si>
  <si>
    <t>BIL.AKT.HYP{A,CHF,B1M}</t>
  </si>
  <si>
    <t>R77</t>
  </si>
  <si>
    <t>BIL.AKT.HYP{A,CHF,M13}</t>
  </si>
  <si>
    <t>R78</t>
  </si>
  <si>
    <t>BIL.AKT.HYP{A,CHF,M31}</t>
  </si>
  <si>
    <t>R79</t>
  </si>
  <si>
    <t>BIL.AKT.HYP{A,CHF,J15}</t>
  </si>
  <si>
    <t>R80</t>
  </si>
  <si>
    <t>BIL.AKT.HYP{A,CHF,U5J}</t>
  </si>
  <si>
    <t>R81</t>
  </si>
  <si>
    <t>BIL.AKT.HYP{A,CHF,IMM}</t>
  </si>
  <si>
    <t>R82</t>
  </si>
  <si>
    <t>BIL.AKT.HYP{A,EUR,T}</t>
  </si>
  <si>
    <t>U73</t>
  </si>
  <si>
    <t>BIL.AKT.HYP{A,EUR,ASI}</t>
  </si>
  <si>
    <t>U74</t>
  </si>
  <si>
    <t>BIL.AKT.HYP{A,EUR,KUE}</t>
  </si>
  <si>
    <t>U75</t>
  </si>
  <si>
    <t>BIL.AKT.HYP{A,EUR,RLZ}</t>
  </si>
  <si>
    <t>U76</t>
  </si>
  <si>
    <t>BIL.AKT.HYP{A,EUR,B1M}</t>
  </si>
  <si>
    <t>U77</t>
  </si>
  <si>
    <t>BIL.AKT.HYP{A,EUR,M13}</t>
  </si>
  <si>
    <t>U78</t>
  </si>
  <si>
    <t>BIL.AKT.HYP{A,EUR,M31}</t>
  </si>
  <si>
    <t>U79</t>
  </si>
  <si>
    <t>BIL.AKT.HYP{A,EUR,J15}</t>
  </si>
  <si>
    <t>U80</t>
  </si>
  <si>
    <t>BIL.AKT.HYP{A,EUR,U5J}</t>
  </si>
  <si>
    <t>U81</t>
  </si>
  <si>
    <t>BIL.AKT.HYP{A,EUR,IMM}</t>
  </si>
  <si>
    <t>U82</t>
  </si>
  <si>
    <t>BIL.AKT.HYP{A,JPY,T}</t>
  </si>
  <si>
    <t>V73</t>
  </si>
  <si>
    <t>BIL.AKT.HYP{A,JPY,ASI}</t>
  </si>
  <si>
    <t>V74</t>
  </si>
  <si>
    <t>BIL.AKT.HYP{A,JPY,KUE}</t>
  </si>
  <si>
    <t>V75</t>
  </si>
  <si>
    <t>BIL.AKT.HYP{A,JPY,RLZ}</t>
  </si>
  <si>
    <t>V76</t>
  </si>
  <si>
    <t>BIL.AKT.HYP{A,JPY,B1M}</t>
  </si>
  <si>
    <t>V77</t>
  </si>
  <si>
    <t>BIL.AKT.HYP{A,JPY,M13}</t>
  </si>
  <si>
    <t>V78</t>
  </si>
  <si>
    <t>BIL.AKT.HYP{A,JPY,M31}</t>
  </si>
  <si>
    <t>V79</t>
  </si>
  <si>
    <t>BIL.AKT.HYP{A,JPY,J15}</t>
  </si>
  <si>
    <t>V80</t>
  </si>
  <si>
    <t>BIL.AKT.HYP{A,JPY,U5J}</t>
  </si>
  <si>
    <t>V81</t>
  </si>
  <si>
    <t>BIL.AKT.HYP{A,JPY,IMM}</t>
  </si>
  <si>
    <t>V82</t>
  </si>
  <si>
    <t>BIL.AKT.HYP{A,USD,T}</t>
  </si>
  <si>
    <t>T73</t>
  </si>
  <si>
    <t>BIL.AKT.HYP{A,USD,ASI}</t>
  </si>
  <si>
    <t>T74</t>
  </si>
  <si>
    <t>BIL.AKT.HYP{A,USD,KUE}</t>
  </si>
  <si>
    <t>T75</t>
  </si>
  <si>
    <t>BIL.AKT.HYP{A,USD,RLZ}</t>
  </si>
  <si>
    <t>T76</t>
  </si>
  <si>
    <t>BIL.AKT.HYP{A,USD,B1M}</t>
  </si>
  <si>
    <t>T77</t>
  </si>
  <si>
    <t>BIL.AKT.HYP{A,USD,M13}</t>
  </si>
  <si>
    <t>T78</t>
  </si>
  <si>
    <t>BIL.AKT.HYP{A,USD,M31}</t>
  </si>
  <si>
    <t>T79</t>
  </si>
  <si>
    <t>BIL.AKT.HYP{A,USD,J15}</t>
  </si>
  <si>
    <t>T80</t>
  </si>
  <si>
    <t>BIL.AKT.HYP{A,USD,U5J}</t>
  </si>
  <si>
    <t>T81</t>
  </si>
  <si>
    <t>BIL.AKT.HYP{A,USD,IMM}</t>
  </si>
  <si>
    <t>T82</t>
  </si>
  <si>
    <t>BIL.AKT.HYP{A,U,T}</t>
  </si>
  <si>
    <t>W73</t>
  </si>
  <si>
    <t>BIL.AKT.HYP{A,U,ASI}</t>
  </si>
  <si>
    <t>W74</t>
  </si>
  <si>
    <t>BIL.AKT.HYP{A,U,KUE}</t>
  </si>
  <si>
    <t>W75</t>
  </si>
  <si>
    <t>BIL.AKT.HYP{A,U,RLZ}</t>
  </si>
  <si>
    <t>W76</t>
  </si>
  <si>
    <t>BIL.AKT.HYP{A,U,B1M}</t>
  </si>
  <si>
    <t>W77</t>
  </si>
  <si>
    <t>BIL.AKT.HYP{A,U,M13}</t>
  </si>
  <si>
    <t>W78</t>
  </si>
  <si>
    <t>BIL.AKT.HYP{A,U,M31}</t>
  </si>
  <si>
    <t>W79</t>
  </si>
  <si>
    <t>BIL.AKT.HYP{A,U,J15}</t>
  </si>
  <si>
    <t>W80</t>
  </si>
  <si>
    <t>BIL.AKT.HYP{A,U,U5J}</t>
  </si>
  <si>
    <t>W81</t>
  </si>
  <si>
    <t>BIL.AKT.HYP{A,U,IMM}</t>
  </si>
  <si>
    <t>W82</t>
  </si>
  <si>
    <t>BIL.AKT.HGE{T,T}</t>
  </si>
  <si>
    <t>Y83</t>
  </si>
  <si>
    <t>BIL.AKT.HGE{I,T}</t>
  </si>
  <si>
    <t>Q83</t>
  </si>
  <si>
    <t>BIL.AKT.HGE{I,CHF}</t>
  </si>
  <si>
    <t>K83</t>
  </si>
  <si>
    <t>BIL.AKT.HGE{I,EM}</t>
  </si>
  <si>
    <t>L83</t>
  </si>
  <si>
    <t>BIL.AKT.HGE{I,EUR}</t>
  </si>
  <si>
    <t>N83</t>
  </si>
  <si>
    <t>BIL.AKT.HGE{I,JPY}</t>
  </si>
  <si>
    <t>O83</t>
  </si>
  <si>
    <t>BIL.AKT.HGE{I,USD}</t>
  </si>
  <si>
    <t>M83</t>
  </si>
  <si>
    <t>BIL.AKT.HGE{I,U}</t>
  </si>
  <si>
    <t>P83</t>
  </si>
  <si>
    <t>BIL.AKT.HGE{A,T}</t>
  </si>
  <si>
    <t>X83</t>
  </si>
  <si>
    <t>BIL.AKT.HGE{A,CHF}</t>
  </si>
  <si>
    <t>R83</t>
  </si>
  <si>
    <t>BIL.AKT.HGE{A,EM}</t>
  </si>
  <si>
    <t>S83</t>
  </si>
  <si>
    <t>BIL.AKT.HGE{A,EUR}</t>
  </si>
  <si>
    <t>U83</t>
  </si>
  <si>
    <t>BIL.AKT.HGE{A,JPY}</t>
  </si>
  <si>
    <t>V83</t>
  </si>
  <si>
    <t>BIL.AKT.HGE{A,USD}</t>
  </si>
  <si>
    <t>T83</t>
  </si>
  <si>
    <t>BIL.AKT.HGE{A,U}</t>
  </si>
  <si>
    <t>W83</t>
  </si>
  <si>
    <t>BIL.AKT.WBW{T,T}</t>
  </si>
  <si>
    <t>Y84</t>
  </si>
  <si>
    <t>BIL.AKT.WBW{I,T}</t>
  </si>
  <si>
    <t>Q84</t>
  </si>
  <si>
    <t>BIL.AKT.WBW{I,CHF}</t>
  </si>
  <si>
    <t>K84</t>
  </si>
  <si>
    <t>BIL.AKT.WBW{I,EM}</t>
  </si>
  <si>
    <t>L84</t>
  </si>
  <si>
    <t>BIL.AKT.WBW{I,EUR}</t>
  </si>
  <si>
    <t>N84</t>
  </si>
  <si>
    <t>BIL.AKT.WBW{I,JPY}</t>
  </si>
  <si>
    <t>O84</t>
  </si>
  <si>
    <t>BIL.AKT.WBW{I,USD}</t>
  </si>
  <si>
    <t>M84</t>
  </si>
  <si>
    <t>BIL.AKT.WBW{I,U}</t>
  </si>
  <si>
    <t>P84</t>
  </si>
  <si>
    <t>BIL.AKT.WBW{A,T}</t>
  </si>
  <si>
    <t>X84</t>
  </si>
  <si>
    <t>BIL.AKT.WBW{A,CHF}</t>
  </si>
  <si>
    <t>R84</t>
  </si>
  <si>
    <t>BIL.AKT.WBW{A,EM}</t>
  </si>
  <si>
    <t>S84</t>
  </si>
  <si>
    <t>BIL.AKT.WBW{A,EUR}</t>
  </si>
  <si>
    <t>U84</t>
  </si>
  <si>
    <t>BIL.AKT.WBW{A,JPY}</t>
  </si>
  <si>
    <t>V84</t>
  </si>
  <si>
    <t>BIL.AKT.WBW{A,USD}</t>
  </si>
  <si>
    <t>T84</t>
  </si>
  <si>
    <t>BIL.AKT.WBW{A,U}</t>
  </si>
  <si>
    <t>W84</t>
  </si>
  <si>
    <t>BIL.AKT.FFV{T,T}</t>
  </si>
  <si>
    <t>Y85</t>
  </si>
  <si>
    <t>BIL.AKT.FFV{I,T}</t>
  </si>
  <si>
    <t>Q85</t>
  </si>
  <si>
    <t>BIL.AKT.FFV{I,CHF}</t>
  </si>
  <si>
    <t>K85</t>
  </si>
  <si>
    <t>BIL.AKT.FFV{I,EM}</t>
  </si>
  <si>
    <t>L85</t>
  </si>
  <si>
    <t>BIL.AKT.FFV{I,EUR}</t>
  </si>
  <si>
    <t>N85</t>
  </si>
  <si>
    <t>BIL.AKT.FFV{I,JPY}</t>
  </si>
  <si>
    <t>O85</t>
  </si>
  <si>
    <t>BIL.AKT.FFV{I,USD}</t>
  </si>
  <si>
    <t>M85</t>
  </si>
  <si>
    <t>BIL.AKT.FFV{I,U}</t>
  </si>
  <si>
    <t>P85</t>
  </si>
  <si>
    <t>BIL.AKT.FFV{A,T}</t>
  </si>
  <si>
    <t>X85</t>
  </si>
  <si>
    <t>BIL.AKT.FFV{A,CHF}</t>
  </si>
  <si>
    <t>R85</t>
  </si>
  <si>
    <t>BIL.AKT.FFV{A,EM}</t>
  </si>
  <si>
    <t>S85</t>
  </si>
  <si>
    <t>BIL.AKT.FFV{A,EUR}</t>
  </si>
  <si>
    <t>U85</t>
  </si>
  <si>
    <t>BIL.AKT.FFV{A,JPY}</t>
  </si>
  <si>
    <t>V85</t>
  </si>
  <si>
    <t>BIL.AKT.FFV{A,USD}</t>
  </si>
  <si>
    <t>T85</t>
  </si>
  <si>
    <t>BIL.AKT.FFV{A,U}</t>
  </si>
  <si>
    <t>W85</t>
  </si>
  <si>
    <t>BIL.AKT.FFV.FMI{T,T}</t>
  </si>
  <si>
    <t>Y86</t>
  </si>
  <si>
    <t>BIL.AKT.FFV.FMI{I,T}</t>
  </si>
  <si>
    <t>Q86</t>
  </si>
  <si>
    <t>BIL.AKT.FFV.FMI{I,CHF}</t>
  </si>
  <si>
    <t>K86</t>
  </si>
  <si>
    <t>BIL.AKT.FFV.FMI{I,EUR}</t>
  </si>
  <si>
    <t>N86</t>
  </si>
  <si>
    <t>BIL.AKT.FFV.FMI{I,JPY}</t>
  </si>
  <si>
    <t>O86</t>
  </si>
  <si>
    <t>BIL.AKT.FFV.FMI{I,USD}</t>
  </si>
  <si>
    <t>M86</t>
  </si>
  <si>
    <t>BIL.AKT.FFV.FMI{I,U}</t>
  </si>
  <si>
    <t>P86</t>
  </si>
  <si>
    <t>BIL.AKT.FFV.FMI{A,T}</t>
  </si>
  <si>
    <t>X86</t>
  </si>
  <si>
    <t>BIL.AKT.FFV.FMI{A,CHF}</t>
  </si>
  <si>
    <t>R86</t>
  </si>
  <si>
    <t>BIL.AKT.FFV.FMI{A,EUR}</t>
  </si>
  <si>
    <t>U86</t>
  </si>
  <si>
    <t>BIL.AKT.FFV.FMI{A,JPY}</t>
  </si>
  <si>
    <t>V86</t>
  </si>
  <si>
    <t>BIL.AKT.FFV.FMI{A,USD}</t>
  </si>
  <si>
    <t>T86</t>
  </si>
  <si>
    <t>BIL.AKT.FFV.FMI{A,U}</t>
  </si>
  <si>
    <t>W86</t>
  </si>
  <si>
    <t>BIL.AKT.FFV.FBA{T,T}</t>
  </si>
  <si>
    <t>Y87</t>
  </si>
  <si>
    <t>BIL.AKT.FFV.FBA{I,T}</t>
  </si>
  <si>
    <t>Q87</t>
  </si>
  <si>
    <t>BIL.AKT.FFV.FBA{I,CHF}</t>
  </si>
  <si>
    <t>K87</t>
  </si>
  <si>
    <t>BIL.AKT.FFV.FBA{I,EM}</t>
  </si>
  <si>
    <t>L87</t>
  </si>
  <si>
    <t>BIL.AKT.FFV.FBA{I,EUR}</t>
  </si>
  <si>
    <t>N87</t>
  </si>
  <si>
    <t>BIL.AKT.FFV.FBA{I,JPY}</t>
  </si>
  <si>
    <t>O87</t>
  </si>
  <si>
    <t>BIL.AKT.FFV.FBA{I,USD}</t>
  </si>
  <si>
    <t>M87</t>
  </si>
  <si>
    <t>BIL.AKT.FFV.FBA{I,U}</t>
  </si>
  <si>
    <t>P87</t>
  </si>
  <si>
    <t>BIL.AKT.FFV.FBA{A,T}</t>
  </si>
  <si>
    <t>X87</t>
  </si>
  <si>
    <t>BIL.AKT.FFV.FBA{A,CHF}</t>
  </si>
  <si>
    <t>R87</t>
  </si>
  <si>
    <t>BIL.AKT.FFV.FBA{A,EM}</t>
  </si>
  <si>
    <t>S87</t>
  </si>
  <si>
    <t>BIL.AKT.FFV.FBA{A,EUR}</t>
  </si>
  <si>
    <t>U87</t>
  </si>
  <si>
    <t>BIL.AKT.FFV.FBA{A,JPY}</t>
  </si>
  <si>
    <t>V87</t>
  </si>
  <si>
    <t>BIL.AKT.FFV.FBA{A,USD}</t>
  </si>
  <si>
    <t>T87</t>
  </si>
  <si>
    <t>BIL.AKT.FFV.FBA{A,U}</t>
  </si>
  <si>
    <t>W87</t>
  </si>
  <si>
    <t>BIL.AKT.FFV.WFG{T,T}</t>
  </si>
  <si>
    <t>Y88</t>
  </si>
  <si>
    <t>BIL.AKT.FFV.WFG{I,T}</t>
  </si>
  <si>
    <t>Q88</t>
  </si>
  <si>
    <t>BIL.AKT.FFV.WFG{I,CHF}</t>
  </si>
  <si>
    <t>K88</t>
  </si>
  <si>
    <t>BIL.AKT.FFV.WFG{I,EM}</t>
  </si>
  <si>
    <t>L88</t>
  </si>
  <si>
    <t>BIL.AKT.FFV.WFG{I,EUR}</t>
  </si>
  <si>
    <t>N88</t>
  </si>
  <si>
    <t>BIL.AKT.FFV.WFG{I,JPY}</t>
  </si>
  <si>
    <t>O88</t>
  </si>
  <si>
    <t>BIL.AKT.FFV.WFG{I,USD}</t>
  </si>
  <si>
    <t>M88</t>
  </si>
  <si>
    <t>BIL.AKT.FFV.WFG{I,U}</t>
  </si>
  <si>
    <t>P88</t>
  </si>
  <si>
    <t>BIL.AKT.FFV.WFG{A,T}</t>
  </si>
  <si>
    <t>X88</t>
  </si>
  <si>
    <t>BIL.AKT.FFV.WFG{A,CHF}</t>
  </si>
  <si>
    <t>R88</t>
  </si>
  <si>
    <t>BIL.AKT.FFV.WFG{A,EM}</t>
  </si>
  <si>
    <t>S88</t>
  </si>
  <si>
    <t>BIL.AKT.FFV.WFG{A,EUR}</t>
  </si>
  <si>
    <t>U88</t>
  </si>
  <si>
    <t>BIL.AKT.FFV.WFG{A,JPY}</t>
  </si>
  <si>
    <t>V88</t>
  </si>
  <si>
    <t>BIL.AKT.FFV.WFG{A,USD}</t>
  </si>
  <si>
    <t>T88</t>
  </si>
  <si>
    <t>BIL.AKT.FFV.WFG{A,U}</t>
  </si>
  <si>
    <t>W88</t>
  </si>
  <si>
    <t>BIL.AKT.FFV.FKU{T,T}</t>
  </si>
  <si>
    <t>Y89</t>
  </si>
  <si>
    <t>BIL.AKT.FFV.FKU{I,T}</t>
  </si>
  <si>
    <t>Q89</t>
  </si>
  <si>
    <t>BIL.AKT.FFV.FKU{I,CHF}</t>
  </si>
  <si>
    <t>K89</t>
  </si>
  <si>
    <t>BIL.AKT.FFV.FKU{I,EM}</t>
  </si>
  <si>
    <t>L89</t>
  </si>
  <si>
    <t>BIL.AKT.FFV.FKU{I,EUR}</t>
  </si>
  <si>
    <t>N89</t>
  </si>
  <si>
    <t>BIL.AKT.FFV.FKU{I,JPY}</t>
  </si>
  <si>
    <t>O89</t>
  </si>
  <si>
    <t>BIL.AKT.FFV.FKU{I,USD}</t>
  </si>
  <si>
    <t>M89</t>
  </si>
  <si>
    <t>BIL.AKT.FFV.FKU{I,U}</t>
  </si>
  <si>
    <t>P89</t>
  </si>
  <si>
    <t>BIL.AKT.FFV.FKU{A,T}</t>
  </si>
  <si>
    <t>X89</t>
  </si>
  <si>
    <t>BIL.AKT.FFV.FKU{A,CHF}</t>
  </si>
  <si>
    <t>R89</t>
  </si>
  <si>
    <t>BIL.AKT.FFV.FKU{A,EM}</t>
  </si>
  <si>
    <t>S89</t>
  </si>
  <si>
    <t>BIL.AKT.FFV.FKU{A,EUR}</t>
  </si>
  <si>
    <t>U89</t>
  </si>
  <si>
    <t>BIL.AKT.FFV.FKU{A,JPY}</t>
  </si>
  <si>
    <t>V89</t>
  </si>
  <si>
    <t>BIL.AKT.FFV.FKU{A,USD}</t>
  </si>
  <si>
    <t>T89</t>
  </si>
  <si>
    <t>BIL.AKT.FFV.FKU{A,U}</t>
  </si>
  <si>
    <t>W89</t>
  </si>
  <si>
    <t>BIL.AKT.FFV.HYP{T,T}</t>
  </si>
  <si>
    <t>Y90</t>
  </si>
  <si>
    <t>BIL.AKT.FFV.HYP{I,T}</t>
  </si>
  <si>
    <t>Q90</t>
  </si>
  <si>
    <t>BIL.AKT.FFV.HYP{I,CHF}</t>
  </si>
  <si>
    <t>K90</t>
  </si>
  <si>
    <t>BIL.AKT.FFV.HYP{I,EUR}</t>
  </si>
  <si>
    <t>N90</t>
  </si>
  <si>
    <t>BIL.AKT.FFV.HYP{I,JPY}</t>
  </si>
  <si>
    <t>O90</t>
  </si>
  <si>
    <t>BIL.AKT.FFV.HYP{I,USD}</t>
  </si>
  <si>
    <t>M90</t>
  </si>
  <si>
    <t>BIL.AKT.FFV.HYP{I,U}</t>
  </si>
  <si>
    <t>P90</t>
  </si>
  <si>
    <t>BIL.AKT.FFV.HYP{A,T}</t>
  </si>
  <si>
    <t>X90</t>
  </si>
  <si>
    <t>BIL.AKT.FFV.HYP{A,CHF}</t>
  </si>
  <si>
    <t>R90</t>
  </si>
  <si>
    <t>BIL.AKT.FFV.HYP{A,EUR}</t>
  </si>
  <si>
    <t>U90</t>
  </si>
  <si>
    <t>BIL.AKT.FFV.HYP{A,JPY}</t>
  </si>
  <si>
    <t>V90</t>
  </si>
  <si>
    <t>BIL.AKT.FFV.HYP{A,USD}</t>
  </si>
  <si>
    <t>T90</t>
  </si>
  <si>
    <t>BIL.AKT.FFV.HYP{A,U}</t>
  </si>
  <si>
    <t>W90</t>
  </si>
  <si>
    <t>BIL.AKT.FFV.FAN{T,T}</t>
  </si>
  <si>
    <t>Y91</t>
  </si>
  <si>
    <t>BIL.AKT.FFV.FAN{I,T}</t>
  </si>
  <si>
    <t>Q91</t>
  </si>
  <si>
    <t>BIL.AKT.FFV.FAN{I,CHF}</t>
  </si>
  <si>
    <t>K91</t>
  </si>
  <si>
    <t>BIL.AKT.FFV.FAN{I,EM}</t>
  </si>
  <si>
    <t>L91</t>
  </si>
  <si>
    <t>BIL.AKT.FFV.FAN{I,EUR}</t>
  </si>
  <si>
    <t>N91</t>
  </si>
  <si>
    <t>BIL.AKT.FFV.FAN{I,JPY}</t>
  </si>
  <si>
    <t>O91</t>
  </si>
  <si>
    <t>BIL.AKT.FFV.FAN{I,USD}</t>
  </si>
  <si>
    <t>M91</t>
  </si>
  <si>
    <t>BIL.AKT.FFV.FAN{I,U}</t>
  </si>
  <si>
    <t>P91</t>
  </si>
  <si>
    <t>BIL.AKT.FFV.FAN{A,T}</t>
  </si>
  <si>
    <t>X91</t>
  </si>
  <si>
    <t>BIL.AKT.FFV.FAN{A,CHF}</t>
  </si>
  <si>
    <t>R91</t>
  </si>
  <si>
    <t>BIL.AKT.FFV.FAN{A,EM}</t>
  </si>
  <si>
    <t>S91</t>
  </si>
  <si>
    <t>BIL.AKT.FFV.FAN{A,EUR}</t>
  </si>
  <si>
    <t>U91</t>
  </si>
  <si>
    <t>BIL.AKT.FFV.FAN{A,JPY}</t>
  </si>
  <si>
    <t>V91</t>
  </si>
  <si>
    <t>BIL.AKT.FFV.FAN{A,USD}</t>
  </si>
  <si>
    <t>T91</t>
  </si>
  <si>
    <t>BIL.AKT.FFV.FAN{A,U}</t>
  </si>
  <si>
    <t>W91</t>
  </si>
  <si>
    <t>BIL.AKT.FAN{T,T}</t>
  </si>
  <si>
    <t>Y92</t>
  </si>
  <si>
    <t>BIL.AKT.FAN{I,T}</t>
  </si>
  <si>
    <t>Q92</t>
  </si>
  <si>
    <t>BIL.AKT.FAN{I,CHF}</t>
  </si>
  <si>
    <t>K92</t>
  </si>
  <si>
    <t>BIL.AKT.FAN{I,EM}</t>
  </si>
  <si>
    <t>L92</t>
  </si>
  <si>
    <t>BIL.AKT.FAN{I,EUR}</t>
  </si>
  <si>
    <t>N92</t>
  </si>
  <si>
    <t>BIL.AKT.FAN{I,JPY}</t>
  </si>
  <si>
    <t>O92</t>
  </si>
  <si>
    <t>BIL.AKT.FAN{I,USD}</t>
  </si>
  <si>
    <t>M92</t>
  </si>
  <si>
    <t>BIL.AKT.FAN{I,U}</t>
  </si>
  <si>
    <t>P92</t>
  </si>
  <si>
    <t>BIL.AKT.FAN{A,T}</t>
  </si>
  <si>
    <t>X92</t>
  </si>
  <si>
    <t>BIL.AKT.FAN{A,CHF}</t>
  </si>
  <si>
    <t>R92</t>
  </si>
  <si>
    <t>BIL.AKT.FAN{A,EM}</t>
  </si>
  <si>
    <t>S92</t>
  </si>
  <si>
    <t>BIL.AKT.FAN{A,EUR}</t>
  </si>
  <si>
    <t>U92</t>
  </si>
  <si>
    <t>BIL.AKT.FAN{A,JPY}</t>
  </si>
  <si>
    <t>V92</t>
  </si>
  <si>
    <t>BIL.AKT.FAN{A,USD}</t>
  </si>
  <si>
    <t>T92</t>
  </si>
  <si>
    <t>BIL.AKT.FAN{A,U}</t>
  </si>
  <si>
    <t>W92</t>
  </si>
  <si>
    <t>BIL.AKT.FAN.GMP{T,T,T}</t>
  </si>
  <si>
    <t>Y94</t>
  </si>
  <si>
    <t>BIL.AKT.FAN.GMP{T,T,OEH}</t>
  </si>
  <si>
    <t>Y95</t>
  </si>
  <si>
    <t>BIL.AKT.FAN.GMP{I,T,T}</t>
  </si>
  <si>
    <t>Q94</t>
  </si>
  <si>
    <t>BIL.AKT.FAN.GMP{I,T,OEH}</t>
  </si>
  <si>
    <t>Q95</t>
  </si>
  <si>
    <t>BIL.AKT.FAN.GMP{I,CHF,T}</t>
  </si>
  <si>
    <t>K94</t>
  </si>
  <si>
    <t>BIL.AKT.FAN.GMP{I,CHF,OEH}</t>
  </si>
  <si>
    <t>K95</t>
  </si>
  <si>
    <t>BIL.AKT.FAN.GMP{I,EUR,T}</t>
  </si>
  <si>
    <t>N94</t>
  </si>
  <si>
    <t>BIL.AKT.FAN.GMP{I,EUR,OEH}</t>
  </si>
  <si>
    <t>N95</t>
  </si>
  <si>
    <t>BIL.AKT.FAN.GMP{I,JPY,T}</t>
  </si>
  <si>
    <t>O94</t>
  </si>
  <si>
    <t>BIL.AKT.FAN.GMP{I,JPY,OEH}</t>
  </si>
  <si>
    <t>O95</t>
  </si>
  <si>
    <t>BIL.AKT.FAN.GMP{I,USD,T}</t>
  </si>
  <si>
    <t>M94</t>
  </si>
  <si>
    <t>BIL.AKT.FAN.GMP{I,USD,OEH}</t>
  </si>
  <si>
    <t>M95</t>
  </si>
  <si>
    <t>BIL.AKT.FAN.GMP{I,U,T}</t>
  </si>
  <si>
    <t>P94</t>
  </si>
  <si>
    <t>BIL.AKT.FAN.GMP{I,U,OEH}</t>
  </si>
  <si>
    <t>P95</t>
  </si>
  <si>
    <t>BIL.AKT.FAN.GMP{A,T,T}</t>
  </si>
  <si>
    <t>X94</t>
  </si>
  <si>
    <t>BIL.AKT.FAN.GMP{A,T,OEH}</t>
  </si>
  <si>
    <t>X95</t>
  </si>
  <si>
    <t>BIL.AKT.FAN.GMP{A,CHF,T}</t>
  </si>
  <si>
    <t>R94</t>
  </si>
  <si>
    <t>BIL.AKT.FAN.GMP{A,CHF,OEH}</t>
  </si>
  <si>
    <t>R95</t>
  </si>
  <si>
    <t>BIL.AKT.FAN.GMP{A,EUR,T}</t>
  </si>
  <si>
    <t>U94</t>
  </si>
  <si>
    <t>BIL.AKT.FAN.GMP{A,EUR,OEH}</t>
  </si>
  <si>
    <t>U95</t>
  </si>
  <si>
    <t>BIL.AKT.FAN.GMP{A,JPY,T}</t>
  </si>
  <si>
    <t>V94</t>
  </si>
  <si>
    <t>BIL.AKT.FAN.GMP{A,JPY,OEH}</t>
  </si>
  <si>
    <t>V95</t>
  </si>
  <si>
    <t>BIL.AKT.FAN.GMP{A,USD,T}</t>
  </si>
  <si>
    <t>T94</t>
  </si>
  <si>
    <t>BIL.AKT.FAN.GMP{A,USD,OEH}</t>
  </si>
  <si>
    <t>T95</t>
  </si>
  <si>
    <t>BIL.AKT.FAN.GMP{A,U,T}</t>
  </si>
  <si>
    <t>W94</t>
  </si>
  <si>
    <t>BIL.AKT.FAN.GMP{A,U,OEH}</t>
  </si>
  <si>
    <t>W95</t>
  </si>
  <si>
    <t>BIL.AKT.FAN.LIS{T,T}</t>
  </si>
  <si>
    <t>Y93</t>
  </si>
  <si>
    <t>BIL.AKT.FAN.LIS{I,T}</t>
  </si>
  <si>
    <t>Q93</t>
  </si>
  <si>
    <t>BIL.AKT.FAN.LIS{I,CHF}</t>
  </si>
  <si>
    <t>K93</t>
  </si>
  <si>
    <t>BIL.AKT.FAN.LIS{I,EUR}</t>
  </si>
  <si>
    <t>N93</t>
  </si>
  <si>
    <t>BIL.AKT.FAN.LIS{I,JPY}</t>
  </si>
  <si>
    <t>O93</t>
  </si>
  <si>
    <t>BIL.AKT.FAN.LIS{I,USD}</t>
  </si>
  <si>
    <t>M93</t>
  </si>
  <si>
    <t>BIL.AKT.FAN.LIS{I,U}</t>
  </si>
  <si>
    <t>P93</t>
  </si>
  <si>
    <t>BIL.AKT.FAN.LIS{A,T}</t>
  </si>
  <si>
    <t>X93</t>
  </si>
  <si>
    <t>BIL.AKT.FAN.LIS{A,CHF}</t>
  </si>
  <si>
    <t>R93</t>
  </si>
  <si>
    <t>BIL.AKT.FAN.LIS{A,EUR}</t>
  </si>
  <si>
    <t>U93</t>
  </si>
  <si>
    <t>BIL.AKT.FAN.LIS{A,JPY}</t>
  </si>
  <si>
    <t>V93</t>
  </si>
  <si>
    <t>BIL.AKT.FAN.LIS{A,USD}</t>
  </si>
  <si>
    <t>T93</t>
  </si>
  <si>
    <t>BIL.AKT.FAN.LIS{A,U}</t>
  </si>
  <si>
    <t>W93</t>
  </si>
  <si>
    <t>BIL.AKT.REA{T,T}</t>
  </si>
  <si>
    <t>Y96</t>
  </si>
  <si>
    <t>BIL.AKT.REA{I,T}</t>
  </si>
  <si>
    <t>Q96</t>
  </si>
  <si>
    <t>BIL.AKT.REA{I,CHF}</t>
  </si>
  <si>
    <t>K96</t>
  </si>
  <si>
    <t>BIL.AKT.REA{I,EUR}</t>
  </si>
  <si>
    <t>N96</t>
  </si>
  <si>
    <t>BIL.AKT.REA{I,JPY}</t>
  </si>
  <si>
    <t>O96</t>
  </si>
  <si>
    <t>BIL.AKT.REA{I,USD}</t>
  </si>
  <si>
    <t>M96</t>
  </si>
  <si>
    <t>BIL.AKT.REA{I,U}</t>
  </si>
  <si>
    <t>P96</t>
  </si>
  <si>
    <t>BIL.AKT.REA{A,T}</t>
  </si>
  <si>
    <t>X96</t>
  </si>
  <si>
    <t>BIL.AKT.REA{A,CHF}</t>
  </si>
  <si>
    <t>R96</t>
  </si>
  <si>
    <t>BIL.AKT.REA{A,EUR}</t>
  </si>
  <si>
    <t>U96</t>
  </si>
  <si>
    <t>BIL.AKT.REA{A,JPY}</t>
  </si>
  <si>
    <t>V96</t>
  </si>
  <si>
    <t>BIL.AKT.REA{A,USD}</t>
  </si>
  <si>
    <t>T96</t>
  </si>
  <si>
    <t>BIL.AKT.REA{A,U}</t>
  </si>
  <si>
    <t>W96</t>
  </si>
  <si>
    <t>BIL.AKT.BET{T,T}</t>
  </si>
  <si>
    <t>Y97</t>
  </si>
  <si>
    <t>BIL.AKT.BET{I,T}</t>
  </si>
  <si>
    <t>Q97</t>
  </si>
  <si>
    <t>BIL.AKT.BET{I,CHF}</t>
  </si>
  <si>
    <t>K97</t>
  </si>
  <si>
    <t>BIL.AKT.BET{I,EUR}</t>
  </si>
  <si>
    <t>N97</t>
  </si>
  <si>
    <t>BIL.AKT.BET{I,JPY}</t>
  </si>
  <si>
    <t>O97</t>
  </si>
  <si>
    <t>BIL.AKT.BET{I,USD}</t>
  </si>
  <si>
    <t>M97</t>
  </si>
  <si>
    <t>BIL.AKT.BET{I,U}</t>
  </si>
  <si>
    <t>P97</t>
  </si>
  <si>
    <t>BIL.AKT.BET{A,T}</t>
  </si>
  <si>
    <t>X97</t>
  </si>
  <si>
    <t>BIL.AKT.BET{A,CHF}</t>
  </si>
  <si>
    <t>R97</t>
  </si>
  <si>
    <t>BIL.AKT.BET{A,EUR}</t>
  </si>
  <si>
    <t>U97</t>
  </si>
  <si>
    <t>BIL.AKT.BET{A,JPY}</t>
  </si>
  <si>
    <t>V97</t>
  </si>
  <si>
    <t>BIL.AKT.BET{A,USD}</t>
  </si>
  <si>
    <t>T97</t>
  </si>
  <si>
    <t>BIL.AKT.BET{A,U}</t>
  </si>
  <si>
    <t>W97</t>
  </si>
  <si>
    <t>BIL.AKT.SAN{T,T}</t>
  </si>
  <si>
    <t>Y98</t>
  </si>
  <si>
    <t>BIL.AKT.SAN{I,T}</t>
  </si>
  <si>
    <t>Q98</t>
  </si>
  <si>
    <t>BIL.AKT.SAN{I,CHF}</t>
  </si>
  <si>
    <t>K98</t>
  </si>
  <si>
    <t>BIL.AKT.SAN{I,EUR}</t>
  </si>
  <si>
    <t>N98</t>
  </si>
  <si>
    <t>BIL.AKT.SAN{I,JPY}</t>
  </si>
  <si>
    <t>O98</t>
  </si>
  <si>
    <t>BIL.AKT.SAN{I,USD}</t>
  </si>
  <si>
    <t>M98</t>
  </si>
  <si>
    <t>BIL.AKT.SAN{I,U}</t>
  </si>
  <si>
    <t>P98</t>
  </si>
  <si>
    <t>BIL.AKT.SAN{A,T}</t>
  </si>
  <si>
    <t>X98</t>
  </si>
  <si>
    <t>BIL.AKT.SAN{A,CHF}</t>
  </si>
  <si>
    <t>R98</t>
  </si>
  <si>
    <t>BIL.AKT.SAN{A,EUR}</t>
  </si>
  <si>
    <t>U98</t>
  </si>
  <si>
    <t>BIL.AKT.SAN{A,JPY}</t>
  </si>
  <si>
    <t>V98</t>
  </si>
  <si>
    <t>BIL.AKT.SAN{A,USD}</t>
  </si>
  <si>
    <t>T98</t>
  </si>
  <si>
    <t>BIL.AKT.SAN{A,U}</t>
  </si>
  <si>
    <t>W98</t>
  </si>
  <si>
    <t>BIL.AKT.SAN.LBU{T,T}</t>
  </si>
  <si>
    <t>Y99</t>
  </si>
  <si>
    <t>BIL.AKT.SAN.LBU{I,T}</t>
  </si>
  <si>
    <t>Q99</t>
  </si>
  <si>
    <t>BIL.AKT.SAN.LBU{I,CHF}</t>
  </si>
  <si>
    <t>K99</t>
  </si>
  <si>
    <t>BIL.AKT.SAN.LBU{I,EUR}</t>
  </si>
  <si>
    <t>N99</t>
  </si>
  <si>
    <t>BIL.AKT.SAN.LBU{I,JPY}</t>
  </si>
  <si>
    <t>O99</t>
  </si>
  <si>
    <t>BIL.AKT.SAN.LBU{I,USD}</t>
  </si>
  <si>
    <t>M99</t>
  </si>
  <si>
    <t>BIL.AKT.SAN.LBU{I,U}</t>
  </si>
  <si>
    <t>P99</t>
  </si>
  <si>
    <t>BIL.AKT.SAN.LBU{A,T}</t>
  </si>
  <si>
    <t>X99</t>
  </si>
  <si>
    <t>BIL.AKT.SAN.LBU{A,CHF}</t>
  </si>
  <si>
    <t>R99</t>
  </si>
  <si>
    <t>BIL.AKT.SAN.LBU{A,EUR}</t>
  </si>
  <si>
    <t>U99</t>
  </si>
  <si>
    <t>BIL.AKT.SAN.LBU{A,JPY}</t>
  </si>
  <si>
    <t>V99</t>
  </si>
  <si>
    <t>BIL.AKT.SAN.LBU{A,USD}</t>
  </si>
  <si>
    <t>T99</t>
  </si>
  <si>
    <t>BIL.AKT.SAN.LBU{A,U}</t>
  </si>
  <si>
    <t>W99</t>
  </si>
  <si>
    <t>BIL.AKT.SAN.OFL{T,T}</t>
  </si>
  <si>
    <t>Y100</t>
  </si>
  <si>
    <t>BIL.AKT.SAN.OFL{I,T}</t>
  </si>
  <si>
    <t>Q100</t>
  </si>
  <si>
    <t>BIL.AKT.SAN.OFL{I,CHF}</t>
  </si>
  <si>
    <t>K100</t>
  </si>
  <si>
    <t>BIL.AKT.SAN.OFL{I,EUR}</t>
  </si>
  <si>
    <t>N100</t>
  </si>
  <si>
    <t>BIL.AKT.SAN.OFL{I,JPY}</t>
  </si>
  <si>
    <t>O100</t>
  </si>
  <si>
    <t>BIL.AKT.SAN.OFL{I,USD}</t>
  </si>
  <si>
    <t>M100</t>
  </si>
  <si>
    <t>BIL.AKT.SAN.OFL{I,U}</t>
  </si>
  <si>
    <t>P100</t>
  </si>
  <si>
    <t>BIL.AKT.SAN.OFL{A,T}</t>
  </si>
  <si>
    <t>X100</t>
  </si>
  <si>
    <t>BIL.AKT.SAN.OFL{A,CHF}</t>
  </si>
  <si>
    <t>R100</t>
  </si>
  <si>
    <t>BIL.AKT.SAN.OFL{A,EUR}</t>
  </si>
  <si>
    <t>U100</t>
  </si>
  <si>
    <t>BIL.AKT.SAN.OFL{A,JPY}</t>
  </si>
  <si>
    <t>V100</t>
  </si>
  <si>
    <t>BIL.AKT.SAN.OFL{A,USD}</t>
  </si>
  <si>
    <t>T100</t>
  </si>
  <si>
    <t>BIL.AKT.SAN.OFL{A,U}</t>
  </si>
  <si>
    <t>W100</t>
  </si>
  <si>
    <t>BIL.AKT.SAN.UES{T,T}</t>
  </si>
  <si>
    <t>Y101</t>
  </si>
  <si>
    <t>BIL.AKT.SAN.UES{I,T}</t>
  </si>
  <si>
    <t>Q101</t>
  </si>
  <si>
    <t>BIL.AKT.SAN.UES{I,CHF}</t>
  </si>
  <si>
    <t>K101</t>
  </si>
  <si>
    <t>BIL.AKT.SAN.UES{I,EUR}</t>
  </si>
  <si>
    <t>N101</t>
  </si>
  <si>
    <t>BIL.AKT.SAN.UES{I,JPY}</t>
  </si>
  <si>
    <t>O101</t>
  </si>
  <si>
    <t>BIL.AKT.SAN.UES{I,USD}</t>
  </si>
  <si>
    <t>M101</t>
  </si>
  <si>
    <t>BIL.AKT.SAN.UES{I,U}</t>
  </si>
  <si>
    <t>P101</t>
  </si>
  <si>
    <t>BIL.AKT.SAN.UES{A,T}</t>
  </si>
  <si>
    <t>X101</t>
  </si>
  <si>
    <t>BIL.AKT.SAN.UES{A,CHF}</t>
  </si>
  <si>
    <t>R101</t>
  </si>
  <si>
    <t>BIL.AKT.SAN.UES{A,EUR}</t>
  </si>
  <si>
    <t>U101</t>
  </si>
  <si>
    <t>BIL.AKT.SAN.UES{A,JPY}</t>
  </si>
  <si>
    <t>V101</t>
  </si>
  <si>
    <t>BIL.AKT.SAN.UES{A,USD}</t>
  </si>
  <si>
    <t>T101</t>
  </si>
  <si>
    <t>BIL.AKT.SAN.UES{A,U}</t>
  </si>
  <si>
    <t>W101</t>
  </si>
  <si>
    <t>BIL.AKT.IMW{T,T}</t>
  </si>
  <si>
    <t>Y102</t>
  </si>
  <si>
    <t>BIL.AKT.IMW{I,T}</t>
  </si>
  <si>
    <t>Q102</t>
  </si>
  <si>
    <t>BIL.AKT.IMW{I,CHF}</t>
  </si>
  <si>
    <t>K102</t>
  </si>
  <si>
    <t>BIL.AKT.IMW{I,EUR}</t>
  </si>
  <si>
    <t>N102</t>
  </si>
  <si>
    <t>BIL.AKT.IMW{I,JPY}</t>
  </si>
  <si>
    <t>O102</t>
  </si>
  <si>
    <t>BIL.AKT.IMW{I,USD}</t>
  </si>
  <si>
    <t>M102</t>
  </si>
  <si>
    <t>BIL.AKT.IMW{I,U}</t>
  </si>
  <si>
    <t>P102</t>
  </si>
  <si>
    <t>BIL.AKT.IMW{A,T}</t>
  </si>
  <si>
    <t>X102</t>
  </si>
  <si>
    <t>BIL.AKT.IMW{A,CHF}</t>
  </si>
  <si>
    <t>R102</t>
  </si>
  <si>
    <t>BIL.AKT.IMW{A,EUR}</t>
  </si>
  <si>
    <t>U102</t>
  </si>
  <si>
    <t>BIL.AKT.IMW{A,JPY}</t>
  </si>
  <si>
    <t>V102</t>
  </si>
  <si>
    <t>BIL.AKT.IMW{A,USD}</t>
  </si>
  <si>
    <t>T102</t>
  </si>
  <si>
    <t>BIL.AKT.IMW{A,U}</t>
  </si>
  <si>
    <t>W102</t>
  </si>
  <si>
    <t>BIL.AKT.SON{T,T}</t>
  </si>
  <si>
    <t>Y103</t>
  </si>
  <si>
    <t>BIL.AKT.SON{I,T}</t>
  </si>
  <si>
    <t>Q103</t>
  </si>
  <si>
    <t>BIL.AKT.SON{I,CHF}</t>
  </si>
  <si>
    <t>K103</t>
  </si>
  <si>
    <t>BIL.AKT.SON{I,EM}</t>
  </si>
  <si>
    <t>L103</t>
  </si>
  <si>
    <t>BIL.AKT.SON{I,EUR}</t>
  </si>
  <si>
    <t>N103</t>
  </si>
  <si>
    <t>BIL.AKT.SON{I,JPY}</t>
  </si>
  <si>
    <t>O103</t>
  </si>
  <si>
    <t>BIL.AKT.SON{I,USD}</t>
  </si>
  <si>
    <t>M103</t>
  </si>
  <si>
    <t>BIL.AKT.SON{I,U}</t>
  </si>
  <si>
    <t>P103</t>
  </si>
  <si>
    <t>BIL.AKT.SON{A,T}</t>
  </si>
  <si>
    <t>X103</t>
  </si>
  <si>
    <t>BIL.AKT.SON{A,CHF}</t>
  </si>
  <si>
    <t>R103</t>
  </si>
  <si>
    <t>BIL.AKT.SON{A,EM}</t>
  </si>
  <si>
    <t>S103</t>
  </si>
  <si>
    <t>BIL.AKT.SON{A,EUR}</t>
  </si>
  <si>
    <t>U103</t>
  </si>
  <si>
    <t>BIL.AKT.SON{A,JPY}</t>
  </si>
  <si>
    <t>V103</t>
  </si>
  <si>
    <t>BIL.AKT.SON{A,USD}</t>
  </si>
  <si>
    <t>T103</t>
  </si>
  <si>
    <t>BIL.AKT.SON{A,U}</t>
  </si>
  <si>
    <t>W103</t>
  </si>
  <si>
    <t>BIL.AKT.SON.SBG{T,T}</t>
  </si>
  <si>
    <t>Y104</t>
  </si>
  <si>
    <t>BIL.AKT.SON.SBG{I,T}</t>
  </si>
  <si>
    <t>Q104</t>
  </si>
  <si>
    <t>BIL.AKT.SON.SBG{I,CHF}</t>
  </si>
  <si>
    <t>K104</t>
  </si>
  <si>
    <t>BIL.AKT.SON.SBG{I,EM}</t>
  </si>
  <si>
    <t>L104</t>
  </si>
  <si>
    <t>BIL.AKT.SON.SBG{I,EUR}</t>
  </si>
  <si>
    <t>N104</t>
  </si>
  <si>
    <t>BIL.AKT.SON.SBG{I,JPY}</t>
  </si>
  <si>
    <t>O104</t>
  </si>
  <si>
    <t>BIL.AKT.SON.SBG{I,USD}</t>
  </si>
  <si>
    <t>M104</t>
  </si>
  <si>
    <t>BIL.AKT.SON.SBG{I,U}</t>
  </si>
  <si>
    <t>P104</t>
  </si>
  <si>
    <t>BIL.AKT.SON.SBG{A,T}</t>
  </si>
  <si>
    <t>X104</t>
  </si>
  <si>
    <t>BIL.AKT.SON.SBG{A,CHF}</t>
  </si>
  <si>
    <t>R104</t>
  </si>
  <si>
    <t>BIL.AKT.SON.SBG{A,EM}</t>
  </si>
  <si>
    <t>S104</t>
  </si>
  <si>
    <t>BIL.AKT.SON.SBG{A,EUR}</t>
  </si>
  <si>
    <t>U104</t>
  </si>
  <si>
    <t>BIL.AKT.SON.SBG{A,JPY}</t>
  </si>
  <si>
    <t>V104</t>
  </si>
  <si>
    <t>BIL.AKT.SON.SBG{A,USD}</t>
  </si>
  <si>
    <t>T104</t>
  </si>
  <si>
    <t>BIL.AKT.SON.SBG{A,U}</t>
  </si>
  <si>
    <t>W104</t>
  </si>
  <si>
    <t>BIL.AKT.SON.NML{T,T}</t>
  </si>
  <si>
    <t>Y105</t>
  </si>
  <si>
    <t>BIL.AKT.SON.NML{I,T}</t>
  </si>
  <si>
    <t>Q105</t>
  </si>
  <si>
    <t>BIL.AKT.SON.NML{I,CHF}</t>
  </si>
  <si>
    <t>K105</t>
  </si>
  <si>
    <t>BIL.AKT.SON.NML{I,EM}</t>
  </si>
  <si>
    <t>L105</t>
  </si>
  <si>
    <t>BIL.AKT.SON.NML{I,EUR}</t>
  </si>
  <si>
    <t>N105</t>
  </si>
  <si>
    <t>BIL.AKT.SON.NML{I,JPY}</t>
  </si>
  <si>
    <t>O105</t>
  </si>
  <si>
    <t>BIL.AKT.SON.NML{I,USD}</t>
  </si>
  <si>
    <t>M105</t>
  </si>
  <si>
    <t>BIL.AKT.SON.NML{I,U}</t>
  </si>
  <si>
    <t>P105</t>
  </si>
  <si>
    <t>BIL.AKT.SON.NML{A,T}</t>
  </si>
  <si>
    <t>X105</t>
  </si>
  <si>
    <t>BIL.AKT.SON.NML{A,CHF}</t>
  </si>
  <si>
    <t>R105</t>
  </si>
  <si>
    <t>BIL.AKT.SON.NML{A,EM}</t>
  </si>
  <si>
    <t>S105</t>
  </si>
  <si>
    <t>BIL.AKT.SON.NML{A,EUR}</t>
  </si>
  <si>
    <t>U105</t>
  </si>
  <si>
    <t>BIL.AKT.SON.NML{A,JPY}</t>
  </si>
  <si>
    <t>V105</t>
  </si>
  <si>
    <t>BIL.AKT.SON.NML{A,USD}</t>
  </si>
  <si>
    <t>T105</t>
  </si>
  <si>
    <t>BIL.AKT.SON.NML{A,U}</t>
  </si>
  <si>
    <t>W105</t>
  </si>
  <si>
    <t>BIL.AKT.NEG{T,T}</t>
  </si>
  <si>
    <t>Y106</t>
  </si>
  <si>
    <t>BIL.AKT.NEG{I,T}</t>
  </si>
  <si>
    <t>Q106</t>
  </si>
  <si>
    <t>BIL.AKT.NEG{I,CHF}</t>
  </si>
  <si>
    <t>K106</t>
  </si>
  <si>
    <t>BIL.AKT.TOT{T,T}</t>
  </si>
  <si>
    <t>Y107</t>
  </si>
  <si>
    <t>BIL.AKT.TOT{I,T}</t>
  </si>
  <si>
    <t>Q107</t>
  </si>
  <si>
    <t>BIL.AKT.TOT{I,CHF}</t>
  </si>
  <si>
    <t>K107</t>
  </si>
  <si>
    <t>BIL.AKT.TOT{I,EM}</t>
  </si>
  <si>
    <t>L107</t>
  </si>
  <si>
    <t>BIL.AKT.TOT{I,EUR}</t>
  </si>
  <si>
    <t>N107</t>
  </si>
  <si>
    <t>BIL.AKT.TOT{I,JPY}</t>
  </si>
  <si>
    <t>O107</t>
  </si>
  <si>
    <t>BIL.AKT.TOT{I,USD}</t>
  </si>
  <si>
    <t>M107</t>
  </si>
  <si>
    <t>BIL.AKT.TOT{I,U}</t>
  </si>
  <si>
    <t>P107</t>
  </si>
  <si>
    <t>BIL.AKT.TOT{A,T}</t>
  </si>
  <si>
    <t>X107</t>
  </si>
  <si>
    <t>BIL.AKT.TOT{A,CHF}</t>
  </si>
  <si>
    <t>R107</t>
  </si>
  <si>
    <t>BIL.AKT.TOT{A,EM}</t>
  </si>
  <si>
    <t>S107</t>
  </si>
  <si>
    <t>BIL.AKT.TOT{A,EUR}</t>
  </si>
  <si>
    <t>U107</t>
  </si>
  <si>
    <t>BIL.AKT.TOT{A,JPY}</t>
  </si>
  <si>
    <t>V107</t>
  </si>
  <si>
    <t>BIL.AKT.TOT{A,USD}</t>
  </si>
  <si>
    <t>T107</t>
  </si>
  <si>
    <t>BIL.AKT.TOT{A,U}</t>
  </si>
  <si>
    <t>W107</t>
  </si>
  <si>
    <t>BIL.AKT.TOT.NRA{T,T}</t>
  </si>
  <si>
    <t>Y108</t>
  </si>
  <si>
    <t>BIL.AKT.TOT.NRA{I,T}</t>
  </si>
  <si>
    <t>Q108</t>
  </si>
  <si>
    <t>BIL.AKT.TOT.NRA{I,CHF}</t>
  </si>
  <si>
    <t>K108</t>
  </si>
  <si>
    <t>BIL.AKT.TOT.NRA{I,EUR}</t>
  </si>
  <si>
    <t>N108</t>
  </si>
  <si>
    <t>BIL.AKT.TOT.NRA{I,JPY}</t>
  </si>
  <si>
    <t>O108</t>
  </si>
  <si>
    <t>BIL.AKT.TOT.NRA{I,USD}</t>
  </si>
  <si>
    <t>M108</t>
  </si>
  <si>
    <t>BIL.AKT.TOT.NRA{I,U}</t>
  </si>
  <si>
    <t>P108</t>
  </si>
  <si>
    <t>BIL.AKT.TOT.NRA{A,T}</t>
  </si>
  <si>
    <t>X108</t>
  </si>
  <si>
    <t>BIL.AKT.TOT.NRA{A,CHF}</t>
  </si>
  <si>
    <t>R108</t>
  </si>
  <si>
    <t>BIL.AKT.TOT.NRA{A,EUR}</t>
  </si>
  <si>
    <t>U108</t>
  </si>
  <si>
    <t>BIL.AKT.TOT.NRA{A,JPY}</t>
  </si>
  <si>
    <t>V108</t>
  </si>
  <si>
    <t>BIL.AKT.TOT.NRA{A,USD}</t>
  </si>
  <si>
    <t>T108</t>
  </si>
  <si>
    <t>BIL.AKT.TOT.NRA{A,U}</t>
  </si>
  <si>
    <t>W108</t>
  </si>
  <si>
    <t>BIL.AKT.TOT.NRA.WAF{T,T}</t>
  </si>
  <si>
    <t>Y109</t>
  </si>
  <si>
    <t>BIL.AKT.TOT.NRA.WAF{I,T}</t>
  </si>
  <si>
    <t>Q109</t>
  </si>
  <si>
    <t>BIL.AKT.TOT.NRA.WAF{I,CHF}</t>
  </si>
  <si>
    <t>K109</t>
  </si>
  <si>
    <t>BIL.AKT.TOT.NRA.WAF{I,EUR}</t>
  </si>
  <si>
    <t>N109</t>
  </si>
  <si>
    <t>BIL.AKT.TOT.NRA.WAF{I,JPY}</t>
  </si>
  <si>
    <t>O109</t>
  </si>
  <si>
    <t>BIL.AKT.TOT.NRA.WAF{I,USD}</t>
  </si>
  <si>
    <t>M109</t>
  </si>
  <si>
    <t>BIL.AKT.TOT.NRA.WAF{I,U}</t>
  </si>
  <si>
    <t>P109</t>
  </si>
  <si>
    <t>BIL.AKT.TOT.NRA.WAF{A,T}</t>
  </si>
  <si>
    <t>X109</t>
  </si>
  <si>
    <t>BIL.AKT.TOT.NRA.WAF{A,CHF}</t>
  </si>
  <si>
    <t>R109</t>
  </si>
  <si>
    <t>BIL.AKT.TOT.NRA.WAF{A,EUR}</t>
  </si>
  <si>
    <t>U109</t>
  </si>
  <si>
    <t>BIL.AKT.TOT.NRA.WAF{A,JPY}</t>
  </si>
  <si>
    <t>V109</t>
  </si>
  <si>
    <t>BIL.AKT.TOT.NRA.WAF{A,USD}</t>
  </si>
  <si>
    <t>T109</t>
  </si>
  <si>
    <t>BIL.AKT.TOT.NRA.WAF{A,U}</t>
  </si>
  <si>
    <t>W109</t>
  </si>
  <si>
    <t>BIL.PAS.VBA{T,T,T}</t>
  </si>
  <si>
    <t>BIL.PAS.VBA{T,T,ASI}</t>
  </si>
  <si>
    <t>BIL.PAS.VBA{T,T,KUE}</t>
  </si>
  <si>
    <t>BIL.PAS.VBA{T,T,RLZ}</t>
  </si>
  <si>
    <t>BIL.PAS.VBA{T,T,B1M}</t>
  </si>
  <si>
    <t>BIL.PAS.VBA{T,T,M13}</t>
  </si>
  <si>
    <t>BIL.PAS.VBA{T,T,M31}</t>
  </si>
  <si>
    <t>BIL.PAS.VBA{T,T,J15}</t>
  </si>
  <si>
    <t>BIL.PAS.VBA{T,T,U5J}</t>
  </si>
  <si>
    <t>BIL.PAS.VBA{I,T,T}</t>
  </si>
  <si>
    <t>BIL.PAS.VBA{I,T,ASI}</t>
  </si>
  <si>
    <t>BIL.PAS.VBA{I,T,KUE}</t>
  </si>
  <si>
    <t>BIL.PAS.VBA{I,T,RLZ}</t>
  </si>
  <si>
    <t>BIL.PAS.VBA{I,T,B1M}</t>
  </si>
  <si>
    <t>BIL.PAS.VBA{I,T,M13}</t>
  </si>
  <si>
    <t>BIL.PAS.VBA{I,T,M31}</t>
  </si>
  <si>
    <t>BIL.PAS.VBA{I,T,J15}</t>
  </si>
  <si>
    <t>BIL.PAS.VBA{I,T,U5J}</t>
  </si>
  <si>
    <t>BIL.PAS.VBA{I,CHF,T}</t>
  </si>
  <si>
    <t>BIL.PAS.VBA{I,CHF,ASI}</t>
  </si>
  <si>
    <t>BIL.PAS.VBA{I,CHF,KUE}</t>
  </si>
  <si>
    <t>BIL.PAS.VBA{I,CHF,RLZ}</t>
  </si>
  <si>
    <t>BIL.PAS.VBA{I,CHF,B1M}</t>
  </si>
  <si>
    <t>BIL.PAS.VBA{I,CHF,M13}</t>
  </si>
  <si>
    <t>BIL.PAS.VBA{I,CHF,M31}</t>
  </si>
  <si>
    <t>BIL.PAS.VBA{I,CHF,J15}</t>
  </si>
  <si>
    <t>BIL.PAS.VBA{I,CHF,U5J}</t>
  </si>
  <si>
    <t>BIL.PAS.VBA{I,EM,T}</t>
  </si>
  <si>
    <t>L21</t>
  </si>
  <si>
    <t>BIL.PAS.VBA{I,EM,ASI}</t>
  </si>
  <si>
    <t>BIL.PAS.VBA{I,EM,KUE}</t>
  </si>
  <si>
    <t>BIL.PAS.VBA{I,EM,RLZ}</t>
  </si>
  <si>
    <t>BIL.PAS.VBA{I,EM,B1M}</t>
  </si>
  <si>
    <t>BIL.PAS.VBA{I,EM,M13}</t>
  </si>
  <si>
    <t>BIL.PAS.VBA{I,EM,M31}</t>
  </si>
  <si>
    <t>BIL.PAS.VBA{I,EM,J15}</t>
  </si>
  <si>
    <t>BIL.PAS.VBA{I,EM,U5J}</t>
  </si>
  <si>
    <t>BIL.PAS.VBA{I,EUR,T}</t>
  </si>
  <si>
    <t>BIL.PAS.VBA{I,EUR,ASI}</t>
  </si>
  <si>
    <t>N22</t>
  </si>
  <si>
    <t>BIL.PAS.VBA{I,EUR,KUE}</t>
  </si>
  <si>
    <t>BIL.PAS.VBA{I,EUR,RLZ}</t>
  </si>
  <si>
    <t>N24</t>
  </si>
  <si>
    <t>BIL.PAS.VBA{I,EUR,B1M}</t>
  </si>
  <si>
    <t>BIL.PAS.VBA{I,EUR,M13}</t>
  </si>
  <si>
    <t>BIL.PAS.VBA{I,EUR,M31}</t>
  </si>
  <si>
    <t>BIL.PAS.VBA{I,EUR,J15}</t>
  </si>
  <si>
    <t>BIL.PAS.VBA{I,EUR,U5J}</t>
  </si>
  <si>
    <t>BIL.PAS.VBA{I,JPY,T}</t>
  </si>
  <si>
    <t>BIL.PAS.VBA{I,JPY,ASI}</t>
  </si>
  <si>
    <t>O22</t>
  </si>
  <si>
    <t>BIL.PAS.VBA{I,JPY,KUE}</t>
  </si>
  <si>
    <t>BIL.PAS.VBA{I,JPY,RLZ}</t>
  </si>
  <si>
    <t>O24</t>
  </si>
  <si>
    <t>BIL.PAS.VBA{I,JPY,B1M}</t>
  </si>
  <si>
    <t>BIL.PAS.VBA{I,JPY,M13}</t>
  </si>
  <si>
    <t>BIL.PAS.VBA{I,JPY,M31}</t>
  </si>
  <si>
    <t>BIL.PAS.VBA{I,JPY,J15}</t>
  </si>
  <si>
    <t>BIL.PAS.VBA{I,JPY,U5J}</t>
  </si>
  <si>
    <t>BIL.PAS.VBA{I,USD,T}</t>
  </si>
  <si>
    <t>BIL.PAS.VBA{I,USD,ASI}</t>
  </si>
  <si>
    <t>M22</t>
  </si>
  <si>
    <t>BIL.PAS.VBA{I,USD,KUE}</t>
  </si>
  <si>
    <t>BIL.PAS.VBA{I,USD,RLZ}</t>
  </si>
  <si>
    <t>M24</t>
  </si>
  <si>
    <t>BIL.PAS.VBA{I,USD,B1M}</t>
  </si>
  <si>
    <t>BIL.PAS.VBA{I,USD,M13}</t>
  </si>
  <si>
    <t>BIL.PAS.VBA{I,USD,M31}</t>
  </si>
  <si>
    <t>BIL.PAS.VBA{I,USD,J15}</t>
  </si>
  <si>
    <t>BIL.PAS.VBA{I,USD,U5J}</t>
  </si>
  <si>
    <t>BIL.PAS.VBA{I,U,T}</t>
  </si>
  <si>
    <t>BIL.PAS.VBA{I,U,ASI}</t>
  </si>
  <si>
    <t>P22</t>
  </si>
  <si>
    <t>BIL.PAS.VBA{I,U,KUE}</t>
  </si>
  <si>
    <t>BIL.PAS.VBA{I,U,RLZ}</t>
  </si>
  <si>
    <t>P24</t>
  </si>
  <si>
    <t>BIL.PAS.VBA{I,U,B1M}</t>
  </si>
  <si>
    <t>BIL.PAS.VBA{I,U,M13}</t>
  </si>
  <si>
    <t>BIL.PAS.VBA{I,U,M31}</t>
  </si>
  <si>
    <t>BIL.PAS.VBA{I,U,J15}</t>
  </si>
  <si>
    <t>BIL.PAS.VBA{I,U,U5J}</t>
  </si>
  <si>
    <t>BIL.PAS.VBA{A,T,T}</t>
  </si>
  <si>
    <t>BIL.PAS.VBA{A,T,ASI}</t>
  </si>
  <si>
    <t>BIL.PAS.VBA{A,T,KUE}</t>
  </si>
  <si>
    <t>BIL.PAS.VBA{A,T,RLZ}</t>
  </si>
  <si>
    <t>X24</t>
  </si>
  <si>
    <t>BIL.PAS.VBA{A,T,B1M}</t>
  </si>
  <si>
    <t>BIL.PAS.VBA{A,T,M13}</t>
  </si>
  <si>
    <t>BIL.PAS.VBA{A,T,M31}</t>
  </si>
  <si>
    <t>BIL.PAS.VBA{A,T,J15}</t>
  </si>
  <si>
    <t>BIL.PAS.VBA{A,T,U5J}</t>
  </si>
  <si>
    <t>BIL.PAS.VBA{A,CHF,T}</t>
  </si>
  <si>
    <t>BIL.PAS.VBA{A,CHF,ASI}</t>
  </si>
  <si>
    <t>BIL.PAS.VBA{A,CHF,KUE}</t>
  </si>
  <si>
    <t>BIL.PAS.VBA{A,CHF,RLZ}</t>
  </si>
  <si>
    <t>R24</t>
  </si>
  <si>
    <t>BIL.PAS.VBA{A,CHF,B1M}</t>
  </si>
  <si>
    <t>BIL.PAS.VBA{A,CHF,M13}</t>
  </si>
  <si>
    <t>BIL.PAS.VBA{A,CHF,M31}</t>
  </si>
  <si>
    <t>BIL.PAS.VBA{A,CHF,J15}</t>
  </si>
  <si>
    <t>BIL.PAS.VBA{A,CHF,U5J}</t>
  </si>
  <si>
    <t>BIL.PAS.VBA{A,EM,T}</t>
  </si>
  <si>
    <t>S21</t>
  </si>
  <si>
    <t>BIL.PAS.VBA{A,EM,ASI}</t>
  </si>
  <si>
    <t>S22</t>
  </si>
  <si>
    <t>BIL.PAS.VBA{A,EM,KUE}</t>
  </si>
  <si>
    <t>BIL.PAS.VBA{A,EM,RLZ}</t>
  </si>
  <si>
    <t>S24</t>
  </si>
  <si>
    <t>BIL.PAS.VBA{A,EM,B1M}</t>
  </si>
  <si>
    <t>BIL.PAS.VBA{A,EM,M13}</t>
  </si>
  <si>
    <t>BIL.PAS.VBA{A,EM,M31}</t>
  </si>
  <si>
    <t>BIL.PAS.VBA{A,EM,J15}</t>
  </si>
  <si>
    <t>BIL.PAS.VBA{A,EM,U5J}</t>
  </si>
  <si>
    <t>BIL.PAS.VBA{A,EUR,T}</t>
  </si>
  <si>
    <t>BIL.PAS.VBA{A,EUR,ASI}</t>
  </si>
  <si>
    <t>U22</t>
  </si>
  <si>
    <t>BIL.PAS.VBA{A,EUR,KUE}</t>
  </si>
  <si>
    <t>BIL.PAS.VBA{A,EUR,RLZ}</t>
  </si>
  <si>
    <t>U24</t>
  </si>
  <si>
    <t>BIL.PAS.VBA{A,EUR,B1M}</t>
  </si>
  <si>
    <t>BIL.PAS.VBA{A,EUR,M13}</t>
  </si>
  <si>
    <t>BIL.PAS.VBA{A,EUR,M31}</t>
  </si>
  <si>
    <t>BIL.PAS.VBA{A,EUR,J15}</t>
  </si>
  <si>
    <t>BIL.PAS.VBA{A,EUR,U5J}</t>
  </si>
  <si>
    <t>BIL.PAS.VBA{A,JPY,T}</t>
  </si>
  <si>
    <t>BIL.PAS.VBA{A,JPY,ASI}</t>
  </si>
  <si>
    <t>V22</t>
  </si>
  <si>
    <t>BIL.PAS.VBA{A,JPY,KUE}</t>
  </si>
  <si>
    <t>BIL.PAS.VBA{A,JPY,RLZ}</t>
  </si>
  <si>
    <t>V24</t>
  </si>
  <si>
    <t>BIL.PAS.VBA{A,JPY,B1M}</t>
  </si>
  <si>
    <t>BIL.PAS.VBA{A,JPY,M13}</t>
  </si>
  <si>
    <t>BIL.PAS.VBA{A,JPY,M31}</t>
  </si>
  <si>
    <t>BIL.PAS.VBA{A,JPY,J15}</t>
  </si>
  <si>
    <t>BIL.PAS.VBA{A,JPY,U5J}</t>
  </si>
  <si>
    <t>BIL.PAS.VBA{A,USD,T}</t>
  </si>
  <si>
    <t>BIL.PAS.VBA{A,USD,ASI}</t>
  </si>
  <si>
    <t>T22</t>
  </si>
  <si>
    <t>BIL.PAS.VBA{A,USD,KUE}</t>
  </si>
  <si>
    <t>BIL.PAS.VBA{A,USD,RLZ}</t>
  </si>
  <si>
    <t>T24</t>
  </si>
  <si>
    <t>BIL.PAS.VBA{A,USD,B1M}</t>
  </si>
  <si>
    <t>BIL.PAS.VBA{A,USD,M13}</t>
  </si>
  <si>
    <t>BIL.PAS.VBA{A,USD,M31}</t>
  </si>
  <si>
    <t>BIL.PAS.VBA{A,USD,J15}</t>
  </si>
  <si>
    <t>BIL.PAS.VBA{A,USD,U5J}</t>
  </si>
  <si>
    <t>BIL.PAS.VBA{A,U,T}</t>
  </si>
  <si>
    <t>BIL.PAS.VBA{A,U,ASI}</t>
  </si>
  <si>
    <t>W22</t>
  </si>
  <si>
    <t>BIL.PAS.VBA{A,U,KUE}</t>
  </si>
  <si>
    <t>BIL.PAS.VBA{A,U,RLZ}</t>
  </si>
  <si>
    <t>W24</t>
  </si>
  <si>
    <t>BIL.PAS.VBA{A,U,B1M}</t>
  </si>
  <si>
    <t>BIL.PAS.VBA{A,U,M13}</t>
  </si>
  <si>
    <t>BIL.PAS.VBA{A,U,M31}</t>
  </si>
  <si>
    <t>BIL.PAS.VBA{A,U,J15}</t>
  </si>
  <si>
    <t>BIL.PAS.VBA{A,U,U5J}</t>
  </si>
  <si>
    <t>BIL.PAS.VBA.GMP{T,T}</t>
  </si>
  <si>
    <t>BIL.PAS.VBA.GMP{I,T}</t>
  </si>
  <si>
    <t>BIL.PAS.VBA.GMP{I,CHF}</t>
  </si>
  <si>
    <t>BIL.PAS.VBA.GMP{I,EUR}</t>
  </si>
  <si>
    <t>BIL.PAS.VBA.GMP{I,JPY}</t>
  </si>
  <si>
    <t>BIL.PAS.VBA.GMP{I,USD}</t>
  </si>
  <si>
    <t>BIL.PAS.VBA.GMP{I,U}</t>
  </si>
  <si>
    <t>BIL.PAS.VBA.GMP{A,T}</t>
  </si>
  <si>
    <t>BIL.PAS.VBA.GMP{A,CHF}</t>
  </si>
  <si>
    <t>BIL.PAS.VBA.GMP{A,EUR}</t>
  </si>
  <si>
    <t>BIL.PAS.VBA.GMP{A,JPY}</t>
  </si>
  <si>
    <t>BIL.PAS.VBA.GMP{A,USD}</t>
  </si>
  <si>
    <t>BIL.PAS.VBA.GMP{A,U}</t>
  </si>
  <si>
    <t>BIL.PAS.VBA.BHU{T,T}</t>
  </si>
  <si>
    <t>BIL.PAS.VBA.BHU{I,T}</t>
  </si>
  <si>
    <t>BIL.PAS.VBA.BHU{I,CHF}</t>
  </si>
  <si>
    <t>BIL.PAS.VBA.BHU{I,EM}</t>
  </si>
  <si>
    <t>BIL.PAS.VBA.BHU{I,EUR}</t>
  </si>
  <si>
    <t>BIL.PAS.VBA.BHU{I,JPY}</t>
  </si>
  <si>
    <t>BIL.PAS.VBA.BHU{I,USD}</t>
  </si>
  <si>
    <t>BIL.PAS.VBA.BHU{I,U}</t>
  </si>
  <si>
    <t>BIL.PAS.VBA.BHU{A,T}</t>
  </si>
  <si>
    <t>BIL.PAS.VBA.BHU{A,CHF}</t>
  </si>
  <si>
    <t>BIL.PAS.VBA.BHU{A,EM}</t>
  </si>
  <si>
    <t>BIL.PAS.VBA.BHU{A,EUR}</t>
  </si>
  <si>
    <t>BIL.PAS.VBA.BHU{A,JPY}</t>
  </si>
  <si>
    <t>BIL.PAS.VBA.BHU{A,USD}</t>
  </si>
  <si>
    <t>BIL.PAS.VBA.BHU{A,U}</t>
  </si>
  <si>
    <t>BIL.PAS.WFG{T,T,T,T}</t>
  </si>
  <si>
    <t>BIL.PAS.WFG{T,T,T,BAN}</t>
  </si>
  <si>
    <t>BIL.PAS.WFG{T,T,T,KUN}</t>
  </si>
  <si>
    <t>BIL.PAS.WFG{T,T,ASI,BAN}</t>
  </si>
  <si>
    <t>BIL.PAS.WFG{T,T,ASI,KUN}</t>
  </si>
  <si>
    <t>BIL.PAS.WFG{T,T,KUE,BAN}</t>
  </si>
  <si>
    <t>BIL.PAS.WFG{T,T,KUE,KUN}</t>
  </si>
  <si>
    <t>BIL.PAS.WFG{T,T,RLZ,BAN}</t>
  </si>
  <si>
    <t>BIL.PAS.WFG{T,T,RLZ,KUN}</t>
  </si>
  <si>
    <t>BIL.PAS.WFG{T,T,B1M,BAN}</t>
  </si>
  <si>
    <t>BIL.PAS.WFG{T,T,B1M,KUN}</t>
  </si>
  <si>
    <t>BIL.PAS.WFG{T,T,M13,BAN}</t>
  </si>
  <si>
    <t>BIL.PAS.WFG{T,T,M13,KUN}</t>
  </si>
  <si>
    <t>BIL.PAS.WFG{T,T,M31,BAN}</t>
  </si>
  <si>
    <t>BIL.PAS.WFG{T,T,M31,KUN}</t>
  </si>
  <si>
    <t>BIL.PAS.WFG{T,T,J15,BAN}</t>
  </si>
  <si>
    <t>BIL.PAS.WFG{T,T,J15,KUN}</t>
  </si>
  <si>
    <t>BIL.PAS.WFG{T,T,U5J,BAN}</t>
  </si>
  <si>
    <t>BIL.PAS.WFG{T,T,U5J,KUN}</t>
  </si>
  <si>
    <t>BIL.PAS.WFG{I,T,T,T}</t>
  </si>
  <si>
    <t>BIL.PAS.WFG{I,T,T,BAN}</t>
  </si>
  <si>
    <t>BIL.PAS.WFG{I,T,T,KUN}</t>
  </si>
  <si>
    <t>BIL.PAS.WFG{I,T,ASI,BAN}</t>
  </si>
  <si>
    <t>BIL.PAS.WFG{I,T,ASI,KUN}</t>
  </si>
  <si>
    <t>BIL.PAS.WFG{I,T,KUE,BAN}</t>
  </si>
  <si>
    <t>BIL.PAS.WFG{I,T,KUE,KUN}</t>
  </si>
  <si>
    <t>BIL.PAS.WFG{I,T,RLZ,BAN}</t>
  </si>
  <si>
    <t>BIL.PAS.WFG{I,T,RLZ,KUN}</t>
  </si>
  <si>
    <t>BIL.PAS.WFG{I,T,B1M,BAN}</t>
  </si>
  <si>
    <t>BIL.PAS.WFG{I,T,B1M,KUN}</t>
  </si>
  <si>
    <t>BIL.PAS.WFG{I,T,M13,BAN}</t>
  </si>
  <si>
    <t>BIL.PAS.WFG{I,T,M13,KUN}</t>
  </si>
  <si>
    <t>BIL.PAS.WFG{I,T,M31,BAN}</t>
  </si>
  <si>
    <t>BIL.PAS.WFG{I,T,M31,KUN}</t>
  </si>
  <si>
    <t>BIL.PAS.WFG{I,T,J15,BAN}</t>
  </si>
  <si>
    <t>BIL.PAS.WFG{I,T,J15,KUN}</t>
  </si>
  <si>
    <t>BIL.PAS.WFG{I,T,U5J,BAN}</t>
  </si>
  <si>
    <t>BIL.PAS.WFG{I,T,U5J,KUN}</t>
  </si>
  <si>
    <t>BIL.PAS.WFG{I,CHF,T,T}</t>
  </si>
  <si>
    <t>BIL.PAS.WFG{I,CHF,T,BAN}</t>
  </si>
  <si>
    <t>BIL.PAS.WFG{I,CHF,T,KUN}</t>
  </si>
  <si>
    <t>BIL.PAS.WFG{I,CHF,ASI,BAN}</t>
  </si>
  <si>
    <t>BIL.PAS.WFG{I,CHF,ASI,KUN}</t>
  </si>
  <si>
    <t>BIL.PAS.WFG{I,CHF,KUE,BAN}</t>
  </si>
  <si>
    <t>BIL.PAS.WFG{I,CHF,KUE,KUN}</t>
  </si>
  <si>
    <t>BIL.PAS.WFG{I,CHF,RLZ,BAN}</t>
  </si>
  <si>
    <t>BIL.PAS.WFG{I,CHF,RLZ,KUN}</t>
  </si>
  <si>
    <t>BIL.PAS.WFG{I,CHF,B1M,BAN}</t>
  </si>
  <si>
    <t>BIL.PAS.WFG{I,CHF,B1M,KUN}</t>
  </si>
  <si>
    <t>BIL.PAS.WFG{I,CHF,M13,BAN}</t>
  </si>
  <si>
    <t>BIL.PAS.WFG{I,CHF,M13,KUN}</t>
  </si>
  <si>
    <t>BIL.PAS.WFG{I,CHF,M31,BAN}</t>
  </si>
  <si>
    <t>BIL.PAS.WFG{I,CHF,M31,KUN}</t>
  </si>
  <si>
    <t>BIL.PAS.WFG{I,CHF,J15,BAN}</t>
  </si>
  <si>
    <t>BIL.PAS.WFG{I,CHF,J15,KUN}</t>
  </si>
  <si>
    <t>BIL.PAS.WFG{I,CHF,U5J,BAN}</t>
  </si>
  <si>
    <t>BIL.PAS.WFG{I,CHF,U5J,KUN}</t>
  </si>
  <si>
    <t>BIL.PAS.WFG{I,EM,T,T}</t>
  </si>
  <si>
    <t>BIL.PAS.WFG{I,EM,T,BAN}</t>
  </si>
  <si>
    <t>BIL.PAS.WFG{I,EM,T,KUN}</t>
  </si>
  <si>
    <t>BIL.PAS.WFG{I,EM,ASI,BAN}</t>
  </si>
  <si>
    <t>BIL.PAS.WFG{I,EM,ASI,KUN}</t>
  </si>
  <si>
    <t>BIL.PAS.WFG{I,EM,KUE,BAN}</t>
  </si>
  <si>
    <t>BIL.PAS.WFG{I,EM,KUE,KUN}</t>
  </si>
  <si>
    <t>BIL.PAS.WFG{I,EM,RLZ,BAN}</t>
  </si>
  <si>
    <t>BIL.PAS.WFG{I,EM,RLZ,KUN}</t>
  </si>
  <si>
    <t>BIL.PAS.WFG{I,EM,B1M,BAN}</t>
  </si>
  <si>
    <t>BIL.PAS.WFG{I,EM,B1M,KUN}</t>
  </si>
  <si>
    <t>BIL.PAS.WFG{I,EM,M13,BAN}</t>
  </si>
  <si>
    <t>BIL.PAS.WFG{I,EM,M13,KUN}</t>
  </si>
  <si>
    <t>BIL.PAS.WFG{I,EM,M31,BAN}</t>
  </si>
  <si>
    <t>BIL.PAS.WFG{I,EM,M31,KUN}</t>
  </si>
  <si>
    <t>BIL.PAS.WFG{I,EM,J15,BAN}</t>
  </si>
  <si>
    <t>BIL.PAS.WFG{I,EM,J15,KUN}</t>
  </si>
  <si>
    <t>BIL.PAS.WFG{I,EM,U5J,BAN}</t>
  </si>
  <si>
    <t>BIL.PAS.WFG{I,EM,U5J,KUN}</t>
  </si>
  <si>
    <t>BIL.PAS.WFG{I,EUR,T,T}</t>
  </si>
  <si>
    <t>BIL.PAS.WFG{I,EUR,T,BAN}</t>
  </si>
  <si>
    <t>BIL.PAS.WFG{I,EUR,T,KUN}</t>
  </si>
  <si>
    <t>BIL.PAS.WFG{I,EUR,ASI,BAN}</t>
  </si>
  <si>
    <t>BIL.PAS.WFG{I,EUR,ASI,KUN}</t>
  </si>
  <si>
    <t>BIL.PAS.WFG{I,EUR,KUE,BAN}</t>
  </si>
  <si>
    <t>BIL.PAS.WFG{I,EUR,KUE,KUN}</t>
  </si>
  <si>
    <t>BIL.PAS.WFG{I,EUR,RLZ,BAN}</t>
  </si>
  <si>
    <t>BIL.PAS.WFG{I,EUR,RLZ,KUN}</t>
  </si>
  <si>
    <t>BIL.PAS.WFG{I,EUR,B1M,BAN}</t>
  </si>
  <si>
    <t>BIL.PAS.WFG{I,EUR,B1M,KUN}</t>
  </si>
  <si>
    <t>BIL.PAS.WFG{I,EUR,M13,BAN}</t>
  </si>
  <si>
    <t>BIL.PAS.WFG{I,EUR,M13,KUN}</t>
  </si>
  <si>
    <t>BIL.PAS.WFG{I,EUR,M31,BAN}</t>
  </si>
  <si>
    <t>BIL.PAS.WFG{I,EUR,M31,KUN}</t>
  </si>
  <si>
    <t>BIL.PAS.WFG{I,EUR,J15,BAN}</t>
  </si>
  <si>
    <t>BIL.PAS.WFG{I,EUR,J15,KUN}</t>
  </si>
  <si>
    <t>BIL.PAS.WFG{I,EUR,U5J,BAN}</t>
  </si>
  <si>
    <t>BIL.PAS.WFG{I,EUR,U5J,KUN}</t>
  </si>
  <si>
    <t>BIL.PAS.WFG{I,JPY,T,T}</t>
  </si>
  <si>
    <t>BIL.PAS.WFG{I,JPY,T,BAN}</t>
  </si>
  <si>
    <t>BIL.PAS.WFG{I,JPY,T,KUN}</t>
  </si>
  <si>
    <t>BIL.PAS.WFG{I,JPY,ASI,BAN}</t>
  </si>
  <si>
    <t>BIL.PAS.WFG{I,JPY,ASI,KUN}</t>
  </si>
  <si>
    <t>BIL.PAS.WFG{I,JPY,KUE,BAN}</t>
  </si>
  <si>
    <t>BIL.PAS.WFG{I,JPY,KUE,KUN}</t>
  </si>
  <si>
    <t>BIL.PAS.WFG{I,JPY,RLZ,BAN}</t>
  </si>
  <si>
    <t>BIL.PAS.WFG{I,JPY,RLZ,KUN}</t>
  </si>
  <si>
    <t>BIL.PAS.WFG{I,JPY,B1M,BAN}</t>
  </si>
  <si>
    <t>BIL.PAS.WFG{I,JPY,B1M,KUN}</t>
  </si>
  <si>
    <t>BIL.PAS.WFG{I,JPY,M13,BAN}</t>
  </si>
  <si>
    <t>BIL.PAS.WFG{I,JPY,M13,KUN}</t>
  </si>
  <si>
    <t>BIL.PAS.WFG{I,JPY,M31,BAN}</t>
  </si>
  <si>
    <t>BIL.PAS.WFG{I,JPY,M31,KUN}</t>
  </si>
  <si>
    <t>BIL.PAS.WFG{I,JPY,J15,BAN}</t>
  </si>
  <si>
    <t>BIL.PAS.WFG{I,JPY,J15,KUN}</t>
  </si>
  <si>
    <t>BIL.PAS.WFG{I,JPY,U5J,BAN}</t>
  </si>
  <si>
    <t>BIL.PAS.WFG{I,JPY,U5J,KUN}</t>
  </si>
  <si>
    <t>BIL.PAS.WFG{I,USD,T,T}</t>
  </si>
  <si>
    <t>BIL.PAS.WFG{I,USD,T,BAN}</t>
  </si>
  <si>
    <t>BIL.PAS.WFG{I,USD,T,KUN}</t>
  </si>
  <si>
    <t>BIL.PAS.WFG{I,USD,ASI,BAN}</t>
  </si>
  <si>
    <t>BIL.PAS.WFG{I,USD,ASI,KUN}</t>
  </si>
  <si>
    <t>BIL.PAS.WFG{I,USD,KUE,BAN}</t>
  </si>
  <si>
    <t>BIL.PAS.WFG{I,USD,KUE,KUN}</t>
  </si>
  <si>
    <t>BIL.PAS.WFG{I,USD,RLZ,BAN}</t>
  </si>
  <si>
    <t>BIL.PAS.WFG{I,USD,RLZ,KUN}</t>
  </si>
  <si>
    <t>BIL.PAS.WFG{I,USD,B1M,BAN}</t>
  </si>
  <si>
    <t>BIL.PAS.WFG{I,USD,B1M,KUN}</t>
  </si>
  <si>
    <t>BIL.PAS.WFG{I,USD,M13,BAN}</t>
  </si>
  <si>
    <t>BIL.PAS.WFG{I,USD,M13,KUN}</t>
  </si>
  <si>
    <t>BIL.PAS.WFG{I,USD,M31,BAN}</t>
  </si>
  <si>
    <t>BIL.PAS.WFG{I,USD,M31,KUN}</t>
  </si>
  <si>
    <t>BIL.PAS.WFG{I,USD,J15,BAN}</t>
  </si>
  <si>
    <t>BIL.PAS.WFG{I,USD,J15,KUN}</t>
  </si>
  <si>
    <t>BIL.PAS.WFG{I,USD,U5J,BAN}</t>
  </si>
  <si>
    <t>BIL.PAS.WFG{I,USD,U5J,KUN}</t>
  </si>
  <si>
    <t>BIL.PAS.WFG{I,U,T,T}</t>
  </si>
  <si>
    <t>BIL.PAS.WFG{I,U,T,BAN}</t>
  </si>
  <si>
    <t>BIL.PAS.WFG{I,U,T,KUN}</t>
  </si>
  <si>
    <t>BIL.PAS.WFG{I,U,ASI,BAN}</t>
  </si>
  <si>
    <t>BIL.PAS.WFG{I,U,ASI,KUN}</t>
  </si>
  <si>
    <t>BIL.PAS.WFG{I,U,KUE,BAN}</t>
  </si>
  <si>
    <t>BIL.PAS.WFG{I,U,KUE,KUN}</t>
  </si>
  <si>
    <t>BIL.PAS.WFG{I,U,RLZ,BAN}</t>
  </si>
  <si>
    <t>BIL.PAS.WFG{I,U,RLZ,KUN}</t>
  </si>
  <si>
    <t>BIL.PAS.WFG{I,U,B1M,BAN}</t>
  </si>
  <si>
    <t>BIL.PAS.WFG{I,U,B1M,KUN}</t>
  </si>
  <si>
    <t>BIL.PAS.WFG{I,U,M13,BAN}</t>
  </si>
  <si>
    <t>BIL.PAS.WFG{I,U,M13,KUN}</t>
  </si>
  <si>
    <t>BIL.PAS.WFG{I,U,M31,BAN}</t>
  </si>
  <si>
    <t>BIL.PAS.WFG{I,U,M31,KUN}</t>
  </si>
  <si>
    <t>BIL.PAS.WFG{I,U,J15,BAN}</t>
  </si>
  <si>
    <t>BIL.PAS.WFG{I,U,J15,KUN}</t>
  </si>
  <si>
    <t>BIL.PAS.WFG{I,U,U5J,BAN}</t>
  </si>
  <si>
    <t>BIL.PAS.WFG{I,U,U5J,KUN}</t>
  </si>
  <si>
    <t>BIL.PAS.WFG{A,T,T,T}</t>
  </si>
  <si>
    <t>BIL.PAS.WFG{A,T,T,BAN}</t>
  </si>
  <si>
    <t>BIL.PAS.WFG{A,T,T,KUN}</t>
  </si>
  <si>
    <t>BIL.PAS.WFG{A,T,ASI,BAN}</t>
  </si>
  <si>
    <t>BIL.PAS.WFG{A,T,ASI,KUN}</t>
  </si>
  <si>
    <t>BIL.PAS.WFG{A,T,KUE,BAN}</t>
  </si>
  <si>
    <t>BIL.PAS.WFG{A,T,KUE,KUN}</t>
  </si>
  <si>
    <t>BIL.PAS.WFG{A,T,RLZ,BAN}</t>
  </si>
  <si>
    <t>BIL.PAS.WFG{A,T,RLZ,KUN}</t>
  </si>
  <si>
    <t>BIL.PAS.WFG{A,T,B1M,BAN}</t>
  </si>
  <si>
    <t>BIL.PAS.WFG{A,T,B1M,KUN}</t>
  </si>
  <si>
    <t>BIL.PAS.WFG{A,T,M13,BAN}</t>
  </si>
  <si>
    <t>BIL.PAS.WFG{A,T,M13,KUN}</t>
  </si>
  <si>
    <t>BIL.PAS.WFG{A,T,M31,BAN}</t>
  </si>
  <si>
    <t>BIL.PAS.WFG{A,T,M31,KUN}</t>
  </si>
  <si>
    <t>BIL.PAS.WFG{A,T,J15,BAN}</t>
  </si>
  <si>
    <t>BIL.PAS.WFG{A,T,J15,KUN}</t>
  </si>
  <si>
    <t>BIL.PAS.WFG{A,T,U5J,BAN}</t>
  </si>
  <si>
    <t>BIL.PAS.WFG{A,T,U5J,KUN}</t>
  </si>
  <si>
    <t>BIL.PAS.WFG{A,CHF,T,T}</t>
  </si>
  <si>
    <t>BIL.PAS.WFG{A,CHF,T,BAN}</t>
  </si>
  <si>
    <t>BIL.PAS.WFG{A,CHF,T,KUN}</t>
  </si>
  <si>
    <t>BIL.PAS.WFG{A,CHF,ASI,BAN}</t>
  </si>
  <si>
    <t>BIL.PAS.WFG{A,CHF,ASI,KUN}</t>
  </si>
  <si>
    <t>BIL.PAS.WFG{A,CHF,KUE,BAN}</t>
  </si>
  <si>
    <t>BIL.PAS.WFG{A,CHF,KUE,KUN}</t>
  </si>
  <si>
    <t>BIL.PAS.WFG{A,CHF,RLZ,BAN}</t>
  </si>
  <si>
    <t>BIL.PAS.WFG{A,CHF,RLZ,KUN}</t>
  </si>
  <si>
    <t>BIL.PAS.WFG{A,CHF,B1M,BAN}</t>
  </si>
  <si>
    <t>BIL.PAS.WFG{A,CHF,B1M,KUN}</t>
  </si>
  <si>
    <t>BIL.PAS.WFG{A,CHF,M13,BAN}</t>
  </si>
  <si>
    <t>BIL.PAS.WFG{A,CHF,M13,KUN}</t>
  </si>
  <si>
    <t>BIL.PAS.WFG{A,CHF,M31,BAN}</t>
  </si>
  <si>
    <t>BIL.PAS.WFG{A,CHF,M31,KUN}</t>
  </si>
  <si>
    <t>BIL.PAS.WFG{A,CHF,J15,BAN}</t>
  </si>
  <si>
    <t>BIL.PAS.WFG{A,CHF,J15,KUN}</t>
  </si>
  <si>
    <t>BIL.PAS.WFG{A,CHF,U5J,BAN}</t>
  </si>
  <si>
    <t>BIL.PAS.WFG{A,CHF,U5J,KUN}</t>
  </si>
  <si>
    <t>BIL.PAS.WFG{A,EM,T,T}</t>
  </si>
  <si>
    <t>BIL.PAS.WFG{A,EM,T,BAN}</t>
  </si>
  <si>
    <t>BIL.PAS.WFG{A,EM,T,KUN}</t>
  </si>
  <si>
    <t>BIL.PAS.WFG{A,EM,ASI,BAN}</t>
  </si>
  <si>
    <t>BIL.PAS.WFG{A,EM,ASI,KUN}</t>
  </si>
  <si>
    <t>BIL.PAS.WFG{A,EM,KUE,BAN}</t>
  </si>
  <si>
    <t>BIL.PAS.WFG{A,EM,KUE,KUN}</t>
  </si>
  <si>
    <t>BIL.PAS.WFG{A,EM,RLZ,BAN}</t>
  </si>
  <si>
    <t>BIL.PAS.WFG{A,EM,RLZ,KUN}</t>
  </si>
  <si>
    <t>BIL.PAS.WFG{A,EM,B1M,BAN}</t>
  </si>
  <si>
    <t>BIL.PAS.WFG{A,EM,B1M,KUN}</t>
  </si>
  <si>
    <t>BIL.PAS.WFG{A,EM,M13,BAN}</t>
  </si>
  <si>
    <t>BIL.PAS.WFG{A,EM,M13,KUN}</t>
  </si>
  <si>
    <t>BIL.PAS.WFG{A,EM,M31,BAN}</t>
  </si>
  <si>
    <t>BIL.PAS.WFG{A,EM,M31,KUN}</t>
  </si>
  <si>
    <t>BIL.PAS.WFG{A,EM,J15,BAN}</t>
  </si>
  <si>
    <t>BIL.PAS.WFG{A,EM,J15,KUN}</t>
  </si>
  <si>
    <t>BIL.PAS.WFG{A,EM,U5J,BAN}</t>
  </si>
  <si>
    <t>BIL.PAS.WFG{A,EM,U5J,KUN}</t>
  </si>
  <si>
    <t>BIL.PAS.WFG{A,EUR,T,T}</t>
  </si>
  <si>
    <t>BIL.PAS.WFG{A,EUR,T,BAN}</t>
  </si>
  <si>
    <t>BIL.PAS.WFG{A,EUR,T,KUN}</t>
  </si>
  <si>
    <t>BIL.PAS.WFG{A,EUR,ASI,BAN}</t>
  </si>
  <si>
    <t>BIL.PAS.WFG{A,EUR,ASI,KUN}</t>
  </si>
  <si>
    <t>BIL.PAS.WFG{A,EUR,KUE,BAN}</t>
  </si>
  <si>
    <t>BIL.PAS.WFG{A,EUR,KUE,KUN}</t>
  </si>
  <si>
    <t>BIL.PAS.WFG{A,EUR,RLZ,BAN}</t>
  </si>
  <si>
    <t>BIL.PAS.WFG{A,EUR,RLZ,KUN}</t>
  </si>
  <si>
    <t>BIL.PAS.WFG{A,EUR,B1M,BAN}</t>
  </si>
  <si>
    <t>BIL.PAS.WFG{A,EUR,B1M,KUN}</t>
  </si>
  <si>
    <t>BIL.PAS.WFG{A,EUR,M13,BAN}</t>
  </si>
  <si>
    <t>BIL.PAS.WFG{A,EUR,M13,KUN}</t>
  </si>
  <si>
    <t>BIL.PAS.WFG{A,EUR,M31,BAN}</t>
  </si>
  <si>
    <t>BIL.PAS.WFG{A,EUR,M31,KUN}</t>
  </si>
  <si>
    <t>BIL.PAS.WFG{A,EUR,J15,BAN}</t>
  </si>
  <si>
    <t>BIL.PAS.WFG{A,EUR,J15,KUN}</t>
  </si>
  <si>
    <t>BIL.PAS.WFG{A,EUR,U5J,BAN}</t>
  </si>
  <si>
    <t>BIL.PAS.WFG{A,EUR,U5J,KUN}</t>
  </si>
  <si>
    <t>BIL.PAS.WFG{A,JPY,T,T}</t>
  </si>
  <si>
    <t>BIL.PAS.WFG{A,JPY,T,BAN}</t>
  </si>
  <si>
    <t>BIL.PAS.WFG{A,JPY,T,KUN}</t>
  </si>
  <si>
    <t>BIL.PAS.WFG{A,JPY,ASI,BAN}</t>
  </si>
  <si>
    <t>BIL.PAS.WFG{A,JPY,ASI,KUN}</t>
  </si>
  <si>
    <t>BIL.PAS.WFG{A,JPY,KUE,BAN}</t>
  </si>
  <si>
    <t>BIL.PAS.WFG{A,JPY,KUE,KUN}</t>
  </si>
  <si>
    <t>BIL.PAS.WFG{A,JPY,RLZ,BAN}</t>
  </si>
  <si>
    <t>BIL.PAS.WFG{A,JPY,RLZ,KUN}</t>
  </si>
  <si>
    <t>BIL.PAS.WFG{A,JPY,B1M,BAN}</t>
  </si>
  <si>
    <t>BIL.PAS.WFG{A,JPY,B1M,KUN}</t>
  </si>
  <si>
    <t>BIL.PAS.WFG{A,JPY,M13,BAN}</t>
  </si>
  <si>
    <t>BIL.PAS.WFG{A,JPY,M13,KUN}</t>
  </si>
  <si>
    <t>BIL.PAS.WFG{A,JPY,M31,BAN}</t>
  </si>
  <si>
    <t>BIL.PAS.WFG{A,JPY,M31,KUN}</t>
  </si>
  <si>
    <t>BIL.PAS.WFG{A,JPY,J15,BAN}</t>
  </si>
  <si>
    <t>BIL.PAS.WFG{A,JPY,J15,KUN}</t>
  </si>
  <si>
    <t>BIL.PAS.WFG{A,JPY,U5J,BAN}</t>
  </si>
  <si>
    <t>BIL.PAS.WFG{A,JPY,U5J,KUN}</t>
  </si>
  <si>
    <t>BIL.PAS.WFG{A,USD,T,T}</t>
  </si>
  <si>
    <t>BIL.PAS.WFG{A,USD,T,BAN}</t>
  </si>
  <si>
    <t>BIL.PAS.WFG{A,USD,T,KUN}</t>
  </si>
  <si>
    <t>BIL.PAS.WFG{A,USD,ASI,BAN}</t>
  </si>
  <si>
    <t>BIL.PAS.WFG{A,USD,ASI,KUN}</t>
  </si>
  <si>
    <t>BIL.PAS.WFG{A,USD,KUE,BAN}</t>
  </si>
  <si>
    <t>BIL.PAS.WFG{A,USD,KUE,KUN}</t>
  </si>
  <si>
    <t>BIL.PAS.WFG{A,USD,RLZ,BAN}</t>
  </si>
  <si>
    <t>BIL.PAS.WFG{A,USD,RLZ,KUN}</t>
  </si>
  <si>
    <t>BIL.PAS.WFG{A,USD,B1M,BAN}</t>
  </si>
  <si>
    <t>BIL.PAS.WFG{A,USD,B1M,KUN}</t>
  </si>
  <si>
    <t>BIL.PAS.WFG{A,USD,M13,BAN}</t>
  </si>
  <si>
    <t>BIL.PAS.WFG{A,USD,M13,KUN}</t>
  </si>
  <si>
    <t>BIL.PAS.WFG{A,USD,M31,BAN}</t>
  </si>
  <si>
    <t>BIL.PAS.WFG{A,USD,M31,KUN}</t>
  </si>
  <si>
    <t>BIL.PAS.WFG{A,USD,J15,BAN}</t>
  </si>
  <si>
    <t>BIL.PAS.WFG{A,USD,J15,KUN}</t>
  </si>
  <si>
    <t>BIL.PAS.WFG{A,USD,U5J,BAN}</t>
  </si>
  <si>
    <t>BIL.PAS.WFG{A,USD,U5J,KUN}</t>
  </si>
  <si>
    <t>BIL.PAS.WFG{A,U,T,T}</t>
  </si>
  <si>
    <t>BIL.PAS.WFG{A,U,T,BAN}</t>
  </si>
  <si>
    <t>BIL.PAS.WFG{A,U,T,KUN}</t>
  </si>
  <si>
    <t>BIL.PAS.WFG{A,U,ASI,BAN}</t>
  </si>
  <si>
    <t>BIL.PAS.WFG{A,U,ASI,KUN}</t>
  </si>
  <si>
    <t>BIL.PAS.WFG{A,U,KUE,BAN}</t>
  </si>
  <si>
    <t>BIL.PAS.WFG{A,U,KUE,KUN}</t>
  </si>
  <si>
    <t>BIL.PAS.WFG{A,U,RLZ,BAN}</t>
  </si>
  <si>
    <t>BIL.PAS.WFG{A,U,RLZ,KUN}</t>
  </si>
  <si>
    <t>BIL.PAS.WFG{A,U,B1M,BAN}</t>
  </si>
  <si>
    <t>BIL.PAS.WFG{A,U,B1M,KUN}</t>
  </si>
  <si>
    <t>BIL.PAS.WFG{A,U,M13,BAN}</t>
  </si>
  <si>
    <t>BIL.PAS.WFG{A,U,M13,KUN}</t>
  </si>
  <si>
    <t>BIL.PAS.WFG{A,U,M31,BAN}</t>
  </si>
  <si>
    <t>BIL.PAS.WFG{A,U,M31,KUN}</t>
  </si>
  <si>
    <t>BIL.PAS.WFG{A,U,J15,BAN}</t>
  </si>
  <si>
    <t>BIL.PAS.WFG{A,U,J15,KUN}</t>
  </si>
  <si>
    <t>BIL.PAS.WFG{A,U,U5J,BAN}</t>
  </si>
  <si>
    <t>BIL.PAS.WFG{A,U,U5J,KUN}</t>
  </si>
  <si>
    <t>BIL.PAS.WFG.REP{T,T,T}</t>
  </si>
  <si>
    <t>BIL.PAS.WFG.REP{T,T,BAN}</t>
  </si>
  <si>
    <t>BIL.PAS.WFG.REP{T,T,KUN}</t>
  </si>
  <si>
    <t>BIL.PAS.WFG.REP{I,T,T}</t>
  </si>
  <si>
    <t>BIL.PAS.WFG.REP{I,T,BAN}</t>
  </si>
  <si>
    <t>BIL.PAS.WFG.REP{I,T,KUN}</t>
  </si>
  <si>
    <t>BIL.PAS.WFG.REP{I,CHF,T}</t>
  </si>
  <si>
    <t>BIL.PAS.WFG.REP{I,CHF,BAN}</t>
  </si>
  <si>
    <t>BIL.PAS.WFG.REP{I,CHF,KUN}</t>
  </si>
  <si>
    <t>BIL.PAS.WFG.REP{I,EM,T}</t>
  </si>
  <si>
    <t>BIL.PAS.WFG.REP{I,EM,BAN}</t>
  </si>
  <si>
    <t>BIL.PAS.WFG.REP{I,EM,KUN}</t>
  </si>
  <si>
    <t>BIL.PAS.WFG.REP{I,EUR,T}</t>
  </si>
  <si>
    <t>BIL.PAS.WFG.REP{I,EUR,BAN}</t>
  </si>
  <si>
    <t>BIL.PAS.WFG.REP{I,EUR,KUN}</t>
  </si>
  <si>
    <t>BIL.PAS.WFG.REP{I,JPY,T}</t>
  </si>
  <si>
    <t>BIL.PAS.WFG.REP{I,JPY,BAN}</t>
  </si>
  <si>
    <t>BIL.PAS.WFG.REP{I,JPY,KUN}</t>
  </si>
  <si>
    <t>BIL.PAS.WFG.REP{I,USD,T}</t>
  </si>
  <si>
    <t>BIL.PAS.WFG.REP{I,USD,BAN}</t>
  </si>
  <si>
    <t>BIL.PAS.WFG.REP{I,USD,KUN}</t>
  </si>
  <si>
    <t>BIL.PAS.WFG.REP{I,U,T}</t>
  </si>
  <si>
    <t>BIL.PAS.WFG.REP{I,U,BAN}</t>
  </si>
  <si>
    <t>BIL.PAS.WFG.REP{I,U,KUN}</t>
  </si>
  <si>
    <t>BIL.PAS.WFG.REP{A,T,T}</t>
  </si>
  <si>
    <t>BIL.PAS.WFG.REP{A,T,BAN}</t>
  </si>
  <si>
    <t>BIL.PAS.WFG.REP{A,T,KUN}</t>
  </si>
  <si>
    <t>BIL.PAS.WFG.REP{A,CHF,T}</t>
  </si>
  <si>
    <t>BIL.PAS.WFG.REP{A,CHF,BAN}</t>
  </si>
  <si>
    <t>BIL.PAS.WFG.REP{A,CHF,KUN}</t>
  </si>
  <si>
    <t>BIL.PAS.WFG.REP{A,EM,T}</t>
  </si>
  <si>
    <t>BIL.PAS.WFG.REP{A,EM,BAN}</t>
  </si>
  <si>
    <t>BIL.PAS.WFG.REP{A,EM,KUN}</t>
  </si>
  <si>
    <t>BIL.PAS.WFG.REP{A,EUR,T}</t>
  </si>
  <si>
    <t>BIL.PAS.WFG.REP{A,EUR,BAN}</t>
  </si>
  <si>
    <t>BIL.PAS.WFG.REP{A,EUR,KUN}</t>
  </si>
  <si>
    <t>BIL.PAS.WFG.REP{A,JPY,T}</t>
  </si>
  <si>
    <t>BIL.PAS.WFG.REP{A,JPY,BAN}</t>
  </si>
  <si>
    <t>BIL.PAS.WFG.REP{A,JPY,KUN}</t>
  </si>
  <si>
    <t>BIL.PAS.WFG.REP{A,USD,T}</t>
  </si>
  <si>
    <t>BIL.PAS.WFG.REP{A,USD,BAN}</t>
  </si>
  <si>
    <t>BIL.PAS.WFG.REP{A,USD,KUN}</t>
  </si>
  <si>
    <t>BIL.PAS.WFG.REP{A,U,T}</t>
  </si>
  <si>
    <t>BIL.PAS.WFG.REP{A,U,BAN}</t>
  </si>
  <si>
    <t>BIL.PAS.WFG.REP{A,U,KUN}</t>
  </si>
  <si>
    <t>BIL.PAS.WFG.SLB{T,T,T}</t>
  </si>
  <si>
    <t>BIL.PAS.WFG.SLB{T,T,BAN}</t>
  </si>
  <si>
    <t>BIL.PAS.WFG.SLB{T,T,KUN}</t>
  </si>
  <si>
    <t>BIL.PAS.WFG.SLB{I,T,T}</t>
  </si>
  <si>
    <t>BIL.PAS.WFG.SLB{I,T,BAN}</t>
  </si>
  <si>
    <t>BIL.PAS.WFG.SLB{I,T,KUN}</t>
  </si>
  <si>
    <t>BIL.PAS.WFG.SLB{I,CHF,T}</t>
  </si>
  <si>
    <t>BIL.PAS.WFG.SLB{I,CHF,BAN}</t>
  </si>
  <si>
    <t>BIL.PAS.WFG.SLB{I,CHF,KUN}</t>
  </si>
  <si>
    <t>BIL.PAS.WFG.SLB{I,EM,T}</t>
  </si>
  <si>
    <t>BIL.PAS.WFG.SLB{I,EM,BAN}</t>
  </si>
  <si>
    <t>BIL.PAS.WFG.SLB{I,EM,KUN}</t>
  </si>
  <si>
    <t>BIL.PAS.WFG.SLB{I,EUR,T}</t>
  </si>
  <si>
    <t>BIL.PAS.WFG.SLB{I,EUR,BAN}</t>
  </si>
  <si>
    <t>BIL.PAS.WFG.SLB{I,EUR,KUN}</t>
  </si>
  <si>
    <t>BIL.PAS.WFG.SLB{I,JPY,T}</t>
  </si>
  <si>
    <t>BIL.PAS.WFG.SLB{I,JPY,BAN}</t>
  </si>
  <si>
    <t>BIL.PAS.WFG.SLB{I,JPY,KUN}</t>
  </si>
  <si>
    <t>BIL.PAS.WFG.SLB{I,USD,T}</t>
  </si>
  <si>
    <t>BIL.PAS.WFG.SLB{I,USD,BAN}</t>
  </si>
  <si>
    <t>BIL.PAS.WFG.SLB{I,USD,KUN}</t>
  </si>
  <si>
    <t>BIL.PAS.WFG.SLB{I,U,T}</t>
  </si>
  <si>
    <t>BIL.PAS.WFG.SLB{I,U,BAN}</t>
  </si>
  <si>
    <t>BIL.PAS.WFG.SLB{I,U,KUN}</t>
  </si>
  <si>
    <t>BIL.PAS.WFG.SLB{A,T,T}</t>
  </si>
  <si>
    <t>BIL.PAS.WFG.SLB{A,T,BAN}</t>
  </si>
  <si>
    <t>BIL.PAS.WFG.SLB{A,T,KUN}</t>
  </si>
  <si>
    <t>BIL.PAS.WFG.SLB{A,CHF,T}</t>
  </si>
  <si>
    <t>BIL.PAS.WFG.SLB{A,CHF,BAN}</t>
  </si>
  <si>
    <t>BIL.PAS.WFG.SLB{A,CHF,KUN}</t>
  </si>
  <si>
    <t>BIL.PAS.WFG.SLB{A,EM,T}</t>
  </si>
  <si>
    <t>BIL.PAS.WFG.SLB{A,EM,BAN}</t>
  </si>
  <si>
    <t>BIL.PAS.WFG.SLB{A,EM,KUN}</t>
  </si>
  <si>
    <t>BIL.PAS.WFG.SLB{A,EUR,T}</t>
  </si>
  <si>
    <t>BIL.PAS.WFG.SLB{A,EUR,BAN}</t>
  </si>
  <si>
    <t>BIL.PAS.WFG.SLB{A,EUR,KUN}</t>
  </si>
  <si>
    <t>BIL.PAS.WFG.SLB{A,JPY,T}</t>
  </si>
  <si>
    <t>BIL.PAS.WFG.SLB{A,JPY,BAN}</t>
  </si>
  <si>
    <t>BIL.PAS.WFG.SLB{A,JPY,KUN}</t>
  </si>
  <si>
    <t>BIL.PAS.WFG.SLB{A,USD,T}</t>
  </si>
  <si>
    <t>BIL.PAS.WFG.SLB{A,USD,BAN}</t>
  </si>
  <si>
    <t>BIL.PAS.WFG.SLB{A,USD,KUN}</t>
  </si>
  <si>
    <t>BIL.PAS.WFG.SLB{A,U,T}</t>
  </si>
  <si>
    <t>BIL.PAS.WFG.SLB{A,U,BAN}</t>
  </si>
  <si>
    <t>BIL.PAS.WFG.SLB{A,U,KUN}</t>
  </si>
  <si>
    <t>BIL.PAS.VKE{T,T}</t>
  </si>
  <si>
    <t>BIL.PAS.VKE{I,T}</t>
  </si>
  <si>
    <t>BIL.PAS.VKE{I,CHF}</t>
  </si>
  <si>
    <t>BIL.PAS.VKE{I,EM}</t>
  </si>
  <si>
    <t>BIL.PAS.VKE{I,EUR}</t>
  </si>
  <si>
    <t>BIL.PAS.VKE{I,JPY}</t>
  </si>
  <si>
    <t>BIL.PAS.VKE{I,USD}</t>
  </si>
  <si>
    <t>BIL.PAS.VKE{I,U}</t>
  </si>
  <si>
    <t>BIL.PAS.VKE{A,T}</t>
  </si>
  <si>
    <t>BIL.PAS.VKE{A,CHF}</t>
  </si>
  <si>
    <t>BIL.PAS.VKE{A,EM}</t>
  </si>
  <si>
    <t>BIL.PAS.VKE{A,EUR}</t>
  </si>
  <si>
    <t>BIL.PAS.VKE{A,JPY}</t>
  </si>
  <si>
    <t>BIL.PAS.VKE{A,USD}</t>
  </si>
  <si>
    <t>BIL.PAS.VKE{A,U}</t>
  </si>
  <si>
    <t>BIL.PAS.VKE.KOV{T,T,T,T}</t>
  </si>
  <si>
    <t>BIL.PAS.VKE.KOV{T,T,ASI,T}</t>
  </si>
  <si>
    <t>BIL.PAS.VKE.KOV{T,T,KUE,T}</t>
  </si>
  <si>
    <t>BIL.PAS.VKE.KOV{T,T,KUE,UEB}</t>
  </si>
  <si>
    <t>BIL.PAS.VKE.KOV{T,T,KUE,NUE}</t>
  </si>
  <si>
    <t>BIL.PAS.VKE.KOV{T,T,RLZ,T}</t>
  </si>
  <si>
    <t>BIL.PAS.VKE.KOV{T,T,B1M,T}</t>
  </si>
  <si>
    <t>Y58</t>
  </si>
  <si>
    <t>BIL.PAS.VKE.KOV{T,T,M13,T}</t>
  </si>
  <si>
    <t>BIL.PAS.VKE.KOV{T,T,M31,T}</t>
  </si>
  <si>
    <t>BIL.PAS.VKE.KOV{T,T,J15,T}</t>
  </si>
  <si>
    <t>BIL.PAS.VKE.KOV{T,T,U5J,T}</t>
  </si>
  <si>
    <t>BIL.PAS.VKE.KOV{I,T,T,T}</t>
  </si>
  <si>
    <t>BIL.PAS.VKE.KOV{I,T,ASI,T}</t>
  </si>
  <si>
    <t>BIL.PAS.VKE.KOV{I,T,KUE,T}</t>
  </si>
  <si>
    <t>BIL.PAS.VKE.KOV{I,T,KUE,UEB}</t>
  </si>
  <si>
    <t>BIL.PAS.VKE.KOV{I,T,KUE,NUE}</t>
  </si>
  <si>
    <t>BIL.PAS.VKE.KOV{I,T,RLZ,T}</t>
  </si>
  <si>
    <t>BIL.PAS.VKE.KOV{I,T,B1M,T}</t>
  </si>
  <si>
    <t>Q58</t>
  </si>
  <si>
    <t>BIL.PAS.VKE.KOV{I,T,M13,T}</t>
  </si>
  <si>
    <t>BIL.PAS.VKE.KOV{I,T,M31,T}</t>
  </si>
  <si>
    <t>BIL.PAS.VKE.KOV{I,T,J15,T}</t>
  </si>
  <si>
    <t>BIL.PAS.VKE.KOV{I,T,U5J,T}</t>
  </si>
  <si>
    <t>BIL.PAS.VKE.KOV{I,CHF,T,T}</t>
  </si>
  <si>
    <t>BIL.PAS.VKE.KOV{I,CHF,ASI,T}</t>
  </si>
  <si>
    <t>BIL.PAS.VKE.KOV{I,CHF,KUE,T}</t>
  </si>
  <si>
    <t>BIL.PAS.VKE.KOV{I,CHF,KUE,UEB}</t>
  </si>
  <si>
    <t>BIL.PAS.VKE.KOV{I,CHF,KUE,NUE}</t>
  </si>
  <si>
    <t>BIL.PAS.VKE.KOV{I,CHF,RLZ,T}</t>
  </si>
  <si>
    <t>BIL.PAS.VKE.KOV{I,CHF,B1M,T}</t>
  </si>
  <si>
    <t>K58</t>
  </si>
  <si>
    <t>BIL.PAS.VKE.KOV{I,CHF,M13,T}</t>
  </si>
  <si>
    <t>BIL.PAS.VKE.KOV{I,CHF,M31,T}</t>
  </si>
  <si>
    <t>BIL.PAS.VKE.KOV{I,CHF,J15,T}</t>
  </si>
  <si>
    <t>BIL.PAS.VKE.KOV{I,CHF,U5J,T}</t>
  </si>
  <si>
    <t>BIL.PAS.VKE.KOV{I,EM,T,T}</t>
  </si>
  <si>
    <t>BIL.PAS.VKE.KOV{I,EM,ASI,T}</t>
  </si>
  <si>
    <t>BIL.PAS.VKE.KOV{I,EM,KUE,T}</t>
  </si>
  <si>
    <t>BIL.PAS.VKE.KOV{I,EM,KUE,UEB}</t>
  </si>
  <si>
    <t>BIL.PAS.VKE.KOV{I,EM,KUE,NUE}</t>
  </si>
  <si>
    <t>BIL.PAS.VKE.KOV{I,EM,RLZ,T}</t>
  </si>
  <si>
    <t>BIL.PAS.VKE.KOV{I,EM,B1M,T}</t>
  </si>
  <si>
    <t>L58</t>
  </si>
  <si>
    <t>BIL.PAS.VKE.KOV{I,EM,M13,T}</t>
  </si>
  <si>
    <t>BIL.PAS.VKE.KOV{I,EM,M31,T}</t>
  </si>
  <si>
    <t>BIL.PAS.VKE.KOV{I,EM,J15,T}</t>
  </si>
  <si>
    <t>BIL.PAS.VKE.KOV{I,EM,U5J,T}</t>
  </si>
  <si>
    <t>BIL.PAS.VKE.KOV{I,EUR,T,T}</t>
  </si>
  <si>
    <t>BIL.PAS.VKE.KOV{I,EUR,ASI,T}</t>
  </si>
  <si>
    <t>BIL.PAS.VKE.KOV{I,EUR,KUE,T}</t>
  </si>
  <si>
    <t>BIL.PAS.VKE.KOV{I,EUR,KUE,UEB}</t>
  </si>
  <si>
    <t>BIL.PAS.VKE.KOV{I,EUR,KUE,NUE}</t>
  </si>
  <si>
    <t>BIL.PAS.VKE.KOV{I,EUR,RLZ,T}</t>
  </si>
  <si>
    <t>BIL.PAS.VKE.KOV{I,EUR,B1M,T}</t>
  </si>
  <si>
    <t>N58</t>
  </si>
  <si>
    <t>BIL.PAS.VKE.KOV{I,EUR,M13,T}</t>
  </si>
  <si>
    <t>BIL.PAS.VKE.KOV{I,EUR,M31,T}</t>
  </si>
  <si>
    <t>BIL.PAS.VKE.KOV{I,EUR,J15,T}</t>
  </si>
  <si>
    <t>BIL.PAS.VKE.KOV{I,EUR,U5J,T}</t>
  </si>
  <si>
    <t>BIL.PAS.VKE.KOV{I,JPY,T,T}</t>
  </si>
  <si>
    <t>BIL.PAS.VKE.KOV{I,JPY,ASI,T}</t>
  </si>
  <si>
    <t>BIL.PAS.VKE.KOV{I,JPY,KUE,T}</t>
  </si>
  <si>
    <t>BIL.PAS.VKE.KOV{I,JPY,KUE,UEB}</t>
  </si>
  <si>
    <t>BIL.PAS.VKE.KOV{I,JPY,KUE,NUE}</t>
  </si>
  <si>
    <t>BIL.PAS.VKE.KOV{I,JPY,RLZ,T}</t>
  </si>
  <si>
    <t>BIL.PAS.VKE.KOV{I,JPY,B1M,T}</t>
  </si>
  <si>
    <t>O58</t>
  </si>
  <si>
    <t>BIL.PAS.VKE.KOV{I,JPY,M13,T}</t>
  </si>
  <si>
    <t>BIL.PAS.VKE.KOV{I,JPY,M31,T}</t>
  </si>
  <si>
    <t>BIL.PAS.VKE.KOV{I,JPY,J15,T}</t>
  </si>
  <si>
    <t>BIL.PAS.VKE.KOV{I,JPY,U5J,T}</t>
  </si>
  <si>
    <t>BIL.PAS.VKE.KOV{I,USD,T,T}</t>
  </si>
  <si>
    <t>BIL.PAS.VKE.KOV{I,USD,ASI,T}</t>
  </si>
  <si>
    <t>BIL.PAS.VKE.KOV{I,USD,KUE,T}</t>
  </si>
  <si>
    <t>BIL.PAS.VKE.KOV{I,USD,KUE,UEB}</t>
  </si>
  <si>
    <t>BIL.PAS.VKE.KOV{I,USD,KUE,NUE}</t>
  </si>
  <si>
    <t>BIL.PAS.VKE.KOV{I,USD,RLZ,T}</t>
  </si>
  <si>
    <t>BIL.PAS.VKE.KOV{I,USD,B1M,T}</t>
  </si>
  <si>
    <t>M58</t>
  </si>
  <si>
    <t>BIL.PAS.VKE.KOV{I,USD,M13,T}</t>
  </si>
  <si>
    <t>BIL.PAS.VKE.KOV{I,USD,M31,T}</t>
  </si>
  <si>
    <t>BIL.PAS.VKE.KOV{I,USD,J15,T}</t>
  </si>
  <si>
    <t>BIL.PAS.VKE.KOV{I,USD,U5J,T}</t>
  </si>
  <si>
    <t>BIL.PAS.VKE.KOV{I,U,T,T}</t>
  </si>
  <si>
    <t>BIL.PAS.VKE.KOV{I,U,ASI,T}</t>
  </si>
  <si>
    <t>BIL.PAS.VKE.KOV{I,U,KUE,T}</t>
  </si>
  <si>
    <t>BIL.PAS.VKE.KOV{I,U,KUE,UEB}</t>
  </si>
  <si>
    <t>BIL.PAS.VKE.KOV{I,U,KUE,NUE}</t>
  </si>
  <si>
    <t>BIL.PAS.VKE.KOV{I,U,RLZ,T}</t>
  </si>
  <si>
    <t>BIL.PAS.VKE.KOV{I,U,B1M,T}</t>
  </si>
  <si>
    <t>P58</t>
  </si>
  <si>
    <t>BIL.PAS.VKE.KOV{I,U,M13,T}</t>
  </si>
  <si>
    <t>BIL.PAS.VKE.KOV{I,U,M31,T}</t>
  </si>
  <si>
    <t>BIL.PAS.VKE.KOV{I,U,J15,T}</t>
  </si>
  <si>
    <t>BIL.PAS.VKE.KOV{I,U,U5J,T}</t>
  </si>
  <si>
    <t>BIL.PAS.VKE.KOV{A,T,T,T}</t>
  </si>
  <si>
    <t>BIL.PAS.VKE.KOV{A,T,ASI,T}</t>
  </si>
  <si>
    <t>BIL.PAS.VKE.KOV{A,T,KUE,T}</t>
  </si>
  <si>
    <t>BIL.PAS.VKE.KOV{A,T,KUE,UEB}</t>
  </si>
  <si>
    <t>BIL.PAS.VKE.KOV{A,T,KUE,NUE}</t>
  </si>
  <si>
    <t>BIL.PAS.VKE.KOV{A,T,RLZ,T}</t>
  </si>
  <si>
    <t>BIL.PAS.VKE.KOV{A,T,B1M,T}</t>
  </si>
  <si>
    <t>X58</t>
  </si>
  <si>
    <t>BIL.PAS.VKE.KOV{A,T,M13,T}</t>
  </si>
  <si>
    <t>BIL.PAS.VKE.KOV{A,T,M31,T}</t>
  </si>
  <si>
    <t>BIL.PAS.VKE.KOV{A,T,J15,T}</t>
  </si>
  <si>
    <t>BIL.PAS.VKE.KOV{A,T,U5J,T}</t>
  </si>
  <si>
    <t>BIL.PAS.VKE.KOV{A,CHF,T,T}</t>
  </si>
  <si>
    <t>BIL.PAS.VKE.KOV{A,CHF,ASI,T}</t>
  </si>
  <si>
    <t>BIL.PAS.VKE.KOV{A,CHF,KUE,T}</t>
  </si>
  <si>
    <t>BIL.PAS.VKE.KOV{A,CHF,KUE,UEB}</t>
  </si>
  <si>
    <t>BIL.PAS.VKE.KOV{A,CHF,KUE,NUE}</t>
  </si>
  <si>
    <t>BIL.PAS.VKE.KOV{A,CHF,RLZ,T}</t>
  </si>
  <si>
    <t>BIL.PAS.VKE.KOV{A,CHF,B1M,T}</t>
  </si>
  <si>
    <t>R58</t>
  </si>
  <si>
    <t>BIL.PAS.VKE.KOV{A,CHF,M13,T}</t>
  </si>
  <si>
    <t>BIL.PAS.VKE.KOV{A,CHF,M31,T}</t>
  </si>
  <si>
    <t>BIL.PAS.VKE.KOV{A,CHF,J15,T}</t>
  </si>
  <si>
    <t>BIL.PAS.VKE.KOV{A,CHF,U5J,T}</t>
  </si>
  <si>
    <t>BIL.PAS.VKE.KOV{A,EM,T,T}</t>
  </si>
  <si>
    <t>BIL.PAS.VKE.KOV{A,EM,ASI,T}</t>
  </si>
  <si>
    <t>BIL.PAS.VKE.KOV{A,EM,KUE,T}</t>
  </si>
  <si>
    <t>BIL.PAS.VKE.KOV{A,EM,KUE,UEB}</t>
  </si>
  <si>
    <t>BIL.PAS.VKE.KOV{A,EM,KUE,NUE}</t>
  </si>
  <si>
    <t>BIL.PAS.VKE.KOV{A,EM,RLZ,T}</t>
  </si>
  <si>
    <t>BIL.PAS.VKE.KOV{A,EM,B1M,T}</t>
  </si>
  <si>
    <t>S58</t>
  </si>
  <si>
    <t>BIL.PAS.VKE.KOV{A,EM,M13,T}</t>
  </si>
  <si>
    <t>BIL.PAS.VKE.KOV{A,EM,M31,T}</t>
  </si>
  <si>
    <t>BIL.PAS.VKE.KOV{A,EM,J15,T}</t>
  </si>
  <si>
    <t>BIL.PAS.VKE.KOV{A,EM,U5J,T}</t>
  </si>
  <si>
    <t>BIL.PAS.VKE.KOV{A,EUR,T,T}</t>
  </si>
  <si>
    <t>BIL.PAS.VKE.KOV{A,EUR,ASI,T}</t>
  </si>
  <si>
    <t>BIL.PAS.VKE.KOV{A,EUR,KUE,T}</t>
  </si>
  <si>
    <t>BIL.PAS.VKE.KOV{A,EUR,KUE,UEB}</t>
  </si>
  <si>
    <t>BIL.PAS.VKE.KOV{A,EUR,KUE,NUE}</t>
  </si>
  <si>
    <t>BIL.PAS.VKE.KOV{A,EUR,RLZ,T}</t>
  </si>
  <si>
    <t>BIL.PAS.VKE.KOV{A,EUR,B1M,T}</t>
  </si>
  <si>
    <t>U58</t>
  </si>
  <si>
    <t>BIL.PAS.VKE.KOV{A,EUR,M13,T}</t>
  </si>
  <si>
    <t>BIL.PAS.VKE.KOV{A,EUR,M31,T}</t>
  </si>
  <si>
    <t>BIL.PAS.VKE.KOV{A,EUR,J15,T}</t>
  </si>
  <si>
    <t>BIL.PAS.VKE.KOV{A,EUR,U5J,T}</t>
  </si>
  <si>
    <t>BIL.PAS.VKE.KOV{A,JPY,T,T}</t>
  </si>
  <si>
    <t>BIL.PAS.VKE.KOV{A,JPY,ASI,T}</t>
  </si>
  <si>
    <t>BIL.PAS.VKE.KOV{A,JPY,KUE,T}</t>
  </si>
  <si>
    <t>BIL.PAS.VKE.KOV{A,JPY,KUE,UEB}</t>
  </si>
  <si>
    <t>BIL.PAS.VKE.KOV{A,JPY,KUE,NUE}</t>
  </si>
  <si>
    <t>BIL.PAS.VKE.KOV{A,JPY,RLZ,T}</t>
  </si>
  <si>
    <t>BIL.PAS.VKE.KOV{A,JPY,B1M,T}</t>
  </si>
  <si>
    <t>V58</t>
  </si>
  <si>
    <t>BIL.PAS.VKE.KOV{A,JPY,M13,T}</t>
  </si>
  <si>
    <t>BIL.PAS.VKE.KOV{A,JPY,M31,T}</t>
  </si>
  <si>
    <t>BIL.PAS.VKE.KOV{A,JPY,J15,T}</t>
  </si>
  <si>
    <t>BIL.PAS.VKE.KOV{A,JPY,U5J,T}</t>
  </si>
  <si>
    <t>BIL.PAS.VKE.KOV{A,USD,T,T}</t>
  </si>
  <si>
    <t>BIL.PAS.VKE.KOV{A,USD,ASI,T}</t>
  </si>
  <si>
    <t>BIL.PAS.VKE.KOV{A,USD,KUE,T}</t>
  </si>
  <si>
    <t>BIL.PAS.VKE.KOV{A,USD,KUE,UEB}</t>
  </si>
  <si>
    <t>BIL.PAS.VKE.KOV{A,USD,KUE,NUE}</t>
  </si>
  <si>
    <t>BIL.PAS.VKE.KOV{A,USD,RLZ,T}</t>
  </si>
  <si>
    <t>BIL.PAS.VKE.KOV{A,USD,B1M,T}</t>
  </si>
  <si>
    <t>T58</t>
  </si>
  <si>
    <t>BIL.PAS.VKE.KOV{A,USD,M13,T}</t>
  </si>
  <si>
    <t>BIL.PAS.VKE.KOV{A,USD,M31,T}</t>
  </si>
  <si>
    <t>BIL.PAS.VKE.KOV{A,USD,J15,T}</t>
  </si>
  <si>
    <t>BIL.PAS.VKE.KOV{A,USD,U5J,T}</t>
  </si>
  <si>
    <t>BIL.PAS.VKE.KOV{A,U,T,T}</t>
  </si>
  <si>
    <t>BIL.PAS.VKE.KOV{A,U,ASI,T}</t>
  </si>
  <si>
    <t>BIL.PAS.VKE.KOV{A,U,KUE,T}</t>
  </si>
  <si>
    <t>BIL.PAS.VKE.KOV{A,U,KUE,UEB}</t>
  </si>
  <si>
    <t>BIL.PAS.VKE.KOV{A,U,KUE,NUE}</t>
  </si>
  <si>
    <t>BIL.PAS.VKE.KOV{A,U,RLZ,T}</t>
  </si>
  <si>
    <t>BIL.PAS.VKE.KOV{A,U,B1M,T}</t>
  </si>
  <si>
    <t>W58</t>
  </si>
  <si>
    <t>BIL.PAS.VKE.KOV{A,U,M13,T}</t>
  </si>
  <si>
    <t>BIL.PAS.VKE.KOV{A,U,M31,T}</t>
  </si>
  <si>
    <t>BIL.PAS.VKE.KOV{A,U,J15,T}</t>
  </si>
  <si>
    <t>BIL.PAS.VKE.KOV{A,U,U5J,T}</t>
  </si>
  <si>
    <t>BIL.PAS.VKE.KOV.CAG{T,T,KUE,NUE}</t>
  </si>
  <si>
    <t>BIL.PAS.VKE.KOV.CAG{I,T,KUE,NUE}</t>
  </si>
  <si>
    <t>BIL.PAS.VKE.KOV.CAG{I,CHF,KUE,NUE}</t>
  </si>
  <si>
    <t>BIL.PAS.VKE.KOV.CAG{I,EM,KUE,NUE}</t>
  </si>
  <si>
    <t>BIL.PAS.VKE.KOV.CAG{I,EUR,KUE,NUE}</t>
  </si>
  <si>
    <t>BIL.PAS.VKE.KOV.CAG{I,JPY,KUE,NUE}</t>
  </si>
  <si>
    <t>BIL.PAS.VKE.KOV.CAG{I,USD,KUE,NUE}</t>
  </si>
  <si>
    <t>BIL.PAS.VKE.KOV.CAG{I,U,KUE,NUE}</t>
  </si>
  <si>
    <t>BIL.PAS.VKE.KOV.CAG{A,T,KUE,NUE}</t>
  </si>
  <si>
    <t>BIL.PAS.VKE.KOV.CAG{A,CHF,KUE,NUE}</t>
  </si>
  <si>
    <t>BIL.PAS.VKE.KOV.CAG{A,EM,KUE,NUE}</t>
  </si>
  <si>
    <t>BIL.PAS.VKE.KOV.CAG{A,EUR,KUE,NUE}</t>
  </si>
  <si>
    <t>BIL.PAS.VKE.KOV.CAG{A,JPY,KUE,NUE}</t>
  </si>
  <si>
    <t>BIL.PAS.VKE.KOV.CAG{A,USD,KUE,NUE}</t>
  </si>
  <si>
    <t>BIL.PAS.VKE.KOV.CAG{A,U,KUE,NUE}</t>
  </si>
  <si>
    <t>BIL.PAS.VKE.KOV.GMP{T,T}</t>
  </si>
  <si>
    <t>BIL.PAS.VKE.KOV.GMP{I,T}</t>
  </si>
  <si>
    <t>BIL.PAS.VKE.KOV.GMP{I,CHF}</t>
  </si>
  <si>
    <t>BIL.PAS.VKE.KOV.GMP{I,EUR}</t>
  </si>
  <si>
    <t>BIL.PAS.VKE.KOV.GMP{I,JPY}</t>
  </si>
  <si>
    <t>BIL.PAS.VKE.KOV.GMP{I,USD}</t>
  </si>
  <si>
    <t>BIL.PAS.VKE.KOV.GMP{I,U}</t>
  </si>
  <si>
    <t>BIL.PAS.VKE.KOV.GMP{A,T}</t>
  </si>
  <si>
    <t>BIL.PAS.VKE.KOV.GMP{A,CHF}</t>
  </si>
  <si>
    <t>BIL.PAS.VKE.KOV.GMP{A,EUR}</t>
  </si>
  <si>
    <t>BIL.PAS.VKE.KOV.GMP{A,JPY}</t>
  </si>
  <si>
    <t>BIL.PAS.VKE.KOV.GMP{A,USD}</t>
  </si>
  <si>
    <t>BIL.PAS.VKE.KOV.GMP{A,U}</t>
  </si>
  <si>
    <t>BIL.PAS.VKE.KOV.BHU{T,T}</t>
  </si>
  <si>
    <t>BIL.PAS.VKE.KOV.BHU{I,T}</t>
  </si>
  <si>
    <t>BIL.PAS.VKE.KOV.BHU{I,CHF}</t>
  </si>
  <si>
    <t>BIL.PAS.VKE.KOV.BHU{I,EM}</t>
  </si>
  <si>
    <t>BIL.PAS.VKE.KOV.BHU{I,EUR}</t>
  </si>
  <si>
    <t>BIL.PAS.VKE.KOV.BHU{I,JPY}</t>
  </si>
  <si>
    <t>BIL.PAS.VKE.KOV.BHU{I,USD}</t>
  </si>
  <si>
    <t>BIL.PAS.VKE.KOV.BHU{I,U}</t>
  </si>
  <si>
    <t>BIL.PAS.VKE.KOV.BHU{A,T}</t>
  </si>
  <si>
    <t>BIL.PAS.VKE.KOV.BHU{A,CHF}</t>
  </si>
  <si>
    <t>BIL.PAS.VKE.KOV.BHU{A,EM}</t>
  </si>
  <si>
    <t>BIL.PAS.VKE.KOV.BHU{A,EUR}</t>
  </si>
  <si>
    <t>BIL.PAS.VKE.KOV.BHU{A,JPY}</t>
  </si>
  <si>
    <t>BIL.PAS.VKE.KOV.BHU{A,USD}</t>
  </si>
  <si>
    <t>BIL.PAS.VKE.KOV.BHU{A,U}</t>
  </si>
  <si>
    <t>BIL.PAS.VKE.GVG{T,T}</t>
  </si>
  <si>
    <t>Y64</t>
  </si>
  <si>
    <t>BIL.PAS.VKE.GVG{I,T}</t>
  </si>
  <si>
    <t>Q64</t>
  </si>
  <si>
    <t>BIL.PAS.VKE.GVG{I,CHF}</t>
  </si>
  <si>
    <t>K64</t>
  </si>
  <si>
    <t>BIL.PAS.VKE.GVG{I,EM}</t>
  </si>
  <si>
    <t>L64</t>
  </si>
  <si>
    <t>BIL.PAS.VKE.GVG{I,EUR}</t>
  </si>
  <si>
    <t>N64</t>
  </si>
  <si>
    <t>BIL.PAS.VKE.GVG{I,JPY}</t>
  </si>
  <si>
    <t>O64</t>
  </si>
  <si>
    <t>BIL.PAS.VKE.GVG{I,USD}</t>
  </si>
  <si>
    <t>M64</t>
  </si>
  <si>
    <t>BIL.PAS.VKE.GVG{I,U}</t>
  </si>
  <si>
    <t>P64</t>
  </si>
  <si>
    <t>BIL.PAS.VKE.GVG{A,T}</t>
  </si>
  <si>
    <t>X64</t>
  </si>
  <si>
    <t>BIL.PAS.VKE.GVG{A,CHF}</t>
  </si>
  <si>
    <t>R64</t>
  </si>
  <si>
    <t>BIL.PAS.VKE.GVG{A,EM}</t>
  </si>
  <si>
    <t>S64</t>
  </si>
  <si>
    <t>BIL.PAS.VKE.GVG{A,EUR}</t>
  </si>
  <si>
    <t>U64</t>
  </si>
  <si>
    <t>BIL.PAS.VKE.GVG{A,JPY}</t>
  </si>
  <si>
    <t>V64</t>
  </si>
  <si>
    <t>BIL.PAS.VKE.GVG{A,USD}</t>
  </si>
  <si>
    <t>T64</t>
  </si>
  <si>
    <t>BIL.PAS.VKE.GVG{A,U}</t>
  </si>
  <si>
    <t>W64</t>
  </si>
  <si>
    <t>BIL.PAS.VKE.GVG.F2S{T,T}</t>
  </si>
  <si>
    <t>BIL.PAS.VKE.GVG.F2S{I,T}</t>
  </si>
  <si>
    <t>BIL.PAS.VKE.GVG.F2S{I,CHF}</t>
  </si>
  <si>
    <t>BIL.PAS.VKE.GVG.F2S{I,EM}</t>
  </si>
  <si>
    <t>BIL.PAS.VKE.GVG.F2S{I,EUR}</t>
  </si>
  <si>
    <t>BIL.PAS.VKE.GVG.F2S{I,JPY}</t>
  </si>
  <si>
    <t>BIL.PAS.VKE.GVG.F2S{I,USD}</t>
  </si>
  <si>
    <t>BIL.PAS.VKE.GVG.F2S{I,U}</t>
  </si>
  <si>
    <t>BIL.PAS.VKE.GVG.F2S{A,T}</t>
  </si>
  <si>
    <t>BIL.PAS.VKE.GVG.F2S{A,CHF}</t>
  </si>
  <si>
    <t>BIL.PAS.VKE.GVG.F2S{A,EM}</t>
  </si>
  <si>
    <t>BIL.PAS.VKE.GVG.F2S{A,EUR}</t>
  </si>
  <si>
    <t>BIL.PAS.VKE.GVG.F2S{A,JPY}</t>
  </si>
  <si>
    <t>BIL.PAS.VKE.GVG.F2S{A,USD}</t>
  </si>
  <si>
    <t>BIL.PAS.VKE.GVG.F2S{A,U}</t>
  </si>
  <si>
    <t>BIL.PAS.VKE.GVG.S3A{T,T}</t>
  </si>
  <si>
    <t>BIL.PAS.VKE.GVG.S3A{I,T}</t>
  </si>
  <si>
    <t>BIL.PAS.VKE.GVG.S3A{I,CHF}</t>
  </si>
  <si>
    <t>BIL.PAS.VKE.GVG.S3A{I,EM}</t>
  </si>
  <si>
    <t>BIL.PAS.VKE.GVG.S3A{I,EUR}</t>
  </si>
  <si>
    <t>BIL.PAS.VKE.GVG.S3A{I,JPY}</t>
  </si>
  <si>
    <t>BIL.PAS.VKE.GVG.S3A{I,USD}</t>
  </si>
  <si>
    <t>BIL.PAS.VKE.GVG.S3A{I,U}</t>
  </si>
  <si>
    <t>BIL.PAS.VKE.GVG.S3A{A,T}</t>
  </si>
  <si>
    <t>BIL.PAS.VKE.GVG.S3A{A,CHF}</t>
  </si>
  <si>
    <t>BIL.PAS.VKE.GVG.S3A{A,EM}</t>
  </si>
  <si>
    <t>BIL.PAS.VKE.GVG.S3A{A,EUR}</t>
  </si>
  <si>
    <t>BIL.PAS.VKE.GVG.S3A{A,JPY}</t>
  </si>
  <si>
    <t>BIL.PAS.VKE.GVG.S3A{A,USD}</t>
  </si>
  <si>
    <t>BIL.PAS.VKE.GVG.S3A{A,U}</t>
  </si>
  <si>
    <t>BIL.PAS.HGE{T,T,T}</t>
  </si>
  <si>
    <t>BIL.PAS.HGE{T,T,BAN}</t>
  </si>
  <si>
    <t>BIL.PAS.HGE{T,T,KUN}</t>
  </si>
  <si>
    <t>BIL.PAS.HGE{I,T,T}</t>
  </si>
  <si>
    <t>BIL.PAS.HGE{I,T,BAN}</t>
  </si>
  <si>
    <t>BIL.PAS.HGE{I,T,KUN}</t>
  </si>
  <si>
    <t>BIL.PAS.HGE{I,CHF,T}</t>
  </si>
  <si>
    <t>BIL.PAS.HGE{I,CHF,BAN}</t>
  </si>
  <si>
    <t>BIL.PAS.HGE{I,CHF,KUN}</t>
  </si>
  <si>
    <t>BIL.PAS.HGE{I,EM,T}</t>
  </si>
  <si>
    <t>BIL.PAS.HGE{I,EM,BAN}</t>
  </si>
  <si>
    <t>BIL.PAS.HGE{I,EM,KUN}</t>
  </si>
  <si>
    <t>BIL.PAS.HGE{I,EUR,T}</t>
  </si>
  <si>
    <t>BIL.PAS.HGE{I,EUR,BAN}</t>
  </si>
  <si>
    <t>BIL.PAS.HGE{I,EUR,KUN}</t>
  </si>
  <si>
    <t>BIL.PAS.HGE{I,JPY,T}</t>
  </si>
  <si>
    <t>BIL.PAS.HGE{I,JPY,BAN}</t>
  </si>
  <si>
    <t>BIL.PAS.HGE{I,JPY,KUN}</t>
  </si>
  <si>
    <t>BIL.PAS.HGE{I,USD,T}</t>
  </si>
  <si>
    <t>BIL.PAS.HGE{I,USD,BAN}</t>
  </si>
  <si>
    <t>BIL.PAS.HGE{I,USD,KUN}</t>
  </si>
  <si>
    <t>BIL.PAS.HGE{I,U,T}</t>
  </si>
  <si>
    <t>BIL.PAS.HGE{I,U,BAN}</t>
  </si>
  <si>
    <t>BIL.PAS.HGE{I,U,KUN}</t>
  </si>
  <si>
    <t>BIL.PAS.HGE{A,T,T}</t>
  </si>
  <si>
    <t>BIL.PAS.HGE{A,T,BAN}</t>
  </si>
  <si>
    <t>BIL.PAS.HGE{A,T,KUN}</t>
  </si>
  <si>
    <t>BIL.PAS.HGE{A,CHF,T}</t>
  </si>
  <si>
    <t>BIL.PAS.HGE{A,CHF,BAN}</t>
  </si>
  <si>
    <t>BIL.PAS.HGE{A,CHF,KUN}</t>
  </si>
  <si>
    <t>BIL.PAS.HGE{A,EM,T}</t>
  </si>
  <si>
    <t>BIL.PAS.HGE{A,EM,BAN}</t>
  </si>
  <si>
    <t>BIL.PAS.HGE{A,EM,KUN}</t>
  </si>
  <si>
    <t>BIL.PAS.HGE{A,EUR,T}</t>
  </si>
  <si>
    <t>BIL.PAS.HGE{A,EUR,BAN}</t>
  </si>
  <si>
    <t>BIL.PAS.HGE{A,EUR,KUN}</t>
  </si>
  <si>
    <t>BIL.PAS.HGE{A,JPY,T}</t>
  </si>
  <si>
    <t>BIL.PAS.HGE{A,JPY,BAN}</t>
  </si>
  <si>
    <t>BIL.PAS.HGE{A,JPY,KUN}</t>
  </si>
  <si>
    <t>BIL.PAS.HGE{A,USD,T}</t>
  </si>
  <si>
    <t>BIL.PAS.HGE{A,USD,BAN}</t>
  </si>
  <si>
    <t>BIL.PAS.HGE{A,USD,KUN}</t>
  </si>
  <si>
    <t>BIL.PAS.HGE{A,U,T}</t>
  </si>
  <si>
    <t>BIL.PAS.HGE{A,U,BAN}</t>
  </si>
  <si>
    <t>BIL.PAS.HGE{A,U,KUN}</t>
  </si>
  <si>
    <t>BIL.PAS.WBW{T,T}</t>
  </si>
  <si>
    <t>BIL.PAS.WBW{I,T}</t>
  </si>
  <si>
    <t>BIL.PAS.WBW{I,CHF}</t>
  </si>
  <si>
    <t>BIL.PAS.WBW{I,EM}</t>
  </si>
  <si>
    <t>BIL.PAS.WBW{I,EUR}</t>
  </si>
  <si>
    <t>BIL.PAS.WBW{I,JPY}</t>
  </si>
  <si>
    <t>BIL.PAS.WBW{I,USD}</t>
  </si>
  <si>
    <t>BIL.PAS.WBW{I,U}</t>
  </si>
  <si>
    <t>BIL.PAS.WBW{A,T}</t>
  </si>
  <si>
    <t>BIL.PAS.WBW{A,CHF}</t>
  </si>
  <si>
    <t>BIL.PAS.WBW{A,EM}</t>
  </si>
  <si>
    <t>BIL.PAS.WBW{A,EUR}</t>
  </si>
  <si>
    <t>BIL.PAS.WBW{A,JPY}</t>
  </si>
  <si>
    <t>BIL.PAS.WBW{A,USD}</t>
  </si>
  <si>
    <t>BIL.PAS.WBW{A,U}</t>
  </si>
  <si>
    <t>BIL.PAS.FFV{T,T}</t>
  </si>
  <si>
    <t>BIL.PAS.FFV{I,T}</t>
  </si>
  <si>
    <t>BIL.PAS.FFV{I,CHF}</t>
  </si>
  <si>
    <t>BIL.PAS.FFV{I,EM}</t>
  </si>
  <si>
    <t>BIL.PAS.FFV{I,EUR}</t>
  </si>
  <si>
    <t>BIL.PAS.FFV{I,JPY}</t>
  </si>
  <si>
    <t>BIL.PAS.FFV{I,USD}</t>
  </si>
  <si>
    <t>BIL.PAS.FFV{I,U}</t>
  </si>
  <si>
    <t>BIL.PAS.FFV{A,T}</t>
  </si>
  <si>
    <t>BIL.PAS.FFV{A,CHF}</t>
  </si>
  <si>
    <t>BIL.PAS.FFV{A,EM}</t>
  </si>
  <si>
    <t>BIL.PAS.FFV{A,EUR}</t>
  </si>
  <si>
    <t>BIL.PAS.FFV{A,JPY}</t>
  </si>
  <si>
    <t>BIL.PAS.FFV{A,USD}</t>
  </si>
  <si>
    <t>BIL.PAS.FFV{A,U}</t>
  </si>
  <si>
    <t>BIL.PAS.FFV.VBA{T,T}</t>
  </si>
  <si>
    <t>BIL.PAS.FFV.VBA{I,T}</t>
  </si>
  <si>
    <t>BIL.PAS.FFV.VBA{I,CHF}</t>
  </si>
  <si>
    <t>BIL.PAS.FFV.VBA{I,EM}</t>
  </si>
  <si>
    <t>L73</t>
  </si>
  <si>
    <t>BIL.PAS.FFV.VBA{I,EUR}</t>
  </si>
  <si>
    <t>BIL.PAS.FFV.VBA{I,JPY}</t>
  </si>
  <si>
    <t>BIL.PAS.FFV.VBA{I,USD}</t>
  </si>
  <si>
    <t>BIL.PAS.FFV.VBA{I,U}</t>
  </si>
  <si>
    <t>BIL.PAS.FFV.VBA{A,T}</t>
  </si>
  <si>
    <t>BIL.PAS.FFV.VBA{A,CHF}</t>
  </si>
  <si>
    <t>BIL.PAS.FFV.VBA{A,EM}</t>
  </si>
  <si>
    <t>S73</t>
  </si>
  <si>
    <t>BIL.PAS.FFV.VBA{A,EUR}</t>
  </si>
  <si>
    <t>BIL.PAS.FFV.VBA{A,JPY}</t>
  </si>
  <si>
    <t>BIL.PAS.FFV.VBA{A,USD}</t>
  </si>
  <si>
    <t>BIL.PAS.FFV.VBA{A,U}</t>
  </si>
  <si>
    <t>BIL.PAS.FFV.WFG{T,T}</t>
  </si>
  <si>
    <t>BIL.PAS.FFV.WFG{I,T}</t>
  </si>
  <si>
    <t>BIL.PAS.FFV.WFG{I,CHF}</t>
  </si>
  <si>
    <t>BIL.PAS.FFV.WFG{I,EM}</t>
  </si>
  <si>
    <t>L74</t>
  </si>
  <si>
    <t>BIL.PAS.FFV.WFG{I,EUR}</t>
  </si>
  <si>
    <t>BIL.PAS.FFV.WFG{I,JPY}</t>
  </si>
  <si>
    <t>BIL.PAS.FFV.WFG{I,USD}</t>
  </si>
  <si>
    <t>BIL.PAS.FFV.WFG{I,U}</t>
  </si>
  <si>
    <t>BIL.PAS.FFV.WFG{A,T}</t>
  </si>
  <si>
    <t>BIL.PAS.FFV.WFG{A,CHF}</t>
  </si>
  <si>
    <t>BIL.PAS.FFV.WFG{A,EM}</t>
  </si>
  <si>
    <t>S74</t>
  </si>
  <si>
    <t>BIL.PAS.FFV.WFG{A,EUR}</t>
  </si>
  <si>
    <t>BIL.PAS.FFV.WFG{A,JPY}</t>
  </si>
  <si>
    <t>BIL.PAS.FFV.WFG{A,USD}</t>
  </si>
  <si>
    <t>BIL.PAS.FFV.WFG{A,U}</t>
  </si>
  <si>
    <t>BIL.PAS.FFV.APF{T,T}</t>
  </si>
  <si>
    <t>BIL.PAS.FFV.APF{I,T}</t>
  </si>
  <si>
    <t>BIL.PAS.FFV.APF{I,CHF}</t>
  </si>
  <si>
    <t>BIL.PAS.FFV.APF{I,EUR}</t>
  </si>
  <si>
    <t>BIL.PAS.FFV.APF{I,JPY}</t>
  </si>
  <si>
    <t>BIL.PAS.FFV.APF{I,USD}</t>
  </si>
  <si>
    <t>BIL.PAS.FFV.APF{I,U}</t>
  </si>
  <si>
    <t>BIL.PAS.FFV.APF{A,T}</t>
  </si>
  <si>
    <t>BIL.PAS.FFV.APF{A,CHF}</t>
  </si>
  <si>
    <t>BIL.PAS.FFV.APF{A,EUR}</t>
  </si>
  <si>
    <t>BIL.PAS.FFV.APF{A,JPY}</t>
  </si>
  <si>
    <t>BIL.PAS.FFV.APF{A,USD}</t>
  </si>
  <si>
    <t>BIL.PAS.FFV.APF{A,U}</t>
  </si>
  <si>
    <t>BIL.PAS.FFV.STP{T,T}</t>
  </si>
  <si>
    <t>BIL.PAS.FFV.STP{I,T}</t>
  </si>
  <si>
    <t>BIL.PAS.FFV.STP{I,CHF}</t>
  </si>
  <si>
    <t>BIL.PAS.FFV.STP{I,EM}</t>
  </si>
  <si>
    <t>BIL.PAS.FFV.STP{I,EUR}</t>
  </si>
  <si>
    <t>BIL.PAS.FFV.STP{I,JPY}</t>
  </si>
  <si>
    <t>BIL.PAS.FFV.STP{I,USD}</t>
  </si>
  <si>
    <t>BIL.PAS.FFV.STP{I,U}</t>
  </si>
  <si>
    <t>BIL.PAS.FFV.STP{A,T}</t>
  </si>
  <si>
    <t>BIL.PAS.FFV.STP{A,CHF}</t>
  </si>
  <si>
    <t>BIL.PAS.FFV.STP{A,EM}</t>
  </si>
  <si>
    <t>BIL.PAS.FFV.STP{A,EUR}</t>
  </si>
  <si>
    <t>BIL.PAS.FFV.STP{A,JPY}</t>
  </si>
  <si>
    <t>BIL.PAS.FFV.STP{A,USD}</t>
  </si>
  <si>
    <t>BIL.PAS.FFV.STP{A,U}</t>
  </si>
  <si>
    <t>BIL.PAS.KOB{T,T,T}</t>
  </si>
  <si>
    <t>BIL.PAS.KOB{T,T,B5J}</t>
  </si>
  <si>
    <t>BIL.PAS.KOB{T,T,U5J}</t>
  </si>
  <si>
    <t>BIL.PAS.KOB{I,T,T}</t>
  </si>
  <si>
    <t>BIL.PAS.KOB{I,T,B5J}</t>
  </si>
  <si>
    <t>BIL.PAS.KOB{I,T,U5J}</t>
  </si>
  <si>
    <t>BIL.PAS.KOB{I,CHF,T}</t>
  </si>
  <si>
    <t>BIL.PAS.KOB{I,CHF,B5J}</t>
  </si>
  <si>
    <t>BIL.PAS.KOB{I,CHF,U5J}</t>
  </si>
  <si>
    <t>BIL.PAS.KOB{I,EUR,T}</t>
  </si>
  <si>
    <t>BIL.PAS.KOB{I,EUR,B5J}</t>
  </si>
  <si>
    <t>BIL.PAS.KOB{I,EUR,U5J}</t>
  </si>
  <si>
    <t>BIL.PAS.KOB{I,JPY,T}</t>
  </si>
  <si>
    <t>BIL.PAS.KOB{I,JPY,B5J}</t>
  </si>
  <si>
    <t>BIL.PAS.KOB{I,JPY,U5J}</t>
  </si>
  <si>
    <t>BIL.PAS.KOB{I,USD,T}</t>
  </si>
  <si>
    <t>BIL.PAS.KOB{I,USD,B5J}</t>
  </si>
  <si>
    <t>BIL.PAS.KOB{I,USD,U5J}</t>
  </si>
  <si>
    <t>BIL.PAS.KOB{I,U,T}</t>
  </si>
  <si>
    <t>BIL.PAS.KOB{I,U,B5J}</t>
  </si>
  <si>
    <t>BIL.PAS.KOB{I,U,U5J}</t>
  </si>
  <si>
    <t>BIL.PAS.KOB{A,T,T}</t>
  </si>
  <si>
    <t>BIL.PAS.KOB{A,T,B5J}</t>
  </si>
  <si>
    <t>BIL.PAS.KOB{A,T,U5J}</t>
  </si>
  <si>
    <t>BIL.PAS.KOB{A,CHF,T}</t>
  </si>
  <si>
    <t>BIL.PAS.KOB{A,CHF,B5J}</t>
  </si>
  <si>
    <t>BIL.PAS.KOB{A,CHF,U5J}</t>
  </si>
  <si>
    <t>BIL.PAS.KOB{A,EUR,T}</t>
  </si>
  <si>
    <t>BIL.PAS.KOB{A,EUR,B5J}</t>
  </si>
  <si>
    <t>BIL.PAS.KOB{A,EUR,U5J}</t>
  </si>
  <si>
    <t>BIL.PAS.KOB{A,JPY,T}</t>
  </si>
  <si>
    <t>BIL.PAS.KOB{A,JPY,B5J}</t>
  </si>
  <si>
    <t>BIL.PAS.KOB{A,JPY,U5J}</t>
  </si>
  <si>
    <t>BIL.PAS.KOB{A,USD,T}</t>
  </si>
  <si>
    <t>BIL.PAS.KOB{A,USD,B5J}</t>
  </si>
  <si>
    <t>BIL.PAS.KOB{A,USD,U5J}</t>
  </si>
  <si>
    <t>BIL.PAS.KOB{A,U,T}</t>
  </si>
  <si>
    <t>BIL.PAS.KOB{A,U,B5J}</t>
  </si>
  <si>
    <t>BIL.PAS.KOB{A,U,U5J}</t>
  </si>
  <si>
    <t>BIL.PAS.APF{T,T}</t>
  </si>
  <si>
    <t>BIL.PAS.APF{I,T}</t>
  </si>
  <si>
    <t>BIL.PAS.APF{I,CHF}</t>
  </si>
  <si>
    <t>BIL.PAS.APF{I,EUR}</t>
  </si>
  <si>
    <t>BIL.PAS.APF{I,JPY}</t>
  </si>
  <si>
    <t>BIL.PAS.APF{I,USD}</t>
  </si>
  <si>
    <t>BIL.PAS.APF{I,U}</t>
  </si>
  <si>
    <t>BIL.PAS.APF{A,T}</t>
  </si>
  <si>
    <t>BIL.PAS.APF{A,CHF}</t>
  </si>
  <si>
    <t>BIL.PAS.APF{A,EUR}</t>
  </si>
  <si>
    <t>BIL.PAS.APF{A,JPY}</t>
  </si>
  <si>
    <t>BIL.PAS.APF{A,USD}</t>
  </si>
  <si>
    <t>BIL.PAS.APF{A,U}</t>
  </si>
  <si>
    <t>BIL.PAS.APF.OOW{T,T}</t>
  </si>
  <si>
    <t>BIL.PAS.APF.OOW{I,T}</t>
  </si>
  <si>
    <t>BIL.PAS.APF.OOW{I,CHF}</t>
  </si>
  <si>
    <t>BIL.PAS.APF.OOW{I,EUR}</t>
  </si>
  <si>
    <t>BIL.PAS.APF.OOW{I,JPY}</t>
  </si>
  <si>
    <t>BIL.PAS.APF.OOW{I,USD}</t>
  </si>
  <si>
    <t>BIL.PAS.APF.OOW{I,U}</t>
  </si>
  <si>
    <t>BIL.PAS.APF.OOW{A,T}</t>
  </si>
  <si>
    <t>BIL.PAS.APF.OOW{A,CHF}</t>
  </si>
  <si>
    <t>BIL.PAS.APF.OOW{A,EUR}</t>
  </si>
  <si>
    <t>BIL.PAS.APF.OOW{A,JPY}</t>
  </si>
  <si>
    <t>BIL.PAS.APF.OOW{A,USD}</t>
  </si>
  <si>
    <t>BIL.PAS.APF.OOW{A,U}</t>
  </si>
  <si>
    <t>BIL.PAS.APF.OOW.NRA{T,T}</t>
  </si>
  <si>
    <t>BIL.PAS.APF.OOW.NRA{I,T}</t>
  </si>
  <si>
    <t>BIL.PAS.APF.OOW.NRA{I,CHF}</t>
  </si>
  <si>
    <t>BIL.PAS.APF.OOW.NRA{I,EUR}</t>
  </si>
  <si>
    <t>BIL.PAS.APF.OOW.NRA{I,JPY}</t>
  </si>
  <si>
    <t>BIL.PAS.APF.OOW.NRA{I,USD}</t>
  </si>
  <si>
    <t>BIL.PAS.APF.OOW.NRA{I,U}</t>
  </si>
  <si>
    <t>BIL.PAS.APF.OOW.NRA{A,T}</t>
  </si>
  <si>
    <t>BIL.PAS.APF.OOW.NRA{A,CHF}</t>
  </si>
  <si>
    <t>BIL.PAS.APF.OOW.NRA{A,EUR}</t>
  </si>
  <si>
    <t>BIL.PAS.APF.OOW.NRA{A,JPY}</t>
  </si>
  <si>
    <t>BIL.PAS.APF.OOW.NRA{A,USD}</t>
  </si>
  <si>
    <t>BIL.PAS.APF.OOW.NRA{A,U}</t>
  </si>
  <si>
    <t>BIL.PAS.APF.DPZ{T,T}</t>
  </si>
  <si>
    <t>BIL.PAS.APF.DPZ{I,T}</t>
  </si>
  <si>
    <t>BIL.PAS.APF.DPZ{I,CHF}</t>
  </si>
  <si>
    <t>BIL.PAS.APF.DPZ{I,EUR}</t>
  </si>
  <si>
    <t>BIL.PAS.APF.DEZ{T,T}</t>
  </si>
  <si>
    <t>BIL.PAS.APF.DEZ{I,T}</t>
  </si>
  <si>
    <t>BIL.PAS.APF.DEZ{I,CHF}</t>
  </si>
  <si>
    <t>BIL.PAS.APF.DEZ{I,EUR}</t>
  </si>
  <si>
    <t>BIL.PAS.APF.GMP{T,T}</t>
  </si>
  <si>
    <t>BIL.PAS.APF.GMP{I,T}</t>
  </si>
  <si>
    <t>BIL.PAS.APF.GMP{I,CHF}</t>
  </si>
  <si>
    <t>BIL.PAS.APF.GMP{I,EUR}</t>
  </si>
  <si>
    <t>BIL.PAS.APF.GMP{I,JPY}</t>
  </si>
  <si>
    <t>BIL.PAS.APF.GMP{I,USD}</t>
  </si>
  <si>
    <t>BIL.PAS.APF.GMP{I,U}</t>
  </si>
  <si>
    <t>BIL.PAS.APF.GMP{A,T}</t>
  </si>
  <si>
    <t>BIL.PAS.APF.GMP{A,CHF}</t>
  </si>
  <si>
    <t>BIL.PAS.APF.GMP{A,EUR}</t>
  </si>
  <si>
    <t>BIL.PAS.APF.GMP{A,JPY}</t>
  </si>
  <si>
    <t>BIL.PAS.APF.GMP{A,USD}</t>
  </si>
  <si>
    <t>BIL.PAS.APF.GMP{A,U}</t>
  </si>
  <si>
    <t>BIL.PAS.REA{T,T}</t>
  </si>
  <si>
    <t>BIL.PAS.REA{I,T}</t>
  </si>
  <si>
    <t>BIL.PAS.REA{I,CHF}</t>
  </si>
  <si>
    <t>BIL.PAS.REA{I,EUR}</t>
  </si>
  <si>
    <t>BIL.PAS.REA{I,JPY}</t>
  </si>
  <si>
    <t>BIL.PAS.REA{I,USD}</t>
  </si>
  <si>
    <t>BIL.PAS.REA{I,U}</t>
  </si>
  <si>
    <t>BIL.PAS.REA{A,T}</t>
  </si>
  <si>
    <t>BIL.PAS.REA{A,CHF}</t>
  </si>
  <si>
    <t>BIL.PAS.REA{A,EUR}</t>
  </si>
  <si>
    <t>BIL.PAS.REA{A,JPY}</t>
  </si>
  <si>
    <t>BIL.PAS.REA{A,USD}</t>
  </si>
  <si>
    <t>BIL.PAS.REA{A,U}</t>
  </si>
  <si>
    <t>BIL.PAS.SON{T,T}</t>
  </si>
  <si>
    <t>BIL.PAS.SON{I,T}</t>
  </si>
  <si>
    <t>BIL.PAS.SON{I,CHF}</t>
  </si>
  <si>
    <t>BIL.PAS.SON{I,EM}</t>
  </si>
  <si>
    <t>L86</t>
  </si>
  <si>
    <t>BIL.PAS.SON{I,EUR}</t>
  </si>
  <si>
    <t>BIL.PAS.SON{I,JPY}</t>
  </si>
  <si>
    <t>BIL.PAS.SON{I,USD}</t>
  </si>
  <si>
    <t>BIL.PAS.SON{I,U}</t>
  </si>
  <si>
    <t>BIL.PAS.SON{A,T}</t>
  </si>
  <si>
    <t>BIL.PAS.SON{A,CHF}</t>
  </si>
  <si>
    <t>BIL.PAS.SON{A,EM}</t>
  </si>
  <si>
    <t>S86</t>
  </si>
  <si>
    <t>BIL.PAS.SON{A,EUR}</t>
  </si>
  <si>
    <t>BIL.PAS.SON{A,JPY}</t>
  </si>
  <si>
    <t>BIL.PAS.SON{A,USD}</t>
  </si>
  <si>
    <t>BIL.PAS.SON{A,U}</t>
  </si>
  <si>
    <t>BIL.PAS.SON.SBG{T,T}</t>
  </si>
  <si>
    <t>BIL.PAS.SON.SBG{I,T}</t>
  </si>
  <si>
    <t>BIL.PAS.SON.SBG{I,CHF}</t>
  </si>
  <si>
    <t>BIL.PAS.SON.SBG{I,EM}</t>
  </si>
  <si>
    <t>BIL.PAS.SON.SBG{I,EUR}</t>
  </si>
  <si>
    <t>BIL.PAS.SON.SBG{I,JPY}</t>
  </si>
  <si>
    <t>BIL.PAS.SON.SBG{I,USD}</t>
  </si>
  <si>
    <t>BIL.PAS.SON.SBG{I,U}</t>
  </si>
  <si>
    <t>BIL.PAS.SON.SBG{A,T}</t>
  </si>
  <si>
    <t>BIL.PAS.SON.SBG{A,CHF}</t>
  </si>
  <si>
    <t>BIL.PAS.SON.SBG{A,EM}</t>
  </si>
  <si>
    <t>BIL.PAS.SON.SBG{A,EUR}</t>
  </si>
  <si>
    <t>BIL.PAS.SON.SBG{A,JPY}</t>
  </si>
  <si>
    <t>BIL.PAS.SON.SBG{A,USD}</t>
  </si>
  <si>
    <t>BIL.PAS.SON.SBG{A,U}</t>
  </si>
  <si>
    <t>BIL.PAS.SON.NML{T,T}</t>
  </si>
  <si>
    <t>BIL.PAS.SON.NML{I,T}</t>
  </si>
  <si>
    <t>BIL.PAS.SON.NML{I,CHF}</t>
  </si>
  <si>
    <t>BIL.PAS.SON.NML{I,EM}</t>
  </si>
  <si>
    <t>BIL.PAS.SON.NML{I,EUR}</t>
  </si>
  <si>
    <t>BIL.PAS.SON.NML{I,JPY}</t>
  </si>
  <si>
    <t>BIL.PAS.SON.NML{I,USD}</t>
  </si>
  <si>
    <t>BIL.PAS.SON.NML{I,U}</t>
  </si>
  <si>
    <t>BIL.PAS.SON.NML{A,T}</t>
  </si>
  <si>
    <t>BIL.PAS.SON.NML{A,CHF}</t>
  </si>
  <si>
    <t>BIL.PAS.SON.NML{A,EM}</t>
  </si>
  <si>
    <t>BIL.PAS.SON.NML{A,EUR}</t>
  </si>
  <si>
    <t>BIL.PAS.SON.NML{A,JPY}</t>
  </si>
  <si>
    <t>BIL.PAS.SON.NML{A,USD}</t>
  </si>
  <si>
    <t>BIL.PAS.SON.NML{A,U}</t>
  </si>
  <si>
    <t>BIL.PAS.RUE{T,T}</t>
  </si>
  <si>
    <t>BIL.PAS.RUE{I,T}</t>
  </si>
  <si>
    <t>BIL.PAS.RUE{I,CHF}</t>
  </si>
  <si>
    <t>BIL.PAS.RUE{I,EUR}</t>
  </si>
  <si>
    <t>BIL.PAS.RUE{I,JPY}</t>
  </si>
  <si>
    <t>BIL.PAS.RUE{I,USD}</t>
  </si>
  <si>
    <t>BIL.PAS.RUE{I,U}</t>
  </si>
  <si>
    <t>BIL.PAS.RUE{A,T}</t>
  </si>
  <si>
    <t>BIL.PAS.RUE{A,CHF}</t>
  </si>
  <si>
    <t>BIL.PAS.RUE{A,EUR}</t>
  </si>
  <si>
    <t>BIL.PAS.RUE{A,JPY}</t>
  </si>
  <si>
    <t>BIL.PAS.RUE{A,USD}</t>
  </si>
  <si>
    <t>BIL.PAS.RUE{A,U}</t>
  </si>
  <si>
    <t>BIL.PAS.RAB{T,T}</t>
  </si>
  <si>
    <t>BIL.PAS.RAB{I,T}</t>
  </si>
  <si>
    <t>BIL.PAS.RAB{I,CHF}</t>
  </si>
  <si>
    <t>BIL.PAS.RAB{I,EUR}</t>
  </si>
  <si>
    <t>BIL.PAS.RAB{I,JPY}</t>
  </si>
  <si>
    <t>BIL.PAS.RAB{I,USD}</t>
  </si>
  <si>
    <t>BIL.PAS.RAB{I,U}</t>
  </si>
  <si>
    <t>BIL.PAS.RAB{A,T}</t>
  </si>
  <si>
    <t>BIL.PAS.RAB{A,CHF}</t>
  </si>
  <si>
    <t>BIL.PAS.RAB{A,EUR}</t>
  </si>
  <si>
    <t>BIL.PAS.RAB{A,JPY}</t>
  </si>
  <si>
    <t>BIL.PAS.RAB{A,USD}</t>
  </si>
  <si>
    <t>BIL.PAS.RAB{A,U}</t>
  </si>
  <si>
    <t>BIL.PAS.GKA{T,T}</t>
  </si>
  <si>
    <t>BIL.PAS.GKA{I,T}</t>
  </si>
  <si>
    <t>BIL.PAS.GKA{I,CHF}</t>
  </si>
  <si>
    <t>BIL.PAS.GKA{I,EUR}</t>
  </si>
  <si>
    <t>BIL.PAS.GKA{I,JPY}</t>
  </si>
  <si>
    <t>BIL.PAS.GKA{I,USD}</t>
  </si>
  <si>
    <t>BIL.PAS.GKA{I,U}</t>
  </si>
  <si>
    <t>BIL.PAS.GKA{A,T}</t>
  </si>
  <si>
    <t>BIL.PAS.GKA{A,CHF}</t>
  </si>
  <si>
    <t>BIL.PAS.GKA{A,EUR}</t>
  </si>
  <si>
    <t>BIL.PAS.GKA{A,JPY}</t>
  </si>
  <si>
    <t>BIL.PAS.GKA{A,USD}</t>
  </si>
  <si>
    <t>BIL.PAS.GKA{A,U}</t>
  </si>
  <si>
    <t>BIL.PAS.KRE{T,T}</t>
  </si>
  <si>
    <t>BIL.PAS.KRE{I,T}</t>
  </si>
  <si>
    <t>BIL.PAS.KRE{I,CHF}</t>
  </si>
  <si>
    <t>BIL.PAS.KRE{I,EUR}</t>
  </si>
  <si>
    <t>BIL.PAS.KRE{I,JPY}</t>
  </si>
  <si>
    <t>BIL.PAS.KRE{I,USD}</t>
  </si>
  <si>
    <t>BIL.PAS.KRE{I,U}</t>
  </si>
  <si>
    <t>BIL.PAS.KRE{A,T}</t>
  </si>
  <si>
    <t>BIL.PAS.KRE{A,CHF}</t>
  </si>
  <si>
    <t>BIL.PAS.KRE{A,EUR}</t>
  </si>
  <si>
    <t>BIL.PAS.KRE{A,JPY}</t>
  </si>
  <si>
    <t>BIL.PAS.KRE{A,USD}</t>
  </si>
  <si>
    <t>BIL.PAS.KRE{A,U}</t>
  </si>
  <si>
    <t>BIL.PAS.KRE.RSK{T,T}</t>
  </si>
  <si>
    <t>BIL.PAS.KRE.RSK{I,T}</t>
  </si>
  <si>
    <t>BIL.PAS.KRE.RSK{I,CHF}</t>
  </si>
  <si>
    <t>BIL.PAS.KRE.RSK{I,EUR}</t>
  </si>
  <si>
    <t>BIL.PAS.KRE.RSK{I,JPY}</t>
  </si>
  <si>
    <t>BIL.PAS.KRE.RSK{I,USD}</t>
  </si>
  <si>
    <t>BIL.PAS.KRE.RSK{I,U}</t>
  </si>
  <si>
    <t>BIL.PAS.GRE{T,T}</t>
  </si>
  <si>
    <t>BIL.PAS.GRE{I,T}</t>
  </si>
  <si>
    <t>BIL.PAS.GRE{I,CHF}</t>
  </si>
  <si>
    <t>BIL.PAS.GRE{I,EUR}</t>
  </si>
  <si>
    <t>BIL.PAS.GRE{I,JPY}</t>
  </si>
  <si>
    <t>BIL.PAS.GRE{I,USD}</t>
  </si>
  <si>
    <t>BIL.PAS.GRE{I,U}</t>
  </si>
  <si>
    <t>BIL.PAS.GRE{A,T}</t>
  </si>
  <si>
    <t>BIL.PAS.GRE{A,CHF}</t>
  </si>
  <si>
    <t>BIL.PAS.GRE{A,EUR}</t>
  </si>
  <si>
    <t>BIL.PAS.GRE{A,JPY}</t>
  </si>
  <si>
    <t>BIL.PAS.GRE{A,USD}</t>
  </si>
  <si>
    <t>BIL.PAS.GRE{A,U}</t>
  </si>
  <si>
    <t>BIL.PAS.FGR{T,T}</t>
  </si>
  <si>
    <t>BIL.PAS.FGR{I,T}</t>
  </si>
  <si>
    <t>BIL.PAS.FGR{I,CHF}</t>
  </si>
  <si>
    <t>BIL.PAS.FGR{I,EUR}</t>
  </si>
  <si>
    <t>BIL.PAS.FGR{I,JPY}</t>
  </si>
  <si>
    <t>BIL.PAS.FGR{I,USD}</t>
  </si>
  <si>
    <t>BIL.PAS.FGR{I,U}</t>
  </si>
  <si>
    <t>BIL.PAS.FGR{A,T}</t>
  </si>
  <si>
    <t>BIL.PAS.FGR{A,CHF}</t>
  </si>
  <si>
    <t>BIL.PAS.FGR{A,EUR}</t>
  </si>
  <si>
    <t>BIL.PAS.FGR{A,JPY}</t>
  </si>
  <si>
    <t>BIL.PAS.FGR{A,USD}</t>
  </si>
  <si>
    <t>BIL.PAS.FGR{A,U}</t>
  </si>
  <si>
    <t>BIL.PAS.EKA{T,T}</t>
  </si>
  <si>
    <t>BIL.PAS.EKA{I,T}</t>
  </si>
  <si>
    <t>BIL.PAS.EKA{I,CHF}</t>
  </si>
  <si>
    <t>BIL.PAS.EKA{I,EUR}</t>
  </si>
  <si>
    <t>BIL.PAS.EKA{I,JPY}</t>
  </si>
  <si>
    <t>BIL.PAS.EKA{I,USD}</t>
  </si>
  <si>
    <t>BIL.PAS.EKA{I,U}</t>
  </si>
  <si>
    <t>BIL.PAS.EKA{A,T}</t>
  </si>
  <si>
    <t>BIL.PAS.EKA{A,CHF}</t>
  </si>
  <si>
    <t>BIL.PAS.EKA{A,EUR}</t>
  </si>
  <si>
    <t>BIL.PAS.EKA{A,JPY}</t>
  </si>
  <si>
    <t>BIL.PAS.EKA{A,USD}</t>
  </si>
  <si>
    <t>BIL.PAS.EKA{A,U}</t>
  </si>
  <si>
    <t>BIL.PAS.GVO{T,T}</t>
  </si>
  <si>
    <t>BIL.PAS.GVO{I,T}</t>
  </si>
  <si>
    <t>BIL.PAS.GVO{I,CHF}</t>
  </si>
  <si>
    <t>BIL.PAS.GVO{I,EUR}</t>
  </si>
  <si>
    <t>BIL.PAS.GVO{I,JPY}</t>
  </si>
  <si>
    <t>BIL.PAS.GVO{I,USD}</t>
  </si>
  <si>
    <t>BIL.PAS.GVO{I,U}</t>
  </si>
  <si>
    <t>BIL.PAS.GVO{A,T}</t>
  </si>
  <si>
    <t>BIL.PAS.GVO{A,CHF}</t>
  </si>
  <si>
    <t>BIL.PAS.GVO{A,EUR}</t>
  </si>
  <si>
    <t>BIL.PAS.GVO{A,JPY}</t>
  </si>
  <si>
    <t>BIL.PAS.GVO{A,USD}</t>
  </si>
  <si>
    <t>BIL.PAS.GVO{A,U}</t>
  </si>
  <si>
    <t>BIL.PAS.TOT{T,T}</t>
  </si>
  <si>
    <t>BIL.PAS.TOT{I,T}</t>
  </si>
  <si>
    <t>BIL.PAS.TOT{I,CHF}</t>
  </si>
  <si>
    <t>BIL.PAS.TOT{I,EM}</t>
  </si>
  <si>
    <t>L98</t>
  </si>
  <si>
    <t>BIL.PAS.TOT{I,EUR}</t>
  </si>
  <si>
    <t>BIL.PAS.TOT{I,JPY}</t>
  </si>
  <si>
    <t>BIL.PAS.TOT{I,USD}</t>
  </si>
  <si>
    <t>BIL.PAS.TOT{I,U}</t>
  </si>
  <si>
    <t>BIL.PAS.TOT{A,T}</t>
  </si>
  <si>
    <t>BIL.PAS.TOT{A,CHF}</t>
  </si>
  <si>
    <t>BIL.PAS.TOT{A,EM}</t>
  </si>
  <si>
    <t>S98</t>
  </si>
  <si>
    <t>BIL.PAS.TOT{A,EUR}</t>
  </si>
  <si>
    <t>BIL.PAS.TOT{A,JPY}</t>
  </si>
  <si>
    <t>BIL.PAS.TOT{A,USD}</t>
  </si>
  <si>
    <t>BIL.PAS.TOT{A,U}</t>
  </si>
  <si>
    <t>BIL.PAS.TOT.NRA{T,T}</t>
  </si>
  <si>
    <t>BIL.PAS.TOT.NRA{I,T}</t>
  </si>
  <si>
    <t>BIL.PAS.TOT.NRA{I,CHF}</t>
  </si>
  <si>
    <t>BIL.PAS.TOT.NRA{I,EUR}</t>
  </si>
  <si>
    <t>BIL.PAS.TOT.NRA{I,JPY}</t>
  </si>
  <si>
    <t>BIL.PAS.TOT.NRA{I,USD}</t>
  </si>
  <si>
    <t>BIL.PAS.TOT.NRA{I,U}</t>
  </si>
  <si>
    <t>BIL.PAS.TOT.NRA{A,T}</t>
  </si>
  <si>
    <t>BIL.PAS.TOT.NRA{A,CHF}</t>
  </si>
  <si>
    <t>BIL.PAS.TOT.NRA{A,EUR}</t>
  </si>
  <si>
    <t>BIL.PAS.TOT.NRA{A,JPY}</t>
  </si>
  <si>
    <t>BIL.PAS.TOT.NRA{A,USD}</t>
  </si>
  <si>
    <t>BIL.PAS.TOT.NRA{A,U}</t>
  </si>
  <si>
    <t>BIL.PAS.TOT.NRA.WAF{T,T}</t>
  </si>
  <si>
    <t>BIL.PAS.TOT.NRA.WAF{I,T}</t>
  </si>
  <si>
    <t>BIL.PAS.TOT.NRA.WAF{I,CHF}</t>
  </si>
  <si>
    <t>BIL.PAS.TOT.NRA.WAF{I,EUR}</t>
  </si>
  <si>
    <t>BIL.PAS.TOT.NRA.WAF{I,JPY}</t>
  </si>
  <si>
    <t>BIL.PAS.TOT.NRA.WAF{I,USD}</t>
  </si>
  <si>
    <t>BIL.PAS.TOT.NRA.WAF{I,U}</t>
  </si>
  <si>
    <t>BIL.PAS.TOT.NRA.WAF{A,T}</t>
  </si>
  <si>
    <t>BIL.PAS.TOT.NRA.WAF{A,CHF}</t>
  </si>
  <si>
    <t>BIL.PAS.TOT.NRA.WAF{A,EUR}</t>
  </si>
  <si>
    <t>BIL.PAS.TOT.NRA.WAF{A,JPY}</t>
  </si>
  <si>
    <t>BIL.PAS.TOT.NRA.WAF{A,USD}</t>
  </si>
  <si>
    <t>BIL.PAS.TOT.NRA.WAF{A,U}</t>
  </si>
  <si>
    <t>ABI.TRE.AKT{T,T,T}</t>
  </si>
  <si>
    <t>ABI.TRE.AKT{T,T,I}</t>
  </si>
  <si>
    <t>ABI.TRE.AKT{T,T,A}</t>
  </si>
  <si>
    <t>ABI.TRE.AKT{I,T,T}</t>
  </si>
  <si>
    <t>ABI.TRE.AKT{I,T,I}</t>
  </si>
  <si>
    <t>ABI.TRE.AKT{I,T,A}</t>
  </si>
  <si>
    <t>ABI.TRE.AKT{I,CHF,T}</t>
  </si>
  <si>
    <t>ABI.TRE.AKT{I,CHF,I}</t>
  </si>
  <si>
    <t>ABI.TRE.AKT{I,CHF,A}</t>
  </si>
  <si>
    <t>ABI.TRE.AKT{I,EM,T}</t>
  </si>
  <si>
    <t>ABI.TRE.AKT{I,EM,I}</t>
  </si>
  <si>
    <t>ABI.TRE.AKT{I,EM,A}</t>
  </si>
  <si>
    <t>ABI.TRE.AKT{I,EUR,T}</t>
  </si>
  <si>
    <t>ABI.TRE.AKT{I,EUR,I}</t>
  </si>
  <si>
    <t>ABI.TRE.AKT{I,EUR,A}</t>
  </si>
  <si>
    <t>ABI.TRE.AKT{I,JPY,T}</t>
  </si>
  <si>
    <t>ABI.TRE.AKT{I,JPY,I}</t>
  </si>
  <si>
    <t>ABI.TRE.AKT{I,JPY,A}</t>
  </si>
  <si>
    <t>ABI.TRE.AKT{I,USD,T}</t>
  </si>
  <si>
    <t>ABI.TRE.AKT{I,USD,I}</t>
  </si>
  <si>
    <t>ABI.TRE.AKT{I,USD,A}</t>
  </si>
  <si>
    <t>ABI.TRE.AKT{I,U,T}</t>
  </si>
  <si>
    <t>ABI.TRE.AKT{I,U,I}</t>
  </si>
  <si>
    <t>ABI.TRE.AKT{I,U,A}</t>
  </si>
  <si>
    <t>ABI.TRE.AKT{A,T,T}</t>
  </si>
  <si>
    <t>ABI.TRE.AKT{A,T,I}</t>
  </si>
  <si>
    <t>ABI.TRE.AKT{A,T,A}</t>
  </si>
  <si>
    <t>ABI.TRE.AKT{A,CHF,T}</t>
  </si>
  <si>
    <t>ABI.TRE.AKT{A,CHF,I}</t>
  </si>
  <si>
    <t>ABI.TRE.AKT{A,CHF,A}</t>
  </si>
  <si>
    <t>ABI.TRE.AKT{A,EM,T}</t>
  </si>
  <si>
    <t>ABI.TRE.AKT{A,EM,I}</t>
  </si>
  <si>
    <t>ABI.TRE.AKT{A,EM,A}</t>
  </si>
  <si>
    <t>ABI.TRE.AKT{A,EUR,T}</t>
  </si>
  <si>
    <t>ABI.TRE.AKT{A,EUR,I}</t>
  </si>
  <si>
    <t>ABI.TRE.AKT{A,EUR,A}</t>
  </si>
  <si>
    <t>ABI.TRE.AKT{A,JPY,T}</t>
  </si>
  <si>
    <t>ABI.TRE.AKT{A,JPY,I}</t>
  </si>
  <si>
    <t>ABI.TRE.AKT{A,JPY,A}</t>
  </si>
  <si>
    <t>ABI.TRE.AKT{A,USD,T}</t>
  </si>
  <si>
    <t>ABI.TRE.AKT{A,USD,I}</t>
  </si>
  <si>
    <t>ABI.TRE.AKT{A,USD,A}</t>
  </si>
  <si>
    <t>ABI.TRE.AKT{A,U,T}</t>
  </si>
  <si>
    <t>ABI.TRE.AKT{A,U,I}</t>
  </si>
  <si>
    <t>ABI.TRE.AKT{A,U,A}</t>
  </si>
  <si>
    <t>ABI.TRE.PAS{T,T,T}</t>
  </si>
  <si>
    <t>ABI.TRE.PAS{T,T,I}</t>
  </si>
  <si>
    <t>ABI.TRE.PAS{T,T,A}</t>
  </si>
  <si>
    <t>ABI.TRE.PAS{I,T,T}</t>
  </si>
  <si>
    <t>ABI.TRE.PAS{I,T,I}</t>
  </si>
  <si>
    <t>ABI.TRE.PAS{I,T,A}</t>
  </si>
  <si>
    <t>ABI.TRE.PAS{I,CHF,T}</t>
  </si>
  <si>
    <t>ABI.TRE.PAS{I,CHF,I}</t>
  </si>
  <si>
    <t>ABI.TRE.PAS{I,CHF,A}</t>
  </si>
  <si>
    <t>ABI.TRE.PAS{I,EM,T}</t>
  </si>
  <si>
    <t>ABI.TRE.PAS{I,EM,I}</t>
  </si>
  <si>
    <t>ABI.TRE.PAS{I,EM,A}</t>
  </si>
  <si>
    <t>ABI.TRE.PAS{I,EUR,T}</t>
  </si>
  <si>
    <t>ABI.TRE.PAS{I,EUR,I}</t>
  </si>
  <si>
    <t>ABI.TRE.PAS{I,EUR,A}</t>
  </si>
  <si>
    <t>ABI.TRE.PAS{I,JPY,T}</t>
  </si>
  <si>
    <t>ABI.TRE.PAS{I,JPY,I}</t>
  </si>
  <si>
    <t>ABI.TRE.PAS{I,JPY,A}</t>
  </si>
  <si>
    <t>ABI.TRE.PAS{I,USD,T}</t>
  </si>
  <si>
    <t>ABI.TRE.PAS{I,USD,I}</t>
  </si>
  <si>
    <t>ABI.TRE.PAS{I,USD,A}</t>
  </si>
  <si>
    <t>ABI.TRE.PAS{I,U,T}</t>
  </si>
  <si>
    <t>ABI.TRE.PAS{I,U,I}</t>
  </si>
  <si>
    <t>ABI.TRE.PAS{I,U,A}</t>
  </si>
  <si>
    <t>ABI.TRE.PAS{A,T,T}</t>
  </si>
  <si>
    <t>ABI.TRE.PAS{A,T,I}</t>
  </si>
  <si>
    <t>ABI.TRE.PAS{A,T,A}</t>
  </si>
  <si>
    <t>ABI.TRE.PAS{A,CHF,T}</t>
  </si>
  <si>
    <t>ABI.TRE.PAS{A,CHF,I}</t>
  </si>
  <si>
    <t>ABI.TRE.PAS{A,CHF,A}</t>
  </si>
  <si>
    <t>ABI.TRE.PAS{A,EM,T}</t>
  </si>
  <si>
    <t>ABI.TRE.PAS{A,EM,I}</t>
  </si>
  <si>
    <t>ABI.TRE.PAS{A,EM,A}</t>
  </si>
  <si>
    <t>ABI.TRE.PAS{A,EUR,T}</t>
  </si>
  <si>
    <t>ABI.TRE.PAS{A,EUR,I}</t>
  </si>
  <si>
    <t>ABI.TRE.PAS{A,EUR,A}</t>
  </si>
  <si>
    <t>ABI.TRE.PAS{A,JPY,T}</t>
  </si>
  <si>
    <t>ABI.TRE.PAS{A,JPY,I}</t>
  </si>
  <si>
    <t>ABI.TRE.PAS{A,JPY,A}</t>
  </si>
  <si>
    <t>ABI.TRE.PAS{A,USD,T}</t>
  </si>
  <si>
    <t>ABI.TRE.PAS{A,USD,I}</t>
  </si>
  <si>
    <t>ABI.TRE.PAS{A,USD,A}</t>
  </si>
  <si>
    <t>ABI.TRE.PAS{A,U,T}</t>
  </si>
  <si>
    <t>ABI.TRE.PAS{A,U,I}</t>
  </si>
  <si>
    <t>ABI.TRE.PAS{A,U,A}</t>
  </si>
  <si>
    <t>EFR.ERZ{}</t>
  </si>
  <si>
    <t>EFR.ERZ.WBZ{}</t>
  </si>
  <si>
    <t>EFR.ERZ.BEZ{}</t>
  </si>
  <si>
    <t>EFR.ERZ.BEZ.ZEG{}</t>
  </si>
  <si>
    <t>EFR.ERZ.BEZ.ZEG.ZDK{}</t>
  </si>
  <si>
    <t>EFR.ERZ.BEZ.ZEG.ZDH{}</t>
  </si>
  <si>
    <t>EFR.ERZ.BEZ.ZEG.ZDF{}</t>
  </si>
  <si>
    <t>EFR.ERZ.BEZ.ZAU{}</t>
  </si>
  <si>
    <t>EFR.ERK{}</t>
  </si>
  <si>
    <t>EFR.ERK.KEG{}</t>
  </si>
  <si>
    <t>EFR.ERK.KEG.KWA{}</t>
  </si>
  <si>
    <t>EFR.ERK.KEG.KKG{}</t>
  </si>
  <si>
    <t>EFR.ERK.KEG.KDL{}</t>
  </si>
  <si>
    <t>EFR.ERK.KAU{}</t>
  </si>
  <si>
    <t>EFR.ERH{}</t>
  </si>
  <si>
    <t>EFR.UER{}</t>
  </si>
  <si>
    <t>EFR.UER.ERV{}</t>
  </si>
  <si>
    <t>EFR.UER.BER{}</t>
  </si>
  <si>
    <t>EFR.UER.LER{}</t>
  </si>
  <si>
    <t>EFR.UER.AOE{}</t>
  </si>
  <si>
    <t>EFR.UER.AOA{}</t>
  </si>
  <si>
    <t>EFR.GAU{}</t>
  </si>
  <si>
    <t>EFR.GAU.PAF{}</t>
  </si>
  <si>
    <t>EFR.GAU.PAF.GEH{T}</t>
  </si>
  <si>
    <t>EFR.GAU.PAF.GEH{A}</t>
  </si>
  <si>
    <t>EFR.GAU.PAF.SOL{}</t>
  </si>
  <si>
    <t>EFR.GAU.PAF.WAV{}</t>
  </si>
  <si>
    <t>EFR.GAU.PAF.UEB{}</t>
  </si>
  <si>
    <t>EFR.GAU.SAF{}</t>
  </si>
  <si>
    <t>EFR.WBB{}</t>
  </si>
  <si>
    <t>EFR.VRW{}</t>
  </si>
  <si>
    <t>EFR.GER{}</t>
  </si>
  <si>
    <t>EFR.AEG{}</t>
  </si>
  <si>
    <t>EFR.AAU{}</t>
  </si>
  <si>
    <t>EFR.VRB{}</t>
  </si>
  <si>
    <t>EFR.STE{}</t>
  </si>
  <si>
    <t>EFR.EGV{}</t>
  </si>
  <si>
    <t>GUV.BGW{}</t>
  </si>
  <si>
    <t>GUV.BGW.GGV{}</t>
  </si>
  <si>
    <t>GUV.BGW.GVV{}</t>
  </si>
  <si>
    <t>GUV.GEW{}</t>
  </si>
  <si>
    <t>GUV.GEW.ZGR{}</t>
  </si>
  <si>
    <t>GUV.GEW.ZFR{}</t>
  </si>
  <si>
    <t>GUV.GEW.ABG{}</t>
  </si>
  <si>
    <t>GUV.GEW.ABG.ASG{}</t>
  </si>
  <si>
    <t>GUV.GEW.ABG.AZS{}</t>
  </si>
  <si>
    <t>GUV.GEW.ABG.VZD{}</t>
  </si>
  <si>
    <t>GUV.GEW.AGW{}</t>
  </si>
  <si>
    <t>GUV.GEW.AGW.TAM{}</t>
  </si>
  <si>
    <t>GUV.GEW.AGW.PVO{}</t>
  </si>
  <si>
    <t>GUV.GEW.AGW.UEB{}</t>
  </si>
  <si>
    <t>GUV.VEA{}</t>
  </si>
  <si>
    <t>GUV.VEA.EGG{}</t>
  </si>
  <si>
    <t>GUV.VEA.EFG{}</t>
  </si>
  <si>
    <t>GUV.GVN{}</t>
  </si>
  <si>
    <t>STK.PBD{T,T}</t>
  </si>
  <si>
    <t>STK.PBD{T,MAN}</t>
  </si>
  <si>
    <t>STK.PBD{T,WBL}</t>
  </si>
  <si>
    <t>STK.PBD{I,T}</t>
  </si>
  <si>
    <t>STK.PBD{I,MAN}</t>
  </si>
  <si>
    <t>STK.PBD{I,WBL}</t>
  </si>
  <si>
    <t>STK.PBD{A,T}</t>
  </si>
  <si>
    <t>STK.PBD{A,MAN}</t>
  </si>
  <si>
    <t>STK.PBD{A,WBL}</t>
  </si>
  <si>
    <t>STK.GST{T,T}</t>
  </si>
  <si>
    <t>STK.GST{T,SIT}</t>
  </si>
  <si>
    <t>STK.GST{T,FIL}</t>
  </si>
  <si>
    <t>STK.GST{I,T}</t>
  </si>
  <si>
    <t>STK.GST{I,SIT}</t>
  </si>
  <si>
    <t>STK.GST{I,FIL}</t>
  </si>
  <si>
    <t>STK.GST{ZH,T}</t>
  </si>
  <si>
    <t>STK.GST{ZH,SIT}</t>
  </si>
  <si>
    <t>STK.GST{ZH,FIL}</t>
  </si>
  <si>
    <t>STK.GST{BE,T}</t>
  </si>
  <si>
    <t>STK.GST{BE,SIT}</t>
  </si>
  <si>
    <t>STK.GST{BE,FIL}</t>
  </si>
  <si>
    <t>STK.GST{LU,T}</t>
  </si>
  <si>
    <t>STK.GST{LU,SIT}</t>
  </si>
  <si>
    <t>STK.GST{LU,FIL}</t>
  </si>
  <si>
    <t>STK.GST{UR,T}</t>
  </si>
  <si>
    <t>STK.GST{UR,SIT}</t>
  </si>
  <si>
    <t>STK.GST{UR,FIL}</t>
  </si>
  <si>
    <t>STK.GST{SZ,T}</t>
  </si>
  <si>
    <t>STK.GST{SZ,SIT}</t>
  </si>
  <si>
    <t>STK.GST{SZ,FIL}</t>
  </si>
  <si>
    <t>STK.GST{OW,T}</t>
  </si>
  <si>
    <t>STK.GST{OW,SIT}</t>
  </si>
  <si>
    <t>STK.GST{OW,FIL}</t>
  </si>
  <si>
    <t>STK.GST{NW,T}</t>
  </si>
  <si>
    <t>STK.GST{NW,SIT}</t>
  </si>
  <si>
    <t>STK.GST{NW,FIL}</t>
  </si>
  <si>
    <t>STK.GST{GL,T}</t>
  </si>
  <si>
    <t>STK.GST{GL,SIT}</t>
  </si>
  <si>
    <t>STK.GST{GL,FIL}</t>
  </si>
  <si>
    <t>STK.GST{ZG,T}</t>
  </si>
  <si>
    <t>STK.GST{ZG,SIT}</t>
  </si>
  <si>
    <t>STK.GST{ZG,FIL}</t>
  </si>
  <si>
    <t>STK.GST{FR,T}</t>
  </si>
  <si>
    <t>STK.GST{FR,SIT}</t>
  </si>
  <si>
    <t>STK.GST{FR,FIL}</t>
  </si>
  <si>
    <t>STK.GST{SO,T}</t>
  </si>
  <si>
    <t>STK.GST{SO,SIT}</t>
  </si>
  <si>
    <t>STK.GST{SO,FIL}</t>
  </si>
  <si>
    <t>STK.GST{BS,T}</t>
  </si>
  <si>
    <t>STK.GST{BS,SIT}</t>
  </si>
  <si>
    <t>STK.GST{BS,FIL}</t>
  </si>
  <si>
    <t>STK.GST{BL,T}</t>
  </si>
  <si>
    <t>STK.GST{BL,SIT}</t>
  </si>
  <si>
    <t>STK.GST{BL,FIL}</t>
  </si>
  <si>
    <t>STK.GST{SH,T}</t>
  </si>
  <si>
    <t>STK.GST{SH,SIT}</t>
  </si>
  <si>
    <t>STK.GST{SH,FIL}</t>
  </si>
  <si>
    <t>STK.GST{AR,T}</t>
  </si>
  <si>
    <t>STK.GST{AR,SIT}</t>
  </si>
  <si>
    <t>STK.GST{AR,FIL}</t>
  </si>
  <si>
    <t>STK.GST{AI,T}</t>
  </si>
  <si>
    <t>STK.GST{AI,SIT}</t>
  </si>
  <si>
    <t>STK.GST{AI,FIL}</t>
  </si>
  <si>
    <t>STK.GST{SG,T}</t>
  </si>
  <si>
    <t>STK.GST{SG,SIT}</t>
  </si>
  <si>
    <t>STK.GST{SG,FIL}</t>
  </si>
  <si>
    <t>STK.GST{GR,T}</t>
  </si>
  <si>
    <t>STK.GST{GR,SIT}</t>
  </si>
  <si>
    <t>STK.GST{GR,FIL}</t>
  </si>
  <si>
    <t>STK.GST{AG,T}</t>
  </si>
  <si>
    <t>STK.GST{AG,SIT}</t>
  </si>
  <si>
    <t>STK.GST{AG,FIL}</t>
  </si>
  <si>
    <t>STK.GST{TG,T}</t>
  </si>
  <si>
    <t>STK.GST{TG,SIT}</t>
  </si>
  <si>
    <t>STK.GST{TG,FIL}</t>
  </si>
  <si>
    <t>STK.GST{TI,T}</t>
  </si>
  <si>
    <t>STK.GST{TI,SIT}</t>
  </si>
  <si>
    <t>STK.GST{TI,FIL}</t>
  </si>
  <si>
    <t>STK.GST{VD,T}</t>
  </si>
  <si>
    <t>STK.GST{VD,SIT}</t>
  </si>
  <si>
    <t>STK.GST{VD,FIL}</t>
  </si>
  <si>
    <t>STK.GST{VS,T}</t>
  </si>
  <si>
    <t>STK.GST{VS,SIT}</t>
  </si>
  <si>
    <t>STK.GST{VS,FIL}</t>
  </si>
  <si>
    <t>STK.GST{NE,T}</t>
  </si>
  <si>
    <t>STK.GST{NE,SIT}</t>
  </si>
  <si>
    <t>STK.GST{NE,FIL}</t>
  </si>
  <si>
    <t>STK.GST{GE,T}</t>
  </si>
  <si>
    <t>STK.GST{GE,SIT}</t>
  </si>
  <si>
    <t>STK.GST{GE,FIL}</t>
  </si>
  <si>
    <t>STK.GST{JU,T}</t>
  </si>
  <si>
    <t>STK.GST{JU,SIT}</t>
  </si>
  <si>
    <t>STK.GST{JU,FIL}</t>
  </si>
  <si>
    <t>STK.GST{LIE,T}</t>
  </si>
  <si>
    <t>STK.GST{LIE,SIT}</t>
  </si>
  <si>
    <t>STK.GST{LIE,FIL}</t>
  </si>
  <si>
    <t>STK.GST{A,T}</t>
  </si>
  <si>
    <t>STK.GST{A,FIL}</t>
  </si>
  <si>
    <t>STK.GST{A,ZWN}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</si>
</sst>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
    <numFmt numFmtId="165" formatCode="d/mm/yyyy"/>
    <numFmt numFmtId="166" formatCode="General_)"/>
    <numFmt numFmtId="167" formatCode="#,##0_);[Red]\-#,##0_);;@"/>
  </numFmts>
  <fonts count="38" x14ac:knownFonts="1">
    <font>
      <sz val="10"/>
      <color theme="1"/>
      <name val="Arial"/>
      <family val="2"/>
    </font>
    <font>
      <sz val="11"/>
      <color theme="1"/>
      <name val="Arial"/>
      <family val="2"/>
    </font>
    <font>
      <sz val="11"/>
      <color theme="1"/>
      <name val="Arial"/>
      <family val="2"/>
    </font>
    <font>
      <b/>
      <sz val="10"/>
      <name val="Arial"/>
      <family val="2"/>
    </font>
    <font>
      <sz val="10"/>
      <name val="Arial"/>
      <family val="2"/>
    </font>
    <font>
      <b/>
      <sz val="12"/>
      <name val="Arial"/>
      <family val="2"/>
    </font>
    <font>
      <b/>
      <sz val="11"/>
      <name val="Arial"/>
      <family val="2"/>
    </font>
    <font>
      <sz val="12"/>
      <name val="Arial"/>
      <family val="2"/>
    </font>
    <font>
      <sz val="10"/>
      <color theme="1"/>
      <name val="Arial"/>
      <family val="2"/>
    </font>
    <font>
      <b/>
      <sz val="14"/>
      <color theme="1"/>
      <name val="Arial"/>
      <family val="2"/>
    </font>
    <font>
      <sz val="14"/>
      <color theme="1"/>
      <name val="Arial"/>
      <family val="2"/>
    </font>
    <font>
      <u/>
      <sz val="11"/>
      <color theme="10"/>
      <name val="Calibri"/>
      <family val="2"/>
    </font>
    <font>
      <b/>
      <sz val="10"/>
      <color rgb="FFFF0000"/>
      <name val="Arial"/>
      <family val="2"/>
    </font>
    <font>
      <sz val="10"/>
      <color rgb="FF0070C0"/>
      <name val="Arial"/>
      <family val="2"/>
    </font>
    <font>
      <sz val="11"/>
      <color theme="1"/>
      <name val="Arial"/>
      <family val="2"/>
    </font>
    <font>
      <b/>
      <sz val="9"/>
      <color rgb="FFFF0000"/>
      <name val="Arial"/>
      <family val="2"/>
    </font>
    <font>
      <b/>
      <sz val="11"/>
      <color theme="1"/>
      <name val="Arial"/>
      <family val="2"/>
    </font>
    <font>
      <sz val="8"/>
      <color theme="1"/>
      <name val="Arial"/>
      <family val="2"/>
    </font>
    <font>
      <u/>
      <sz val="8"/>
      <color theme="10"/>
      <name val="Arial"/>
      <family val="2"/>
    </font>
    <font>
      <sz val="8"/>
      <color rgb="FF000000"/>
      <name val="Arial"/>
      <family val="2"/>
    </font>
    <font>
      <sz val="10"/>
      <color rgb="FF00B0F0"/>
      <name val="Arial"/>
      <family val="2"/>
    </font>
    <font>
      <i/>
      <sz val="10"/>
      <name val="Arial"/>
      <family val="2"/>
    </font>
    <font>
      <b/>
      <sz val="12"/>
      <color theme="1"/>
      <name val="Arial"/>
      <family val="2"/>
    </font>
    <font>
      <sz val="14"/>
      <name val="Arial"/>
      <family val="2"/>
    </font>
    <font>
      <u/>
      <sz val="10"/>
      <name val="Arial"/>
      <family val="2"/>
    </font>
    <font>
      <i/>
      <u/>
      <sz val="10"/>
      <name val="Arial"/>
      <family val="2"/>
    </font>
    <font>
      <b/>
      <sz val="10"/>
      <color rgb="FF000000"/>
      <name val="Arial"/>
      <family val="2"/>
    </font>
    <font>
      <sz val="10"/>
      <color rgb="FF000000"/>
      <name val="Arial"/>
      <family val="2"/>
    </font>
    <font>
      <sz val="11"/>
      <name val="Arial"/>
      <family val="2"/>
    </font>
    <font>
      <i/>
      <sz val="11"/>
      <name val="Arial"/>
      <family val="2"/>
    </font>
    <font>
      <i/>
      <sz val="11"/>
      <color theme="1"/>
      <name val="Arial"/>
      <family val="2"/>
    </font>
    <font>
      <vertAlign val="superscript"/>
      <sz val="10"/>
      <color theme="1"/>
      <name val="Arial"/>
      <family val="2"/>
    </font>
    <font>
      <name val="Calibri"/>
      <sz val="11.0"/>
      <b val="true"/>
    </font>
    <font>
      <name val="Calibri"/>
      <sz val="14.0"/>
      <b val="true"/>
    </font>
    <font>
      <name val="Calibri"/>
      <sz val="11.0"/>
      <u val="single"/>
      <color rgb="0000FF"/>
    </font>
    <font>
      <name val="Calibri"/>
      <sz val="11.0"/>
      <b val="true"/>
    </font>
    <font>
      <name val="Calibri"/>
      <sz val="14.0"/>
      <b val="true"/>
    </font>
    <font>
      <name val="Calibri"/>
      <sz val="11.0"/>
      <u val="single"/>
      <color rgb="0000FF"/>
    </font>
  </fonts>
  <fills count="6">
    <fill>
      <patternFill patternType="none"/>
    </fill>
    <fill>
      <patternFill patternType="gray125"/>
    </fill>
    <fill>
      <patternFill patternType="solid">
        <fgColor rgb="FFF0EFD7"/>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79998168889431442"/>
        <bgColor indexed="64"/>
      </patternFill>
    </fill>
  </fills>
  <borders count="33">
    <border>
      <left/>
      <right/>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hair">
        <color indexed="64"/>
      </top>
      <bottom/>
      <diagonal/>
    </border>
    <border>
      <left style="thin">
        <color indexed="64"/>
      </left>
      <right/>
      <top/>
      <bottom style="thin">
        <color indexed="64"/>
      </bottom>
      <diagonal/>
    </border>
    <border>
      <left style="thin">
        <color indexed="64"/>
      </left>
      <right/>
      <top style="thin">
        <color indexed="64"/>
      </top>
      <bottom/>
      <diagonal/>
    </border>
    <border>
      <top style="dotted"/>
    </border>
    <border>
      <top style="dotted"/>
      <bottom style="dotted"/>
    </border>
    <border>
      <left style="thin"/>
      <top style="dotted"/>
      <bottom style="dotted"/>
    </border>
    <border>
      <left style="thin"/>
      <right style="thin"/>
      <top style="dotted"/>
      <bottom style="dotted"/>
    </border>
  </borders>
  <cellStyleXfs count="16">
    <xf numFmtId="0" fontId="0" fillId="0" borderId="0"/>
    <xf numFmtId="167" fontId="8" fillId="0" borderId="1" applyFill="0">
      <protection locked="0"/>
    </xf>
    <xf numFmtId="0" fontId="8" fillId="2" borderId="2" applyNumberFormat="0">
      <alignment vertical="center"/>
    </xf>
    <xf numFmtId="167" fontId="8" fillId="0" borderId="1">
      <protection locked="0"/>
    </xf>
    <xf numFmtId="0" fontId="8" fillId="0" borderId="0" applyNumberFormat="0">
      <alignment horizontal="left" vertical="top" wrapText="1" indent="1"/>
    </xf>
    <xf numFmtId="0" fontId="9" fillId="0" borderId="0" applyNumberFormat="0" applyFill="0" applyBorder="0" applyProtection="0">
      <alignment horizontal="left" vertical="top" wrapText="1"/>
    </xf>
    <xf numFmtId="0" fontId="10" fillId="0" borderId="0" applyNumberFormat="0" applyFill="0" applyBorder="0">
      <alignment horizontal="left" vertical="top" wrapText="1"/>
    </xf>
    <xf numFmtId="167" fontId="8" fillId="0" borderId="2" applyNumberFormat="0" applyFont="0" applyAlignment="0">
      <alignment vertical="center"/>
    </xf>
    <xf numFmtId="0" fontId="11" fillId="0" borderId="0" applyNumberFormat="0" applyFill="0" applyBorder="0" applyAlignment="0" applyProtection="0">
      <alignment vertical="top"/>
      <protection locked="0"/>
    </xf>
    <xf numFmtId="49" fontId="8" fillId="5" borderId="2">
      <alignment horizontal="left"/>
    </xf>
    <xf numFmtId="0" fontId="8" fillId="0" borderId="3">
      <alignment horizontal="left" wrapText="1"/>
    </xf>
    <xf numFmtId="0" fontId="12" fillId="3" borderId="4">
      <alignment horizontal="center" vertical="center"/>
    </xf>
    <xf numFmtId="0" fontId="13" fillId="0" borderId="0">
      <alignment horizontal="left" wrapText="1"/>
    </xf>
    <xf numFmtId="0" fontId="8" fillId="5" borderId="2">
      <alignment horizontal="center"/>
    </xf>
    <xf numFmtId="0" fontId="6" fillId="0" borderId="3">
      <alignment wrapText="1"/>
    </xf>
    <xf numFmtId="166" fontId="3" fillId="0" borderId="0" applyFill="0" applyBorder="0">
      <alignment horizontal="left"/>
    </xf>
  </cellStyleXfs>
  <cellXfs count="265">
    <xf numFmtId="0" fontId="0" fillId="0" borderId="0" xfId="0"/>
    <xf numFmtId="0" fontId="0" fillId="0" borderId="0" xfId="0" applyFont="1"/>
    <xf numFmtId="0" fontId="14" fillId="0" borderId="0" xfId="0" applyFont="1" applyAlignment="1">
      <alignment vertical="center"/>
    </xf>
    <xf numFmtId="0" fontId="15" fillId="0" borderId="0" xfId="0" applyFont="1" applyAlignment="1">
      <alignment vertical="center"/>
    </xf>
    <xf numFmtId="0" fontId="16" fillId="0" borderId="0" xfId="0" applyFont="1" applyFill="1" applyAlignment="1">
      <alignment vertical="center" textRotation="90"/>
    </xf>
    <xf numFmtId="0" fontId="14" fillId="0" borderId="0" xfId="0" applyFont="1" applyFill="1"/>
    <xf numFmtId="0" fontId="0" fillId="0" borderId="0" xfId="0" applyFont="1" applyFill="1"/>
    <xf numFmtId="0" fontId="0" fillId="0" borderId="0" xfId="0" applyFont="1" applyFill="1" applyBorder="1" applyProtection="1"/>
    <xf numFmtId="0" fontId="18" fillId="0" borderId="5" xfId="8" applyFont="1" applyBorder="1" applyAlignment="1" applyProtection="1">
      <alignment horizontal="left" readingOrder="1"/>
    </xf>
    <xf numFmtId="0" fontId="17" fillId="0" borderId="5" xfId="0" applyFont="1" applyBorder="1"/>
    <xf numFmtId="0" fontId="19" fillId="0" borderId="0" xfId="0" applyFont="1" applyAlignment="1">
      <alignment horizontal="right" readingOrder="1"/>
    </xf>
    <xf numFmtId="0" fontId="17" fillId="0" borderId="0" xfId="0" applyFont="1" applyAlignment="1">
      <alignment horizontal="right"/>
    </xf>
    <xf numFmtId="0" fontId="14" fillId="0" borderId="0" xfId="0" applyFont="1"/>
    <xf numFmtId="0" fontId="19" fillId="0" borderId="0" xfId="0" applyFont="1" applyAlignment="1">
      <alignment horizontal="left" readingOrder="1"/>
    </xf>
    <xf numFmtId="0" fontId="17" fillId="0" borderId="0" xfId="0" applyFont="1" applyAlignment="1"/>
    <xf numFmtId="0" fontId="4" fillId="0" borderId="0" xfId="0" applyFont="1" applyAlignment="1">
      <alignment horizontal="left"/>
    </xf>
    <xf numFmtId="0" fontId="18" fillId="0" borderId="0" xfId="8" applyFont="1" applyAlignment="1" applyProtection="1">
      <alignment horizontal="right"/>
    </xf>
    <xf numFmtId="0" fontId="17" fillId="0" borderId="0" xfId="0" applyFont="1"/>
    <xf numFmtId="0" fontId="4" fillId="0" borderId="0" xfId="0" applyFont="1"/>
    <xf numFmtId="0" fontId="4" fillId="0" borderId="0" xfId="0" applyFont="1" applyBorder="1"/>
    <xf numFmtId="0" fontId="4" fillId="0" borderId="0" xfId="0" applyFont="1" applyBorder="1" applyAlignment="1">
      <alignment horizontal="right"/>
    </xf>
    <xf numFmtId="0" fontId="4" fillId="0" borderId="5" xfId="0" applyFont="1" applyBorder="1"/>
    <xf numFmtId="167" fontId="8" fillId="0" borderId="1" xfId="3">
      <protection locked="0"/>
    </xf>
    <xf numFmtId="49" fontId="8" fillId="5" borderId="2" xfId="9">
      <alignment horizontal="left"/>
    </xf>
    <xf numFmtId="0" fontId="0" fillId="0" borderId="0" xfId="0" applyBorder="1"/>
    <xf numFmtId="0" fontId="3" fillId="0" borderId="0" xfId="0" applyFont="1" applyBorder="1"/>
    <xf numFmtId="0" fontId="14" fillId="0" borderId="0" xfId="0" applyFont="1"/>
    <xf numFmtId="0" fontId="4" fillId="0" borderId="0" xfId="0" applyFont="1" applyAlignment="1">
      <alignment horizontal="left" vertical="top"/>
    </xf>
    <xf numFmtId="0" fontId="20" fillId="0" borderId="0" xfId="0" applyFont="1"/>
    <xf numFmtId="0" fontId="5" fillId="0" borderId="0" xfId="0" applyFont="1" applyBorder="1" applyAlignment="1">
      <alignment horizontal="center" vertical="center"/>
    </xf>
    <xf numFmtId="0" fontId="5" fillId="0" borderId="0" xfId="0" applyFont="1" applyBorder="1" applyAlignment="1" applyProtection="1">
      <alignment horizontal="center" vertical="center"/>
    </xf>
    <xf numFmtId="165" fontId="5" fillId="0" borderId="0" xfId="0" quotePrefix="1" applyNumberFormat="1" applyFont="1" applyBorder="1" applyAlignment="1" applyProtection="1">
      <alignment horizontal="center" vertical="center"/>
    </xf>
    <xf numFmtId="0" fontId="0" fillId="0" borderId="0" xfId="0"/>
    <xf numFmtId="0" fontId="0" fillId="0" borderId="6" xfId="0" applyBorder="1"/>
    <xf numFmtId="0" fontId="0" fillId="0" borderId="7" xfId="0" applyBorder="1"/>
    <xf numFmtId="0" fontId="9" fillId="0" borderId="0" xfId="5" applyAlignment="1">
      <alignment vertical="top" wrapText="1"/>
    </xf>
    <xf numFmtId="0" fontId="9" fillId="0" borderId="0" xfId="5" applyAlignment="1">
      <alignment vertical="top"/>
    </xf>
    <xf numFmtId="0" fontId="0" fillId="0" borderId="0" xfId="0"/>
    <xf numFmtId="49" fontId="8" fillId="5" borderId="2" xfId="9" applyAlignment="1">
      <alignment horizontal="center" vertical="center" shrinkToFit="1"/>
    </xf>
    <xf numFmtId="0" fontId="0" fillId="0" borderId="8" xfId="0" applyBorder="1"/>
    <xf numFmtId="0" fontId="0" fillId="0" borderId="5" xfId="0" applyBorder="1"/>
    <xf numFmtId="0" fontId="0" fillId="0" borderId="9" xfId="0" applyBorder="1"/>
    <xf numFmtId="0" fontId="0" fillId="0" borderId="10" xfId="0" applyBorder="1"/>
    <xf numFmtId="0" fontId="0" fillId="0" borderId="2" xfId="0" applyBorder="1"/>
    <xf numFmtId="0" fontId="4" fillId="0" borderId="12" xfId="0" applyFont="1" applyBorder="1" applyAlignment="1">
      <alignment horizontal="left" vertical="top" wrapText="1" indent="1"/>
    </xf>
    <xf numFmtId="0" fontId="0" fillId="0" borderId="13" xfId="0" applyFont="1" applyBorder="1" applyAlignment="1">
      <alignment horizontal="left" vertical="top" wrapText="1" indent="1"/>
    </xf>
    <xf numFmtId="0" fontId="4" fillId="0" borderId="12" xfId="0" applyFont="1" applyBorder="1" applyAlignment="1">
      <alignment horizontal="left" vertical="top" wrapText="1" indent="2"/>
    </xf>
    <xf numFmtId="0" fontId="0" fillId="0" borderId="12" xfId="0" applyFont="1" applyBorder="1" applyAlignment="1">
      <alignment horizontal="left" vertical="top" wrapText="1" indent="2"/>
    </xf>
    <xf numFmtId="167" fontId="8" fillId="0" borderId="1" xfId="1">
      <protection locked="0"/>
    </xf>
    <xf numFmtId="167" fontId="8" fillId="0" borderId="1" xfId="1" quotePrefix="1">
      <protection locked="0"/>
    </xf>
    <xf numFmtId="167" fontId="8" fillId="0" borderId="2" xfId="7" applyAlignment="1"/>
    <xf numFmtId="0" fontId="6" fillId="0" borderId="0" xfId="0" applyFont="1" applyBorder="1" applyAlignment="1"/>
    <xf numFmtId="0" fontId="4" fillId="0" borderId="0" xfId="0" applyFont="1" applyAlignment="1"/>
    <xf numFmtId="14" fontId="4" fillId="0" borderId="0" xfId="0" applyNumberFormat="1" applyFont="1" applyAlignment="1"/>
    <xf numFmtId="167" fontId="8" fillId="0" borderId="1" xfId="3" applyAlignment="1">
      <protection locked="0"/>
    </xf>
    <xf numFmtId="0" fontId="4" fillId="0" borderId="0" xfId="0" applyFont="1" applyBorder="1" applyAlignment="1"/>
    <xf numFmtId="0" fontId="0" fillId="0" borderId="0" xfId="0" applyAlignment="1"/>
    <xf numFmtId="0" fontId="20" fillId="0" borderId="0" xfId="0" applyFont="1" applyAlignment="1"/>
    <xf numFmtId="167" fontId="8" fillId="0" borderId="1" xfId="1" applyAlignment="1">
      <protection locked="0"/>
    </xf>
    <xf numFmtId="0" fontId="4" fillId="0" borderId="14" xfId="0" applyFont="1" applyBorder="1" applyAlignment="1">
      <alignment horizontal="left" vertical="top" wrapText="1" indent="1"/>
    </xf>
    <xf numFmtId="0" fontId="0" fillId="0" borderId="14" xfId="0" applyFont="1" applyBorder="1" applyAlignment="1">
      <alignment horizontal="left" vertical="top" wrapText="1" indent="1"/>
    </xf>
    <xf numFmtId="167" fontId="8" fillId="2" borderId="2" xfId="2" applyNumberFormat="1">
      <alignment vertical="center"/>
    </xf>
    <xf numFmtId="0" fontId="4" fillId="0" borderId="14" xfId="0" applyFont="1" applyBorder="1" applyAlignment="1">
      <alignment horizontal="left" vertical="top" wrapText="1" indent="2"/>
    </xf>
    <xf numFmtId="0" fontId="7" fillId="0" borderId="0" xfId="0" applyFont="1"/>
    <xf numFmtId="0" fontId="8" fillId="0" borderId="2" xfId="7" applyNumberFormat="1" applyFont="1" applyAlignment="1"/>
    <xf numFmtId="0" fontId="0" fillId="0" borderId="0" xfId="0"/>
    <xf numFmtId="49" fontId="8" fillId="5" borderId="7" xfId="9" applyBorder="1">
      <alignment horizontal="left"/>
    </xf>
    <xf numFmtId="164" fontId="16" fillId="4" borderId="21" xfId="0" applyNumberFormat="1" applyFont="1" applyFill="1" applyBorder="1" applyAlignment="1" applyProtection="1">
      <alignment horizontal="center" vertical="center"/>
    </xf>
    <xf numFmtId="14" fontId="16" fillId="4" borderId="22" xfId="0" applyNumberFormat="1" applyFont="1" applyFill="1" applyBorder="1" applyAlignment="1" applyProtection="1">
      <alignment horizontal="center" vertical="center"/>
    </xf>
    <xf numFmtId="0" fontId="0" fillId="0" borderId="0" xfId="0"/>
    <xf numFmtId="0" fontId="4" fillId="0" borderId="14" xfId="0" applyFont="1" applyBorder="1" applyAlignment="1">
      <alignment horizontal="left" wrapText="1" indent="1"/>
    </xf>
    <xf numFmtId="49" fontId="8" fillId="5" borderId="8" xfId="9" applyBorder="1">
      <alignment horizontal="left"/>
    </xf>
    <xf numFmtId="0" fontId="0" fillId="0" borderId="3" xfId="0" applyFont="1" applyBorder="1" applyAlignment="1">
      <alignment horizontal="left" vertical="top" wrapText="1" indent="1"/>
    </xf>
    <xf numFmtId="49" fontId="8" fillId="5" borderId="2" xfId="9" applyAlignment="1">
      <alignment horizontal="left" vertical="center" indent="1"/>
    </xf>
    <xf numFmtId="0" fontId="0" fillId="0" borderId="0" xfId="0"/>
    <xf numFmtId="0" fontId="9" fillId="0" borderId="0" xfId="5" applyAlignment="1">
      <alignment wrapText="1"/>
    </xf>
    <xf numFmtId="0" fontId="0" fillId="0" borderId="0" xfId="0"/>
    <xf numFmtId="0" fontId="4" fillId="0" borderId="0" xfId="0" applyFont="1" applyAlignment="1">
      <alignment horizontal="center"/>
    </xf>
    <xf numFmtId="0" fontId="4" fillId="0" borderId="0" xfId="0" applyFont="1" applyBorder="1" applyAlignment="1">
      <alignment horizontal="center"/>
    </xf>
    <xf numFmtId="0" fontId="4" fillId="0" borderId="0" xfId="0" applyFont="1" applyAlignment="1">
      <alignment horizontal="center" vertical="top"/>
    </xf>
    <xf numFmtId="0" fontId="0" fillId="0" borderId="0" xfId="0"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49" fontId="8" fillId="5" borderId="2" xfId="9" applyAlignment="1">
      <alignment horizontal="center"/>
    </xf>
    <xf numFmtId="0" fontId="4" fillId="0" borderId="5" xfId="0" applyFont="1" applyBorder="1" applyAlignment="1">
      <alignment horizontal="center"/>
    </xf>
    <xf numFmtId="0" fontId="4" fillId="0" borderId="13" xfId="0" applyFont="1" applyBorder="1" applyAlignment="1">
      <alignment horizontal="left" indent="1"/>
    </xf>
    <xf numFmtId="0" fontId="4" fillId="0" borderId="12" xfId="0" applyFont="1" applyBorder="1" applyAlignment="1">
      <alignment horizontal="left" indent="1"/>
    </xf>
    <xf numFmtId="0" fontId="4" fillId="0" borderId="12" xfId="0" applyFont="1" applyBorder="1" applyAlignment="1">
      <alignment horizontal="left" indent="2"/>
    </xf>
    <xf numFmtId="0" fontId="4" fillId="0" borderId="13" xfId="0" applyFont="1" applyBorder="1" applyAlignment="1">
      <alignment horizontal="left" wrapText="1" indent="1"/>
    </xf>
    <xf numFmtId="0" fontId="4" fillId="0" borderId="12" xfId="0" applyFont="1" applyBorder="1" applyAlignment="1">
      <alignment horizontal="left" wrapText="1" indent="1"/>
    </xf>
    <xf numFmtId="0" fontId="4" fillId="0" borderId="12" xfId="0" applyFont="1" applyBorder="1" applyAlignment="1">
      <alignment horizontal="left" wrapText="1" indent="2"/>
    </xf>
    <xf numFmtId="0" fontId="4" fillId="0" borderId="12" xfId="0" applyFont="1" applyBorder="1" applyAlignment="1">
      <alignment horizontal="left" wrapText="1" indent="3"/>
    </xf>
    <xf numFmtId="0" fontId="4" fillId="0" borderId="12" xfId="0" applyFont="1" applyBorder="1" applyAlignment="1">
      <alignment horizontal="left" wrapText="1" indent="4"/>
    </xf>
    <xf numFmtId="0" fontId="0" fillId="0" borderId="12" xfId="0" applyFont="1" applyBorder="1" applyAlignment="1">
      <alignment horizontal="left" wrapText="1" indent="1"/>
    </xf>
    <xf numFmtId="0" fontId="0" fillId="0" borderId="12" xfId="0" applyFont="1" applyBorder="1" applyAlignment="1">
      <alignment horizontal="left" wrapText="1" indent="2"/>
    </xf>
    <xf numFmtId="0" fontId="0" fillId="0" borderId="2" xfId="7" applyNumberFormat="1" applyFont="1" applyAlignment="1"/>
    <xf numFmtId="49" fontId="0" fillId="5" borderId="2" xfId="9" applyFont="1" applyAlignment="1">
      <alignment horizontal="center"/>
    </xf>
    <xf numFmtId="49" fontId="8" fillId="5" borderId="16" xfId="9" applyBorder="1" applyAlignment="1">
      <alignment horizontal="center" vertical="center" shrinkToFit="1"/>
    </xf>
    <xf numFmtId="49" fontId="8" fillId="5" borderId="16" xfId="9" applyBorder="1" applyAlignment="1">
      <alignment horizontal="left" vertical="center" indent="1"/>
    </xf>
    <xf numFmtId="0" fontId="10" fillId="0" borderId="7" xfId="6" applyBorder="1">
      <alignment horizontal="left" vertical="top" wrapText="1"/>
    </xf>
    <xf numFmtId="0" fontId="0" fillId="0" borderId="0" xfId="0"/>
    <xf numFmtId="0" fontId="0" fillId="0" borderId="0" xfId="0"/>
    <xf numFmtId="0" fontId="8" fillId="5" borderId="2" xfId="13">
      <alignment horizontal="center"/>
    </xf>
    <xf numFmtId="0" fontId="0" fillId="5" borderId="2" xfId="13" applyFont="1">
      <alignment horizontal="center"/>
    </xf>
    <xf numFmtId="0" fontId="0" fillId="0" borderId="11" xfId="0" applyBorder="1"/>
    <xf numFmtId="49" fontId="0" fillId="5" borderId="2" xfId="9" applyFont="1">
      <alignment horizontal="left"/>
    </xf>
    <xf numFmtId="49" fontId="0" fillId="5" borderId="2" xfId="9" applyFont="1" applyAlignment="1">
      <alignment horizontal="center" vertical="center" shrinkToFit="1"/>
    </xf>
    <xf numFmtId="49" fontId="8" fillId="5" borderId="15" xfId="9" applyBorder="1" applyAlignment="1">
      <alignment horizontal="left" vertical="top" shrinkToFit="1"/>
    </xf>
    <xf numFmtId="49" fontId="0" fillId="5" borderId="15" xfId="9" applyFont="1" applyBorder="1" applyAlignment="1">
      <alignment horizontal="left" vertical="top"/>
    </xf>
    <xf numFmtId="49" fontId="8" fillId="5" borderId="15" xfId="9" applyBorder="1" applyAlignment="1">
      <alignment horizontal="left" vertical="top"/>
    </xf>
    <xf numFmtId="49" fontId="0" fillId="5" borderId="15" xfId="9" applyFont="1" applyBorder="1" applyAlignment="1">
      <alignment horizontal="left" vertical="top" shrinkToFit="1"/>
    </xf>
    <xf numFmtId="0" fontId="4" fillId="0" borderId="12" xfId="0" applyFont="1" applyBorder="1" applyAlignment="1">
      <alignment horizontal="left" indent="3"/>
    </xf>
    <xf numFmtId="0" fontId="0" fillId="0" borderId="20" xfId="0" applyFont="1" applyBorder="1" applyAlignment="1">
      <alignment horizontal="right" vertical="center"/>
    </xf>
    <xf numFmtId="0" fontId="8" fillId="0" borderId="16" xfId="4" applyBorder="1">
      <alignment horizontal="left" vertical="top" wrapText="1" indent="1"/>
    </xf>
    <xf numFmtId="0" fontId="0" fillId="0" borderId="0" xfId="0"/>
    <xf numFmtId="49" fontId="8" fillId="5" borderId="2" xfId="9" applyAlignment="1">
      <alignment horizontal="center" vertical="top"/>
    </xf>
    <xf numFmtId="49" fontId="8" fillId="5" borderId="2" xfId="9" applyAlignment="1">
      <alignment horizontal="center" vertical="top" shrinkToFit="1"/>
    </xf>
    <xf numFmtId="49" fontId="8" fillId="5" borderId="2" xfId="9" applyAlignment="1">
      <alignment horizontal="left" vertical="top" shrinkToFit="1"/>
    </xf>
    <xf numFmtId="49" fontId="0" fillId="5" borderId="2" xfId="9" applyFont="1" applyAlignment="1">
      <alignment horizontal="left" vertical="top"/>
    </xf>
    <xf numFmtId="49" fontId="0" fillId="5" borderId="2" xfId="9" applyFont="1" applyAlignment="1">
      <alignment horizontal="left" vertical="top" shrinkToFit="1"/>
    </xf>
    <xf numFmtId="49" fontId="0" fillId="5" borderId="2" xfId="9" applyFont="1" applyAlignment="1">
      <alignment horizontal="center" vertical="top"/>
    </xf>
    <xf numFmtId="49" fontId="8" fillId="5" borderId="2" xfId="9" applyAlignment="1">
      <alignment horizontal="left" vertical="top"/>
    </xf>
    <xf numFmtId="49" fontId="8" fillId="5" borderId="2" xfId="9" applyBorder="1" applyAlignment="1">
      <alignment horizontal="left" vertical="top" shrinkToFit="1"/>
    </xf>
    <xf numFmtId="49" fontId="0" fillId="5" borderId="2" xfId="9" applyFont="1" applyBorder="1" applyAlignment="1">
      <alignment horizontal="left" vertical="top" shrinkToFit="1"/>
    </xf>
    <xf numFmtId="49" fontId="8" fillId="5" borderId="2" xfId="9" applyBorder="1" applyAlignment="1">
      <alignment horizontal="left" vertical="top"/>
    </xf>
    <xf numFmtId="49" fontId="0" fillId="5" borderId="2" xfId="9" applyFont="1" applyBorder="1" applyAlignment="1">
      <alignment horizontal="left" vertical="top"/>
    </xf>
    <xf numFmtId="0" fontId="8" fillId="5" borderId="2" xfId="13" applyAlignment="1">
      <alignment horizontal="center"/>
    </xf>
    <xf numFmtId="0" fontId="0" fillId="0" borderId="0" xfId="0"/>
    <xf numFmtId="0" fontId="0" fillId="0" borderId="10" xfId="7" applyNumberFormat="1" applyFont="1" applyBorder="1" applyAlignment="1"/>
    <xf numFmtId="0" fontId="0" fillId="0" borderId="0" xfId="0"/>
    <xf numFmtId="0" fontId="4" fillId="0" borderId="12" xfId="0" applyFont="1" applyFill="1" applyBorder="1" applyAlignment="1">
      <alignment horizontal="left" wrapText="1" indent="2"/>
    </xf>
    <xf numFmtId="0" fontId="0" fillId="0" borderId="0" xfId="0" quotePrefix="1"/>
    <xf numFmtId="49" fontId="4" fillId="5" borderId="2" xfId="9" applyFont="1" applyAlignment="1">
      <alignment horizontal="center"/>
    </xf>
    <xf numFmtId="0" fontId="0" fillId="0" borderId="0" xfId="0"/>
    <xf numFmtId="49" fontId="0" fillId="5" borderId="17" xfId="9" applyFont="1" applyBorder="1" applyAlignment="1">
      <alignment horizontal="left" vertical="center" indent="1" shrinkToFit="1"/>
    </xf>
    <xf numFmtId="0" fontId="8" fillId="0" borderId="17" xfId="4" applyBorder="1" applyAlignment="1">
      <alignment horizontal="left" vertical="top" wrapText="1" indent="1"/>
    </xf>
    <xf numFmtId="0" fontId="9" fillId="0" borderId="0" xfId="5" applyAlignment="1"/>
    <xf numFmtId="166" fontId="10" fillId="0" borderId="0" xfId="6" applyNumberFormat="1" applyAlignment="1"/>
    <xf numFmtId="0" fontId="4" fillId="0" borderId="14" xfId="0" applyFont="1" applyBorder="1" applyAlignment="1">
      <alignment horizontal="left" indent="1"/>
    </xf>
    <xf numFmtId="0" fontId="4" fillId="0" borderId="3" xfId="0" applyFont="1" applyBorder="1" applyAlignment="1">
      <alignment horizontal="left" indent="1"/>
    </xf>
    <xf numFmtId="0" fontId="4" fillId="0" borderId="3" xfId="0" applyFont="1" applyFill="1" applyBorder="1" applyAlignment="1">
      <alignment horizontal="left" wrapText="1"/>
    </xf>
    <xf numFmtId="0" fontId="4" fillId="0" borderId="14" xfId="0" applyFont="1" applyFill="1" applyBorder="1" applyAlignment="1">
      <alignment horizontal="left" wrapText="1"/>
    </xf>
    <xf numFmtId="0" fontId="4" fillId="0" borderId="5" xfId="0" applyFont="1" applyBorder="1" applyAlignment="1"/>
    <xf numFmtId="0" fontId="4" fillId="0" borderId="14" xfId="0" applyFont="1" applyFill="1" applyBorder="1" applyAlignment="1">
      <alignment horizontal="left" wrapText="1" indent="2"/>
    </xf>
    <xf numFmtId="0" fontId="4" fillId="0" borderId="3" xfId="0" applyFont="1" applyFill="1" applyBorder="1" applyAlignment="1">
      <alignment horizontal="left" wrapText="1" indent="2"/>
    </xf>
    <xf numFmtId="0" fontId="4" fillId="0" borderId="14" xfId="0" applyFont="1" applyBorder="1" applyAlignment="1">
      <alignment horizontal="left" wrapText="1" indent="2"/>
    </xf>
    <xf numFmtId="0" fontId="8" fillId="0" borderId="2" xfId="4" applyBorder="1">
      <alignment horizontal="left" vertical="top" wrapText="1" indent="1"/>
    </xf>
    <xf numFmtId="0" fontId="8" fillId="0" borderId="16" xfId="4" applyBorder="1" applyAlignment="1">
      <alignment horizontal="left" vertical="top" wrapText="1" indent="1"/>
    </xf>
    <xf numFmtId="0" fontId="4" fillId="0" borderId="0" xfId="0" applyFont="1" applyBorder="1" applyAlignment="1">
      <alignment horizontal="left" indent="1"/>
    </xf>
    <xf numFmtId="0" fontId="8" fillId="0" borderId="27" xfId="4" applyBorder="1" applyAlignment="1">
      <alignment horizontal="left" vertical="top" wrapText="1" indent="2"/>
    </xf>
    <xf numFmtId="0" fontId="0" fillId="0" borderId="0" xfId="0"/>
    <xf numFmtId="0" fontId="10" fillId="0" borderId="0" xfId="0" applyFont="1" applyAlignment="1">
      <alignment horizontal="left" vertical="top"/>
    </xf>
    <xf numFmtId="0" fontId="22" fillId="0" borderId="0" xfId="0" applyFont="1" applyAlignment="1">
      <alignment horizontal="left" vertical="top"/>
    </xf>
    <xf numFmtId="49" fontId="0" fillId="5" borderId="17" xfId="9" applyFont="1" applyBorder="1" applyAlignment="1">
      <alignment horizontal="left" vertical="center" indent="1" shrinkToFit="1"/>
    </xf>
    <xf numFmtId="0" fontId="0" fillId="0" borderId="0" xfId="0"/>
    <xf numFmtId="0" fontId="8" fillId="0" borderId="28" xfId="4" applyBorder="1" applyAlignment="1">
      <alignment horizontal="left" vertical="top" wrapText="1" indent="1"/>
    </xf>
    <xf numFmtId="0" fontId="0" fillId="0" borderId="0" xfId="0" applyFont="1" applyAlignment="1">
      <alignment horizontal="left" vertical="center"/>
    </xf>
    <xf numFmtId="49" fontId="16" fillId="4" borderId="21" xfId="0" applyNumberFormat="1" applyFont="1" applyFill="1" applyBorder="1" applyAlignment="1" applyProtection="1">
      <alignment horizontal="center" vertical="center"/>
    </xf>
    <xf numFmtId="49" fontId="16" fillId="4" borderId="22" xfId="0" quotePrefix="1" applyNumberFormat="1" applyFont="1" applyFill="1" applyBorder="1" applyAlignment="1" applyProtection="1">
      <alignment horizontal="center" vertical="center"/>
    </xf>
    <xf numFmtId="0" fontId="8" fillId="5" borderId="16" xfId="13" applyBorder="1">
      <alignment horizontal="center"/>
    </xf>
    <xf numFmtId="0" fontId="8" fillId="0" borderId="19" xfId="4" applyBorder="1">
      <alignment horizontal="left" vertical="top" wrapText="1" indent="1"/>
    </xf>
    <xf numFmtId="0" fontId="0" fillId="0" borderId="0" xfId="0"/>
    <xf numFmtId="0" fontId="0" fillId="0" borderId="0" xfId="0"/>
    <xf numFmtId="0" fontId="0" fillId="0" borderId="0" xfId="0" applyFont="1" applyBorder="1" applyAlignment="1">
      <alignment horizontal="right" vertical="center"/>
    </xf>
    <xf numFmtId="14" fontId="16" fillId="4" borderId="22" xfId="0" applyNumberFormat="1" applyFont="1" applyFill="1" applyBorder="1" applyAlignment="1" applyProtection="1">
      <alignment horizontal="center" vertical="center"/>
      <protection locked="0"/>
    </xf>
    <xf numFmtId="0" fontId="0" fillId="0" borderId="0" xfId="0"/>
    <xf numFmtId="0" fontId="0" fillId="0" borderId="0" xfId="0" applyFont="1" applyAlignment="1">
      <alignment horizontal="left"/>
    </xf>
    <xf numFmtId="0" fontId="0" fillId="0" borderId="0" xfId="0"/>
    <xf numFmtId="49" fontId="8" fillId="0" borderId="2" xfId="7" applyNumberFormat="1" applyAlignment="1">
      <alignment horizontal="center" vertical="center" shrinkToFit="1"/>
    </xf>
    <xf numFmtId="0" fontId="23" fillId="0" borderId="0" xfId="0" applyFont="1" applyFill="1" applyBorder="1" applyAlignment="1">
      <alignment vertical="center"/>
    </xf>
    <xf numFmtId="0" fontId="8" fillId="0" borderId="28" xfId="4" applyFont="1" applyBorder="1" applyAlignment="1">
      <alignment horizontal="left" vertical="top" wrapText="1" indent="1"/>
    </xf>
    <xf numFmtId="0" fontId="2" fillId="0" borderId="0" xfId="0" applyFont="1"/>
    <xf numFmtId="0" fontId="2" fillId="0" borderId="0" xfId="0" applyFont="1" applyAlignment="1"/>
    <xf numFmtId="0" fontId="0" fillId="0" borderId="14" xfId="0" applyBorder="1" applyAlignment="1">
      <alignment horizontal="left" wrapText="1" indent="2"/>
    </xf>
    <xf numFmtId="0" fontId="0" fillId="0" borderId="0" xfId="0"/>
    <xf numFmtId="0" fontId="28" fillId="0" borderId="3" xfId="14" applyFont="1">
      <alignment wrapText="1"/>
    </xf>
    <xf numFmtId="0" fontId="0" fillId="0" borderId="12" xfId="0" applyFont="1" applyBorder="1" applyAlignment="1">
      <alignment horizontal="left" vertical="top" wrapText="1" indent="1"/>
    </xf>
    <xf numFmtId="0" fontId="29" fillId="0" borderId="14" xfId="0" applyFont="1" applyBorder="1" applyAlignment="1">
      <alignment horizontal="left" wrapText="1" indent="1"/>
    </xf>
    <xf numFmtId="0" fontId="30" fillId="0" borderId="26" xfId="0" applyFont="1" applyBorder="1" applyAlignment="1">
      <alignment horizontal="left" wrapText="1" indent="1"/>
    </xf>
    <xf numFmtId="0" fontId="0" fillId="0" borderId="14" xfId="0" applyFont="1" applyBorder="1" applyAlignment="1">
      <alignment horizontal="left" vertical="top" wrapText="1" indent="2"/>
    </xf>
    <xf numFmtId="0" fontId="0" fillId="0" borderId="3" xfId="0" applyFont="1" applyBorder="1" applyAlignment="1">
      <alignment horizontal="left" wrapText="1" indent="2"/>
    </xf>
    <xf numFmtId="0" fontId="0" fillId="0" borderId="14" xfId="0" applyFont="1" applyBorder="1" applyAlignment="1">
      <alignment horizontal="left" wrapText="1" indent="1"/>
    </xf>
    <xf numFmtId="0" fontId="29" fillId="0" borderId="12" xfId="0" applyFont="1" applyBorder="1" applyAlignment="1">
      <alignment horizontal="left" wrapText="1" indent="1"/>
    </xf>
    <xf numFmtId="0" fontId="0" fillId="0" borderId="13" xfId="0" applyFont="1" applyBorder="1" applyAlignment="1">
      <alignment horizontal="left" wrapText="1" indent="1"/>
    </xf>
    <xf numFmtId="0" fontId="10" fillId="0" borderId="7" xfId="6" applyFont="1" applyBorder="1">
      <alignment horizontal="left" vertical="top" wrapText="1"/>
    </xf>
    <xf numFmtId="0" fontId="0" fillId="0" borderId="12" xfId="0" applyFont="1" applyBorder="1" applyAlignment="1">
      <alignment horizontal="left" indent="1"/>
    </xf>
    <xf numFmtId="0" fontId="4" fillId="0" borderId="3" xfId="0" applyFont="1" applyBorder="1" applyAlignment="1"/>
    <xf numFmtId="0" fontId="21" fillId="0" borderId="26" xfId="0" applyFont="1" applyFill="1" applyBorder="1" applyAlignment="1">
      <alignment horizontal="left" wrapText="1"/>
    </xf>
    <xf numFmtId="0" fontId="21" fillId="0" borderId="26" xfId="0" applyFont="1" applyFill="1" applyBorder="1" applyAlignment="1">
      <alignment horizontal="left" wrapText="1" indent="1"/>
    </xf>
    <xf numFmtId="0" fontId="4" fillId="0" borderId="14" xfId="0" applyFont="1" applyFill="1" applyBorder="1" applyAlignment="1">
      <alignment horizontal="left" wrapText="1" indent="1"/>
    </xf>
    <xf numFmtId="0" fontId="0" fillId="0" borderId="0" xfId="0"/>
    <xf numFmtId="0" fontId="4" fillId="0" borderId="3" xfId="0" applyFont="1" applyFill="1" applyBorder="1" applyAlignment="1">
      <alignment horizontal="left" indent="2"/>
    </xf>
    <xf numFmtId="0" fontId="4" fillId="0" borderId="14" xfId="0" applyFont="1" applyFill="1" applyBorder="1" applyAlignment="1">
      <alignment horizontal="left" indent="2"/>
    </xf>
    <xf numFmtId="0" fontId="0" fillId="0" borderId="0" xfId="0" applyFill="1"/>
    <xf numFmtId="0" fontId="10" fillId="0" borderId="0" xfId="0" applyFont="1" applyFill="1" applyAlignment="1">
      <alignment vertical="center"/>
    </xf>
    <xf numFmtId="166" fontId="21" fillId="0" borderId="0" xfId="15" applyFont="1" applyFill="1" applyBorder="1" applyAlignment="1">
      <alignment horizontal="left"/>
    </xf>
    <xf numFmtId="0" fontId="4" fillId="0" borderId="3" xfId="0" applyFont="1" applyFill="1" applyBorder="1" applyAlignment="1">
      <alignment horizontal="left" indent="1"/>
    </xf>
    <xf numFmtId="0" fontId="4" fillId="0" borderId="14" xfId="0" applyFont="1" applyFill="1" applyBorder="1" applyAlignment="1">
      <alignment horizontal="left" indent="1"/>
    </xf>
    <xf numFmtId="0" fontId="4" fillId="0" borderId="26" xfId="0" applyFont="1" applyFill="1" applyBorder="1" applyAlignment="1">
      <alignment horizontal="left"/>
    </xf>
    <xf numFmtId="0" fontId="21" fillId="0" borderId="26" xfId="0" applyFont="1" applyFill="1" applyBorder="1" applyAlignment="1">
      <alignment wrapText="1"/>
    </xf>
    <xf numFmtId="0" fontId="4" fillId="0" borderId="3" xfId="0" applyFont="1" applyFill="1" applyBorder="1" applyAlignment="1">
      <alignment horizontal="left" wrapText="1" indent="1"/>
    </xf>
    <xf numFmtId="166" fontId="4" fillId="0" borderId="14" xfId="15" applyFont="1" applyFill="1" applyBorder="1" applyAlignment="1">
      <alignment horizontal="left"/>
    </xf>
    <xf numFmtId="0" fontId="21" fillId="0" borderId="0" xfId="0" applyFont="1" applyFill="1" applyBorder="1" applyAlignment="1"/>
    <xf numFmtId="0" fontId="4" fillId="0" borderId="14" xfId="0" applyFont="1" applyFill="1" applyBorder="1" applyAlignment="1">
      <alignment horizontal="left"/>
    </xf>
    <xf numFmtId="166" fontId="4" fillId="0" borderId="3" xfId="15" applyFont="1" applyFill="1" applyBorder="1" applyAlignment="1">
      <alignment horizontal="left" indent="1"/>
    </xf>
    <xf numFmtId="0" fontId="4" fillId="0" borderId="3" xfId="0" applyFont="1" applyFill="1" applyBorder="1" applyAlignment="1">
      <alignment horizontal="left" indent="3"/>
    </xf>
    <xf numFmtId="166" fontId="4" fillId="0" borderId="14" xfId="15" applyFont="1" applyFill="1" applyBorder="1" applyAlignment="1">
      <alignment horizontal="left" indent="1"/>
    </xf>
    <xf numFmtId="0" fontId="4" fillId="0" borderId="14" xfId="0" applyFont="1" applyFill="1" applyBorder="1" applyAlignment="1">
      <alignment wrapText="1"/>
    </xf>
    <xf numFmtId="0" fontId="0" fillId="0" borderId="14" xfId="0" applyFont="1" applyFill="1" applyBorder="1" applyAlignment="1"/>
    <xf numFmtId="0" fontId="4" fillId="0" borderId="3" xfId="0" applyFont="1" applyFill="1" applyBorder="1" applyAlignment="1"/>
    <xf numFmtId="0" fontId="0" fillId="0" borderId="3" xfId="0" applyFont="1" applyFill="1" applyBorder="1" applyAlignment="1"/>
    <xf numFmtId="0" fontId="4" fillId="0" borderId="14" xfId="0" applyFont="1" applyFill="1" applyBorder="1" applyAlignment="1"/>
    <xf numFmtId="0" fontId="4" fillId="0" borderId="0" xfId="0" applyFont="1" applyFill="1" applyBorder="1" applyAlignment="1">
      <alignment horizontal="left" wrapText="1" indent="1"/>
    </xf>
    <xf numFmtId="0" fontId="30" fillId="0" borderId="8" xfId="0" applyFont="1" applyBorder="1" applyAlignment="1">
      <alignment wrapText="1"/>
    </xf>
    <xf numFmtId="0" fontId="0" fillId="0" borderId="0" xfId="0"/>
    <xf numFmtId="0" fontId="4" fillId="0" borderId="0" xfId="0" applyFont="1" applyAlignment="1">
      <alignment horizontal="left"/>
    </xf>
    <xf numFmtId="0" fontId="1" fillId="0" borderId="0" xfId="0" applyFont="1" applyFill="1"/>
    <xf numFmtId="0" fontId="0" fillId="0" borderId="0" xfId="0"/>
    <xf numFmtId="0" fontId="0" fillId="0" borderId="0" xfId="0"/>
    <xf numFmtId="49" fontId="16" fillId="4" borderId="21" xfId="0" applyNumberFormat="1" applyFont="1" applyFill="1" applyBorder="1" applyAlignment="1" applyProtection="1">
      <alignment horizontal="center" vertical="center"/>
      <protection locked="0"/>
    </xf>
    <xf numFmtId="0" fontId="4" fillId="0" borderId="0" xfId="0" applyFont="1" applyAlignment="1">
      <alignment horizontal="left"/>
    </xf>
    <xf numFmtId="0" fontId="9" fillId="0" borderId="0" xfId="5" applyAlignment="1">
      <alignment horizontal="left" wrapText="1"/>
    </xf>
    <xf numFmtId="0" fontId="10" fillId="0" borderId="0" xfId="5" applyFont="1" applyAlignment="1">
      <alignment horizontal="left" vertical="top" wrapText="1"/>
    </xf>
    <xf numFmtId="0" fontId="0" fillId="0" borderId="0" xfId="0" applyFont="1" applyAlignment="1">
      <alignment horizontal="left"/>
    </xf>
    <xf numFmtId="0" fontId="0" fillId="0" borderId="0" xfId="0"/>
    <xf numFmtId="0" fontId="4" fillId="0" borderId="0" xfId="0" applyFont="1" applyFill="1" applyAlignment="1">
      <alignment horizontal="left" vertical="center"/>
    </xf>
    <xf numFmtId="0" fontId="4" fillId="0" borderId="0" xfId="0" applyFont="1" applyAlignment="1">
      <alignment horizontal="left"/>
    </xf>
    <xf numFmtId="0" fontId="4" fillId="5" borderId="23" xfId="0" applyFont="1" applyFill="1" applyBorder="1" applyAlignment="1">
      <alignment horizontal="left" vertical="center" wrapText="1"/>
    </xf>
    <xf numFmtId="0" fontId="4" fillId="5" borderId="24" xfId="0" applyFont="1" applyFill="1" applyBorder="1" applyAlignment="1">
      <alignment horizontal="left" vertical="center" wrapText="1"/>
    </xf>
    <xf numFmtId="0" fontId="4" fillId="5" borderId="25" xfId="0" applyFont="1" applyFill="1" applyBorder="1" applyAlignment="1">
      <alignment horizontal="left" vertical="center" wrapText="1"/>
    </xf>
    <xf numFmtId="49" fontId="0" fillId="4" borderId="0" xfId="0" applyNumberFormat="1" applyFont="1" applyFill="1" applyBorder="1" applyAlignment="1" applyProtection="1">
      <alignment horizontal="left" vertical="top" wrapText="1"/>
      <protection locked="0"/>
    </xf>
    <xf numFmtId="0" fontId="0" fillId="0" borderId="10" xfId="0" applyFill="1" applyBorder="1" applyAlignment="1">
      <alignment horizontal="left" vertical="top" wrapText="1" indent="1"/>
    </xf>
    <xf numFmtId="0" fontId="0" fillId="0" borderId="11" xfId="0" applyFill="1" applyBorder="1" applyAlignment="1">
      <alignment horizontal="left" vertical="top" wrapText="1" indent="1"/>
    </xf>
    <xf numFmtId="49" fontId="0" fillId="5" borderId="17" xfId="9" applyFont="1" applyBorder="1" applyAlignment="1">
      <alignment horizontal="left" vertical="center" indent="1" shrinkToFit="1"/>
    </xf>
    <xf numFmtId="49" fontId="8" fillId="5" borderId="18" xfId="9" applyBorder="1" applyAlignment="1">
      <alignment horizontal="left" vertical="center" indent="1" shrinkToFit="1"/>
    </xf>
    <xf numFmtId="49" fontId="8" fillId="5" borderId="19" xfId="9" applyBorder="1" applyAlignment="1">
      <alignment horizontal="left" vertical="center" indent="1" shrinkToFit="1"/>
    </xf>
    <xf numFmtId="0" fontId="8" fillId="0" borderId="17" xfId="4" applyBorder="1" applyAlignment="1">
      <alignment horizontal="left" vertical="top" wrapText="1" indent="1"/>
    </xf>
    <xf numFmtId="0" fontId="8" fillId="0" borderId="18" xfId="4" applyBorder="1" applyAlignment="1">
      <alignment horizontal="left" vertical="top" wrapText="1" indent="1"/>
    </xf>
    <xf numFmtId="0" fontId="8" fillId="0" borderId="19" xfId="4" applyBorder="1" applyAlignment="1">
      <alignment horizontal="left" vertical="top" wrapText="1" indent="1"/>
    </xf>
    <xf numFmtId="0" fontId="8" fillId="0" borderId="28" xfId="4" applyBorder="1" applyAlignment="1">
      <alignment horizontal="left" vertical="top" wrapText="1" indent="1"/>
    </xf>
    <xf numFmtId="0" fontId="8" fillId="0" borderId="7" xfId="4" applyBorder="1" applyAlignment="1">
      <alignment horizontal="left" vertical="top" wrapText="1" indent="1"/>
    </xf>
    <xf numFmtId="0" fontId="0" fillId="0" borderId="32" xfId="0" applyBorder="true">
      <alignment wrapText="false"/>
    </xf>
    <xf numFmtId="0" fontId="0" fillId="0" borderId="32" xfId="0" applyBorder="true">
      <alignment wrapText="false"/>
    </xf>
    <xf numFmtId="0" fontId="0" fillId="0" borderId="32" xfId="0" applyBorder="true">
      <alignment wrapText="false"/>
    </xf>
    <xf numFmtId="0" fontId="0" fillId="0" borderId="32" xfId="0" applyBorder="true">
      <alignment wrapText="false"/>
    </xf>
    <xf numFmtId="0" fontId="0" fillId="0" borderId="32" xfId="0" applyBorder="true">
      <alignment wrapText="false"/>
    </xf>
    <xf numFmtId="0" fontId="0" fillId="0" borderId="32" xfId="0" applyBorder="true">
      <alignment wrapText="false"/>
    </xf>
    <xf numFmtId="0" fontId="0" fillId="0" borderId="32" xfId="0" applyBorder="true">
      <alignment wrapText="false"/>
    </xf>
    <xf numFmtId="0" fontId="0" fillId="0" borderId="32" xfId="0" applyBorder="true">
      <alignment wrapText="false"/>
    </xf>
    <xf numFmtId="0" fontId="32" fillId="0" borderId="0" xfId="0" applyFont="true">
      <alignment wrapText="false"/>
    </xf>
    <xf numFmtId="0" fontId="33" fillId="0" borderId="0" xfId="0" applyFont="true">
      <alignment wrapText="false"/>
    </xf>
    <xf numFmtId="0" fontId="34" fillId="0" borderId="0" xfId="0" applyFont="true">
      <alignment vertical="top" wrapText="false"/>
    </xf>
    <xf numFmtId="0" fontId="0" fillId="0" borderId="0" xfId="0">
      <alignment vertical="top" wrapText="true"/>
    </xf>
    <xf numFmtId="0" fontId="0" fillId="0" borderId="32" xfId="0" applyBorder="true">
      <alignment wrapText="false"/>
      <protection locked="false"/>
    </xf>
    <xf numFmtId="0" fontId="0" fillId="0" borderId="32" xfId="0" applyBorder="true">
      <alignment wrapText="false"/>
      <protection locked="false"/>
    </xf>
    <xf numFmtId="0" fontId="0" fillId="0" borderId="32" xfId="0" applyBorder="true">
      <alignment wrapText="false"/>
      <protection locked="false"/>
    </xf>
    <xf numFmtId="0" fontId="0" fillId="0" borderId="32" xfId="0" applyBorder="true">
      <alignment wrapText="false"/>
      <protection locked="false"/>
    </xf>
    <xf numFmtId="0" fontId="0" fillId="0" borderId="32" xfId="0" applyBorder="true">
      <alignment wrapText="false"/>
      <protection locked="false"/>
    </xf>
    <xf numFmtId="0" fontId="0" fillId="0" borderId="32" xfId="0" applyBorder="true">
      <alignment wrapText="false"/>
      <protection locked="false"/>
    </xf>
    <xf numFmtId="0" fontId="0" fillId="0" borderId="32" xfId="0" applyBorder="true">
      <alignment wrapText="false"/>
      <protection locked="false"/>
    </xf>
    <xf numFmtId="0" fontId="0" fillId="0" borderId="32" xfId="0" applyBorder="true">
      <alignment wrapText="false"/>
      <protection locked="false"/>
    </xf>
    <xf numFmtId="0" fontId="35" fillId="0" borderId="0" xfId="0" applyFont="true">
      <alignment wrapText="false"/>
    </xf>
    <xf numFmtId="0" fontId="36" fillId="0" borderId="0" xfId="0" applyFont="true">
      <alignment wrapText="false"/>
    </xf>
    <xf numFmtId="0" fontId="37" fillId="0" borderId="0" xfId="0" applyFont="true">
      <alignment vertical="top" wrapText="false"/>
    </xf>
  </cellXfs>
  <cellStyles count="16">
    <cellStyle name="Beobachtung" xfId="1" xr:uid="{00000000-0005-0000-0000-000000000000}"/>
    <cellStyle name="Beobachtung (gesperrt)" xfId="2" xr:uid="{00000000-0005-0000-0000-000001000000}"/>
    <cellStyle name="Beobachtung (Total)" xfId="3" xr:uid="{00000000-0005-0000-0000-000002000000}"/>
    <cellStyle name="Col_Text" xfId="4" xr:uid="{00000000-0005-0000-0000-000003000000}"/>
    <cellStyle name="Eh_Titel_01" xfId="5" xr:uid="{00000000-0005-0000-0000-000004000000}"/>
    <cellStyle name="Eh_Titel_02" xfId="6" xr:uid="{00000000-0005-0000-0000-000005000000}"/>
    <cellStyle name="EmptyField" xfId="7" xr:uid="{00000000-0005-0000-0000-000006000000}"/>
    <cellStyle name="Link" xfId="8" builtinId="8"/>
    <cellStyle name="NaRas" xfId="9" xr:uid="{00000000-0005-0000-0000-000008000000}"/>
    <cellStyle name="Row_Text" xfId="10" xr:uid="{00000000-0005-0000-0000-000009000000}"/>
    <cellStyle name="Row_Text_Bold" xfId="14" xr:uid="{00000000-0005-0000-0000-00000A000000}"/>
    <cellStyle name="Standard" xfId="0" builtinId="0"/>
    <cellStyle name="Titel" xfId="15" xr:uid="{00000000-0005-0000-0000-00000C000000}"/>
    <cellStyle name="ValMessage" xfId="11" xr:uid="{00000000-0005-0000-0000-00000D000000}"/>
    <cellStyle name="ValMessTxt" xfId="12" xr:uid="{00000000-0005-0000-0000-00000E000000}"/>
    <cellStyle name="ZeN" xfId="13" xr:uid="{00000000-0005-0000-0000-00000F000000}"/>
  </cellStyles>
  <dxfs count="103">
    <dxf>
      <fill>
        <patternFill>
          <bgColor rgb="FFFFC000"/>
        </patternFill>
      </fill>
    </dxf>
    <dxf>
      <fill>
        <patternFill>
          <bgColor rgb="FFFFC000"/>
        </patternFill>
      </fill>
    </dxf>
    <dxf>
      <fill>
        <patternFill>
          <bgColor rgb="FFFFC000"/>
        </patternFill>
      </fill>
    </dxf>
    <dxf>
      <fill>
        <patternFill>
          <bgColor rgb="8EBC53"/>
        </patternFill>
      </fill>
    </dxf>
    <dxf>
      <fill>
        <patternFill>
          <bgColor rgb="E84133"/>
        </patternFill>
      </fill>
    </dxf>
    <dxf>
      <fill>
        <patternFill>
          <bgColor rgb="8EBC53"/>
        </patternFill>
      </fill>
    </dxf>
    <dxf>
      <fill>
        <patternFill>
          <bgColor rgb="F7A600"/>
        </patternFill>
      </fill>
    </dxf>
    <dxf>
      <fill>
        <patternFill>
          <bgColor rgb="E84133"/>
        </patternFill>
      </fill>
    </dxf>
    <dxf>
      <fill>
        <patternFill>
          <bgColor rgb="F7A600"/>
        </patternFill>
      </fill>
    </dxf>
    <dxf>
      <font>
        <color rgb="F2F2F2"/>
      </font>
      <fill>
        <patternFill>
          <bgColor rgb="F2F2F2"/>
        </patternFill>
      </fill>
    </dxf>
    <dxf>
      <fill>
        <patternFill>
          <bgColor rgb="E84133"/>
        </patternFill>
      </fill>
    </dxf>
    <dxf>
      <fill>
        <patternFill>
          <bgColor rgb="F7A600"/>
        </patternFill>
      </fill>
    </dxf>
    <dxf>
      <font>
        <color rgb="F2F2F2"/>
      </font>
      <fill>
        <patternFill>
          <bgColor rgb="F2F2F2"/>
        </patternFill>
      </fill>
    </dxf>
    <dxf>
      <fill>
        <patternFill>
          <bgColor rgb="E84133"/>
        </patternFill>
      </fill>
    </dxf>
    <dxf>
      <fill>
        <patternFill>
          <bgColor rgb="F7A600"/>
        </patternFill>
      </fill>
    </dxf>
    <dxf>
      <font>
        <color rgb="F2F2F2"/>
      </font>
      <fill>
        <patternFill>
          <bgColor rgb="F2F2F2"/>
        </patternFill>
      </fill>
    </dxf>
    <dxf>
      <fill>
        <patternFill>
          <bgColor rgb="8EBC53"/>
        </patternFill>
      </fill>
    </dxf>
    <dxf>
      <fill>
        <patternFill>
          <bgColor rgb="E84133"/>
        </patternFill>
      </fill>
    </dxf>
    <dxf>
      <fill>
        <patternFill>
          <bgColor rgb="8EBC53"/>
        </patternFill>
      </fill>
    </dxf>
    <dxf>
      <fill>
        <patternFill>
          <bgColor rgb="F7A600"/>
        </patternFill>
      </fill>
    </dxf>
    <dxf>
      <fill>
        <patternFill>
          <bgColor rgb="E84133"/>
        </patternFill>
      </fill>
    </dxf>
    <dxf>
      <fill>
        <patternFill>
          <bgColor rgb="F7A600"/>
        </patternFill>
      </fill>
    </dxf>
    <dxf>
      <font>
        <color rgb="F2F2F2"/>
      </font>
      <fill>
        <patternFill>
          <bgColor rgb="F2F2F2"/>
        </patternFill>
      </fill>
    </dxf>
    <dxf>
      <fill>
        <patternFill>
          <bgColor rgb="E84133"/>
        </patternFill>
      </fill>
    </dxf>
    <dxf>
      <fill>
        <patternFill>
          <bgColor rgb="F7A600"/>
        </patternFill>
      </fill>
    </dxf>
    <dxf>
      <font>
        <color rgb="F2F2F2"/>
      </font>
      <fill>
        <patternFill>
          <bgColor rgb="F2F2F2"/>
        </patternFill>
      </fill>
    </dxf>
    <dxf>
      <fill>
        <patternFill>
          <bgColor rgb="E84133"/>
        </patternFill>
      </fill>
    </dxf>
    <dxf>
      <fill>
        <patternFill>
          <bgColor rgb="F7A600"/>
        </patternFill>
      </fill>
    </dxf>
    <dxf>
      <font>
        <color rgb="F2F2F2"/>
      </font>
      <fill>
        <patternFill>
          <bgColor rgb="F2F2F2"/>
        </patternFill>
      </fill>
    </dxf>
    <dxf>
      <fill>
        <patternFill>
          <bgColor rgb="8EBC53"/>
        </patternFill>
      </fill>
    </dxf>
    <dxf>
      <fill>
        <patternFill>
          <bgColor rgb="E84133"/>
        </patternFill>
      </fill>
    </dxf>
    <dxf>
      <fill>
        <patternFill>
          <bgColor rgb="8EBC53"/>
        </patternFill>
      </fill>
    </dxf>
    <dxf>
      <fill>
        <patternFill>
          <bgColor rgb="F7A600"/>
        </patternFill>
      </fill>
    </dxf>
    <dxf>
      <fill>
        <patternFill>
          <bgColor rgb="E84133"/>
        </patternFill>
      </fill>
    </dxf>
    <dxf>
      <fill>
        <patternFill>
          <bgColor rgb="F7A600"/>
        </patternFill>
      </fill>
    </dxf>
    <dxf>
      <font>
        <color rgb="F2F2F2"/>
      </font>
      <fill>
        <patternFill>
          <bgColor rgb="F2F2F2"/>
        </patternFill>
      </fill>
    </dxf>
    <dxf>
      <fill>
        <patternFill>
          <bgColor rgb="E84133"/>
        </patternFill>
      </fill>
    </dxf>
    <dxf>
      <fill>
        <patternFill>
          <bgColor rgb="F7A600"/>
        </patternFill>
      </fill>
    </dxf>
    <dxf>
      <font>
        <color rgb="F2F2F2"/>
      </font>
      <fill>
        <patternFill>
          <bgColor rgb="F2F2F2"/>
        </patternFill>
      </fill>
    </dxf>
    <dxf>
      <fill>
        <patternFill>
          <bgColor rgb="8EBC53"/>
        </patternFill>
      </fill>
    </dxf>
    <dxf>
      <fill>
        <patternFill>
          <bgColor rgb="E84133"/>
        </patternFill>
      </fill>
    </dxf>
    <dxf>
      <fill>
        <patternFill>
          <bgColor rgb="8EBC53"/>
        </patternFill>
      </fill>
    </dxf>
    <dxf>
      <fill>
        <patternFill>
          <bgColor rgb="F7A600"/>
        </patternFill>
      </fill>
    </dxf>
    <dxf>
      <fill>
        <patternFill>
          <bgColor rgb="E84133"/>
        </patternFill>
      </fill>
    </dxf>
    <dxf>
      <fill>
        <patternFill>
          <bgColor rgb="F7A600"/>
        </patternFill>
      </fill>
    </dxf>
    <dxf>
      <font>
        <color rgb="F2F2F2"/>
      </font>
      <fill>
        <patternFill>
          <bgColor rgb="F2F2F2"/>
        </patternFill>
      </fill>
    </dxf>
    <dxf>
      <fill>
        <patternFill>
          <bgColor rgb="E84133"/>
        </patternFill>
      </fill>
    </dxf>
    <dxf>
      <fill>
        <patternFill>
          <bgColor rgb="F7A600"/>
        </patternFill>
      </fill>
    </dxf>
    <dxf>
      <font>
        <color rgb="F2F2F2"/>
      </font>
      <fill>
        <patternFill>
          <bgColor rgb="F2F2F2"/>
        </patternFill>
      </fill>
    </dxf>
    <dxf>
      <fill>
        <patternFill>
          <bgColor rgb="E84133"/>
        </patternFill>
      </fill>
    </dxf>
    <dxf>
      <fill>
        <patternFill>
          <bgColor rgb="F7A600"/>
        </patternFill>
      </fill>
    </dxf>
    <dxf>
      <font>
        <color rgb="F2F2F2"/>
      </font>
      <fill>
        <patternFill>
          <bgColor rgb="F2F2F2"/>
        </patternFill>
      </fill>
    </dxf>
    <dxf>
      <fill>
        <patternFill>
          <bgColor rgb="8EBC53"/>
        </patternFill>
      </fill>
    </dxf>
    <dxf>
      <fill>
        <patternFill>
          <bgColor rgb="E84133"/>
        </patternFill>
      </fill>
    </dxf>
    <dxf>
      <fill>
        <patternFill>
          <bgColor rgb="8EBC53"/>
        </patternFill>
      </fill>
    </dxf>
    <dxf>
      <fill>
        <patternFill>
          <bgColor rgb="F7A600"/>
        </patternFill>
      </fill>
    </dxf>
    <dxf>
      <fill>
        <patternFill>
          <bgColor rgb="E84133"/>
        </patternFill>
      </fill>
    </dxf>
    <dxf>
      <fill>
        <patternFill>
          <bgColor rgb="F7A600"/>
        </patternFill>
      </fill>
    </dxf>
    <dxf>
      <font>
        <color rgb="F2F2F2"/>
      </font>
      <fill>
        <patternFill>
          <bgColor rgb="F2F2F2"/>
        </patternFill>
      </fill>
    </dxf>
    <dxf>
      <fill>
        <patternFill>
          <bgColor rgb="E84133"/>
        </patternFill>
      </fill>
    </dxf>
    <dxf>
      <fill>
        <patternFill>
          <bgColor rgb="F7A600"/>
        </patternFill>
      </fill>
    </dxf>
    <dxf>
      <font>
        <color rgb="F2F2F2"/>
      </font>
      <fill>
        <patternFill>
          <bgColor rgb="F2F2F2"/>
        </patternFill>
      </fill>
    </dxf>
    <dxf>
      <fill>
        <patternFill>
          <bgColor rgb="8EBC53"/>
        </patternFill>
      </fill>
    </dxf>
    <dxf>
      <fill>
        <patternFill>
          <bgColor rgb="E84133"/>
        </patternFill>
      </fill>
    </dxf>
    <dxf>
      <fill>
        <patternFill>
          <bgColor rgb="8EBC53"/>
        </patternFill>
      </fill>
    </dxf>
    <dxf>
      <fill>
        <patternFill>
          <bgColor rgb="F7A600"/>
        </patternFill>
      </fill>
    </dxf>
    <dxf>
      <fill>
        <patternFill>
          <bgColor rgb="E84133"/>
        </patternFill>
      </fill>
    </dxf>
    <dxf>
      <fill>
        <patternFill>
          <bgColor rgb="F7A600"/>
        </patternFill>
      </fill>
    </dxf>
    <dxf>
      <font>
        <color rgb="F2F2F2"/>
      </font>
      <fill>
        <patternFill>
          <bgColor rgb="F2F2F2"/>
        </patternFill>
      </fill>
    </dxf>
    <dxf>
      <fill>
        <patternFill>
          <bgColor rgb="E84133"/>
        </patternFill>
      </fill>
    </dxf>
    <dxf>
      <fill>
        <patternFill>
          <bgColor rgb="F7A600"/>
        </patternFill>
      </fill>
    </dxf>
    <dxf>
      <font>
        <color rgb="F2F2F2"/>
      </font>
      <fill>
        <patternFill>
          <bgColor rgb="F2F2F2"/>
        </patternFill>
      </fill>
    </dxf>
    <dxf>
      <fill>
        <patternFill>
          <bgColor rgb="8EBC53"/>
        </patternFill>
      </fill>
    </dxf>
    <dxf>
      <fill>
        <patternFill>
          <bgColor rgb="E84133"/>
        </patternFill>
      </fill>
    </dxf>
    <dxf>
      <fill>
        <patternFill>
          <bgColor rgb="8EBC53"/>
        </patternFill>
      </fill>
    </dxf>
    <dxf>
      <fill>
        <patternFill>
          <bgColor rgb="F7A600"/>
        </patternFill>
      </fill>
    </dxf>
    <dxf>
      <fill>
        <patternFill>
          <bgColor rgb="E84133"/>
        </patternFill>
      </fill>
    </dxf>
    <dxf>
      <fill>
        <patternFill>
          <bgColor rgb="F7A600"/>
        </patternFill>
      </fill>
    </dxf>
    <dxf>
      <font>
        <color rgb="F2F2F2"/>
      </font>
      <fill>
        <patternFill>
          <bgColor rgb="F2F2F2"/>
        </patternFill>
      </fill>
    </dxf>
    <dxf>
      <fill>
        <patternFill>
          <bgColor rgb="E84133"/>
        </patternFill>
      </fill>
    </dxf>
    <dxf>
      <fill>
        <patternFill>
          <bgColor rgb="F7A600"/>
        </patternFill>
      </fill>
    </dxf>
    <dxf>
      <font>
        <color rgb="F2F2F2"/>
      </font>
      <fill>
        <patternFill>
          <bgColor rgb="F2F2F2"/>
        </patternFill>
      </fill>
    </dxf>
    <dxf>
      <fill>
        <patternFill>
          <bgColor rgb="8EBC53"/>
        </patternFill>
      </fill>
    </dxf>
    <dxf>
      <fill>
        <patternFill>
          <bgColor rgb="E84133"/>
        </patternFill>
      </fill>
    </dxf>
    <dxf>
      <fill>
        <patternFill>
          <bgColor rgb="8EBC53"/>
        </patternFill>
      </fill>
    </dxf>
    <dxf>
      <fill>
        <patternFill>
          <bgColor rgb="F7A600"/>
        </patternFill>
      </fill>
    </dxf>
    <dxf>
      <fill>
        <patternFill>
          <bgColor rgb="E84133"/>
        </patternFill>
      </fill>
    </dxf>
    <dxf>
      <fill>
        <patternFill>
          <bgColor rgb="F7A600"/>
        </patternFill>
      </fill>
    </dxf>
    <dxf>
      <font>
        <color rgb="F2F2F2"/>
      </font>
      <fill>
        <patternFill>
          <bgColor rgb="F2F2F2"/>
        </patternFill>
      </fill>
    </dxf>
    <dxf>
      <fill>
        <patternFill>
          <bgColor rgb="E84133"/>
        </patternFill>
      </fill>
    </dxf>
    <dxf>
      <fill>
        <patternFill>
          <bgColor rgb="F7A600"/>
        </patternFill>
      </fill>
    </dxf>
    <dxf>
      <font>
        <color rgb="F2F2F2"/>
      </font>
      <fill>
        <patternFill>
          <bgColor rgb="F2F2F2"/>
        </patternFill>
      </fill>
    </dxf>
    <dxf>
      <fill>
        <patternFill>
          <bgColor rgb="E84133"/>
        </patternFill>
      </fill>
    </dxf>
    <dxf>
      <fill>
        <patternFill>
          <bgColor rgb="F7A600"/>
        </patternFill>
      </fill>
    </dxf>
    <dxf>
      <font>
        <color rgb="F2F2F2"/>
      </font>
      <fill>
        <patternFill>
          <bgColor rgb="F2F2F2"/>
        </patternFill>
      </fill>
    </dxf>
    <dxf>
      <fill>
        <patternFill>
          <bgColor rgb="8EBC53"/>
        </patternFill>
      </fill>
    </dxf>
    <dxf>
      <fill>
        <patternFill>
          <bgColor rgb="E84133"/>
        </patternFill>
      </fill>
    </dxf>
    <dxf>
      <fill>
        <patternFill>
          <bgColor rgb="8EBC53"/>
        </patternFill>
      </fill>
    </dxf>
    <dxf>
      <fill>
        <patternFill>
          <bgColor rgb="F7A600"/>
        </patternFill>
      </fill>
    </dxf>
    <dxf>
      <fill>
        <patternFill>
          <bgColor rgb="8EBC53"/>
        </patternFill>
      </fill>
    </dxf>
    <dxf>
      <fill>
        <patternFill>
          <bgColor rgb="E84133"/>
        </patternFill>
      </fill>
    </dxf>
    <dxf>
      <fill>
        <patternFill>
          <bgColor rgb="8EBC53"/>
        </patternFill>
      </fill>
    </dxf>
    <dxf>
      <fill>
        <patternFill>
          <bgColor rgb="F7A6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Id">
    <xs:schema xmlns:xs="http://www.w3.org/2001/XMLSchema" xmlns="" elementFormDefault="qualified">
      <xs:element name="Report" type="Type_Report"/>
      <xs:complexType name="Type_Report">
        <xs:all>
          <xs:element name="ReportName" type="xs:string" fixed="JAHR_U"/>
          <xs:element name="SubjectId" type="xs:string"/>
          <xs:element name="ReferDate" type="xs:date"/>
          <xs:element name="Version" type="xs:string" fixed="1.4"/>
          <xs:element name="Revision" type="xs:string" minOccurs="0"/>
          <xs:element name="Language" type="xs:string" minOccurs="0"/>
          <xs:element name="TechNumber" type="xs:string" minOccurs="0"/>
          <xs:element name="Observations" type="Type_Categories"/>
        </xs:all>
      </xs:complexType>
      <xs:complexType name="Type_Categories">
        <xs:all>
          <xs:element name="BIL.AKT.FMI" type="InlandAusland_Waehrung" minOccurs="0">
            <xs:annotation>
              <xs:documentation>Bilan.Actifs.Liquidités</xs:documentation>
            </xs:annotation>
          </xs:element>
          <xs:element name="BIL.AKT.FMI.SCM" type="InlandAusland_Waehrung1" minOccurs="0">
            <xs:annotation>
              <xs:documentation>Bilan.Actifs.Liquidités.Pièces suisses</xs:documentation>
            </xs:annotation>
          </xs:element>
          <xs:element name="BIL.AKT.FMI.NOT" type="InlandAusland_Waehrung" minOccurs="0">
            <xs:annotation>
              <xs:documentation>Bilan.Actifs.Liquidités.Billets, y compris espèces en monnaies étrangères</xs:documentation>
            </xs:annotation>
          </xs:element>
          <xs:element name="BIL.AKT.FMI.GGU" type="InlandAusland_Waehrung2" minOccurs="0">
            <xs:annotation>
              <xs:documentation>Bilan.Actifs.Liquidités.Avoirs en comptes de virement à la BNS</xs:documentation>
            </xs:annotation>
          </xs:element>
          <xs:element name="BIL.AKT.FMI.GPA" type="InlandAusland_Waehrung3" minOccurs="0">
            <xs:annotation>
              <xs:documentation>Bilan.Actifs.Liquidités.Avoirs auprès des administrations postales étrangères</xs:documentation>
            </xs:annotation>
          </xs:element>
          <xs:element name="BIL.AKT.FMI.GFG" type="InlandAusland_Waehrung4" minOccurs="0">
            <xs:annotation>
              <xs:documentation>Bilan.Actifs.Liquidités.Avoirs auprès d’un office central de virement reconnu comme tel par la FINMA</xs:documentation>
            </xs:annotation>
          </xs:element>
          <xs:element name="BIL.AKT.FMI.SGA" type="InlandAusland_Waehrung3" minOccurs="0">
            <xs:annotation>
              <xs:documentation>Bilan.Actifs.Liquidités.Avoirs à vue auprès de banques d’émission étrangères</xs:documentation>
            </xs:annotation>
          </xs:element>
          <xs:element name="BIL.AKT.FMI.CGF" type="InlandAusland_Waehrung3" minOccurs="0">
            <xs:annotation>
              <xs:documentation>Bilan.Actifs.Liquidités.Avoirs en clearing de succursales étrangères auprès d’une banque de clearing reconnue du pays concerné</xs:documentation>
            </xs:annotation>
          </xs:element>
          <xs:element name="BIL.AKT.FBA" type="InlandAusland_Waehrung_Faelligkeit" minOccurs="0">
            <xs:annotation>
              <xs:documentation>Bilan.Actifs.Créances sur les banques</xs:documentation>
            </xs:annotation>
          </xs:element>
          <xs:element name="BIL.AKT.FBA.BHU" type="InlandAusland_Waehrung5" minOccurs="0">
            <xs:annotation>
              <xs:documentation>Bilan.Actifs.Créances sur les banques.Créances résultant de garanties en espèces fournies pour d’autres opérations</xs:documentation>
            </xs:annotation>
          </xs:element>
          <xs:element name="BIL.AKT.WFG" type="InlandAusland_Waehrung_Faelligkeit_GegenparteiBaKu" minOccurs="0">
            <xs:annotation>
              <xs:documentation>Bilan.Actifs.Créances résultant d’opérations de financement de titres</xs:documentation>
            </xs:annotation>
          </xs:element>
          <xs:element name="BIL.AKT.WFG.REP" type="InlandAusland_Waehrung_GegenparteiBaKu" minOccurs="0">
            <xs:annotation>
              <xs:documentation>Bilan.Actifs.Créances résultant d’opérations de financement de titres.Créances résultant de prises en pension de titres (reverse-repurchase)</xs:documentation>
            </xs:annotation>
          </xs:element>
          <xs:element name="BIL.AKT.WFG.SLB" type="InlandAusland_Waehrung_GegenparteiBaKu" minOccurs="0">
            <xs:annotation>
              <xs:documentation>Bilan.Actifs.Créances résultant d’opérations de financement de titres.Créances résultant de garanties en espèces liées à des emprunts de titres (securities borrowing)</xs:documentation>
            </xs:annotation>
          </xs:element>
          <xs:element name="BIL.AKT.FKU" type="InlandAusland_Waehrung_Faelligkeit_Deckung_SektorDeckung" minOccurs="0">
            <xs:annotation>
              <xs:documentation>Bilan.Actifs.Créances sur la clientèle</xs:documentation>
            </xs:annotation>
          </xs:element>
          <xs:element name="BIL.AKT.FKU.BHU" type="InlandAusland_Waehrung5" minOccurs="0">
            <xs:annotation>
              <xs:documentation>Bilan.Actifs.Créances sur la clientèle.Créances résultant de garanties en espèces fournies pour d’autres opérations</xs:documentation>
            </xs:annotation>
          </xs:element>
          <xs:element name="BIL.AKT.FKU.BKK" type="StaffelungKK_Einheit" minOccurs="0">
            <xs:annotation>
              <xs:documentation>Bilan.Actifs.Créances sur la clientèle.Crédits à la consommation</xs:documentation>
            </xs:annotation>
          </xs:element>
          <xs:element name="BIL.AKT.HYP" type="InlandAusland_Waehrung_Faelligkeit1" minOccurs="0">
            <xs:annotation>
              <xs:documentation>Bilan.Actifs.Créances hypothécaires</xs:documentation>
            </xs:annotation>
          </xs:element>
          <xs:element name="BIL.AKT.HGE" type="InlandAusland_Waehrung5" minOccurs="0">
            <xs:annotation>
              <xs:documentation>Bilan.Actifs.Opérations de négoce</xs:documentation>
            </xs:annotation>
          </xs:element>
          <xs:element name="BIL.AKT.WBW" type="InlandAusland_Waehrung5" minOccurs="0">
            <xs:annotation>
              <xs:documentation>Bilan.Actifs.Valeurs de remplacement positives d’instruments financiers dérivés</xs:documentation>
            </xs:annotation>
          </xs:element>
          <xs:element name="BIL.AKT.FFV" type="InlandAusland_Waehrung5" minOccurs="0">
            <xs:annotation>
              <xs:documentation>Bilan.Actifs.Autres instruments financiers évalués à la juste valeur</xs:documentation>
            </xs:annotation>
          </xs:element>
          <xs:element name="BIL.AKT.FFV.FMI" type="InlandAusland_Waehrung" minOccurs="0">
            <xs:annotation>
              <xs:documentation>Bilan.Actifs.Autres instruments financiers évalués à la juste valeur.Liquidités</xs:documentation>
            </xs:annotation>
          </xs:element>
          <xs:element name="BIL.AKT.FFV.FBA" type="InlandAusland_Waehrung5" minOccurs="0">
            <xs:annotation>
              <xs:documentation>Bilan.Actifs.Autres instruments financiers évalués à la juste valeur.Créances sur les banques</xs:documentation>
            </xs:annotation>
          </xs:element>
          <xs:element name="BIL.AKT.FFV.WFG" type="InlandAusland_Waehrung5" minOccurs="0">
            <xs:annotation>
              <xs:documentation>Bilan.Actifs.Autres instruments financiers évalués à la juste valeur.Créances résultant d’opérations de financement de titres</xs:documentation>
            </xs:annotation>
          </xs:element>
          <xs:element name="BIL.AKT.FFV.FKU" type="InlandAusland_Waehrung5" minOccurs="0">
            <xs:annotation>
              <xs:documentation>Bilan.Actifs.Autres instruments financiers évalués à la juste valeur.Créances sur la clientèle</xs:documentation>
            </xs:annotation>
          </xs:element>
          <xs:element name="BIL.AKT.FFV.HYP" type="InlandAusland_Waehrung" minOccurs="0">
            <xs:annotation>
              <xs:documentation>Bilan.Actifs.Autres instruments financiers évalués à la juste valeur.Créances hypothécaires</xs:documentation>
            </xs:annotation>
          </xs:element>
          <xs:element name="BIL.AKT.FFV.FAN" type="InlandAusland_Waehrung5" minOccurs="0">
            <xs:annotation>
              <xs:documentation>Bilan.Actifs.Autres instruments financiers évalués à la juste valeur.Immobilisations financières</xs:documentation>
            </xs:annotation>
          </xs:element>
          <xs:element name="BIL.AKT.FAN" type="InlandAusland_Waehrung5" minOccurs="0">
            <xs:annotation>
              <xs:documentation>Bilan.Actifs.Immobilisations financières</xs:documentation>
            </xs:annotation>
          </xs:element>
          <xs:element name="BIL.AKT.FAN.GMP" type="InlandAusland_Waehrung_SektorESVG" minOccurs="0">
            <xs:annotation>
              <xs:documentation>Bilan.Actifs.Immobilisations financières.Papiers monétaires</xs:documentation>
            </xs:annotation>
          </xs:element>
          <xs:element name="BIL.AKT.FAN.LIS" type="InlandAusland_Waehrung" minOccurs="0">
            <xs:annotation>
              <xs:documentation>Bilan.Actifs.Immobilisations financières.Immeubles</xs:documentation>
            </xs:annotation>
          </xs:element>
          <xs:element name="BIL.AKT.REA" type="InlandAusland_Waehrung" minOccurs="0">
            <xs:annotation>
              <xs:documentation>Bilan.Actifs.Comptes de régularisation</xs:documentation>
            </xs:annotation>
          </xs:element>
          <xs:element name="BIL.AKT.BET" type="InlandAusland_Waehrung" minOccurs="0">
            <xs:annotation>
              <xs:documentation>Bilan.Actifs.Participations</xs:documentation>
            </xs:annotation>
          </xs:element>
          <xs:element name="BIL.AKT.SAN" type="InlandAusland_Waehrung" minOccurs="0">
            <xs:annotation>
              <xs:documentation>Bilan.Actifs.Immobilisations corporelles</xs:documentation>
            </xs:annotation>
          </xs:element>
          <xs:element name="BIL.AKT.SAN.LBU" type="InlandAusland_Waehrung" minOccurs="0">
            <xs:annotation>
              <xs:documentation>Bilan.Actifs.Immobilisations corporelles.Immeubles, comptes de construction ou de transformation, constructions sur fonds d’autrui</xs:documentation>
            </xs:annotation>
          </xs:element>
          <xs:element name="BIL.AKT.SAN.OFL" type="InlandAusland_Waehrung" minOccurs="0">
            <xs:annotation>
              <xs:documentation>Bilan.Actifs.Immobilisations corporelles.Objets en leasing financier</xs:documentation>
            </xs:annotation>
          </xs:element>
          <xs:element name="BIL.AKT.SAN.UES" type="InlandAusland_Waehrung" minOccurs="0">
            <xs:annotation>
              <xs:documentation>Bilan.Actifs.Immobilisations corporelles.Autres (y compris programmes informatiques)</xs:documentation>
            </xs:annotation>
          </xs:element>
          <xs:element name="BIL.AKT.IMW" type="InlandAusland_Waehrung" minOccurs="0">
            <xs:annotation>
              <xs:documentation>Bilan.Actifs.Valeurs immatérielles</xs:documentation>
            </xs:annotation>
          </xs:element>
          <xs:element name="BIL.AKT.SON" type="InlandAusland_Waehrung5" minOccurs="0">
            <xs:annotation>
              <xs:documentation>Bilan.Actifs.Autres actifs</xs:documentation>
            </xs:annotation>
          </xs:element>
          <xs:element name="BIL.AKT.SON.SBG" type="InlandAusland_Waehrung5" minOccurs="0">
            <xs:annotation>
              <xs:documentation>Bilan.Actifs.Autres actifs.Solde des opérations bancaires internes</xs:documentation>
            </xs:annotation>
          </xs:element>
          <xs:element name="BIL.AKT.SON.NML" type="InlandAusland_Waehrung5" minOccurs="0">
            <xs:annotation>
              <xs:documentation>Bilan.Actifs.Autres actifs.Créances non monétaires résultant de prêts et pensions de titres</xs:documentation>
            </xs:annotation>
          </xs:element>
          <xs:element name="BIL.AKT.NEG" type="InlandAusland_Waehrung2" minOccurs="0">
            <xs:annotation>
              <xs:documentation>Bilan.Actifs.Capital social non libéré</xs:documentation>
            </xs:annotation>
          </xs:element>
          <xs:element name="BIL.AKT.TOT" type="InlandAusland_Waehrung5" minOccurs="0">
            <xs:annotation>
              <xs:documentation>Bilan.Actifs.Total des actifs</xs:documentation>
            </xs:annotation>
          </xs:element>
          <xs:element name="BIL.AKT.TOT.NRA" type="InlandAusland_Waehrung" minOccurs="0">
            <xs:annotation>
              <xs:documentation>Bilan.Actifs.Total des actifs.Total des créances de rang subordonné</xs:documentation>
            </xs:annotation>
          </xs:element>
          <xs:element name="BIL.AKT.TOT.NRA.WAF" type="InlandAusland_Waehrung" minOccurs="0">
            <xs:annotation>
              <xs:documentation>Bilan.Actifs.Total des actifs.Total des créances de rang subordonné.Avec obligation de conversion et / ou abandon de créance</xs:documentation>
            </xs:annotation>
          </xs:element>
          <xs:element name="BIL.PAS.VBA" type="InlandAusland_Waehrung_Faelligkeit" minOccurs="0">
            <xs:annotation>
              <xs:documentation>Bilan.Passifs.Engagements envers les banques</xs:documentation>
            </xs:annotation>
          </xs:element>
          <xs:element name="BIL.PAS.VBA.GMP" type="InlandAusland_Waehrung" minOccurs="0">
            <xs:annotation>
              <xs:documentation>Bilan.Passifs.Engagements envers les banques.Papiers monétaires</xs:documentation>
            </xs:annotation>
          </xs:element>
          <xs:element name="BIL.PAS.VBA.BHU" type="InlandAusland_Waehrung5" minOccurs="0">
            <xs:annotation>
              <xs:documentation>Bilan.Passifs.Engagements envers les banques.Engagements résultant de garanties en espèces reçues pour d’autres opérations</xs:documentation>
            </xs:annotation>
          </xs:element>
          <xs:element name="BIL.PAS.WFG" type="InlandAusland_Waehrung_Faelligkeit_GegenparteiBaKu" minOccurs="0">
            <xs:annotation>
              <xs:documentation>Bilan.Passifs.Engagements résultant d’opérations de financement de titres</xs:documentation>
            </xs:annotation>
          </xs:element>
          <xs:element name="BIL.PAS.WFG.REP" type="InlandAusland_Waehrung_GegenparteiBaKu" minOccurs="0">
            <xs:annotation>
              <xs:documentation>Bilan.Passifs.Engagements résultant d’opérations de financement de titres.Engagements résultant de pensions de titres (repurchase)</xs:documentation>
            </xs:annotation>
          </xs:element>
          <xs:element name="BIL.PAS.WFG.SLB" type="InlandAusland_Waehrung_GegenparteiBaKu" minOccurs="0">
            <xs:annotation>
              <xs:documentation>Bilan.Passifs.Engagements résultant d’opérations de financement de titres.Engagements résultant de garanties en espèces liées à des prêts de titres (securities lending)</xs:documentation>
            </xs:annotation>
          </xs:element>
          <xs:element name="BIL.PAS.VKE" type="InlandAusland_Waehrung5" minOccurs="0">
            <xs:annotation>
              <xs:documentation>Bilan.Passifs.Engagements résultant des dépôts de la clientèle</xs:documentation>
            </xs:annotation>
          </xs:element>
          <xs:element name="BIL.PAS.VKE.KOV" type="InlandAusland_Waehrung_Faelligkeit_Uebertragbarkeit" minOccurs="0">
            <xs:annotation>
              <xs:documentation>Bilan.Passifs.Engagements résultant des dépôts de la clientèle.Dépôts de la clientèle hors fonds déposés dans le cadre de la prévoyance liée</xs:documentation>
            </xs:annotation>
          </xs:element>
          <xs:element name="BIL.PAS.VKE.KOV.CAG" type="InlandAusland_Waehrung_Faelligkeit_Uebertragbarkeit1" minOccurs="0">
            <xs:annotation>
              <xs:documentation>Bilan.Passifs.Engagements résultant des dépôts de la clientèle.Dépôts de la clientèle hors fonds déposés dans le cadre de la prévoyance liée.Avoirs au jour le jour (on call)</xs:documentation>
            </xs:annotation>
          </xs:element>
          <xs:element name="BIL.PAS.VKE.KOV.GMP" type="InlandAusland_Waehrung" minOccurs="0">
            <xs:annotation>
              <xs:documentation>Bilan.Passifs.Engagements résultant des dépôts de la clientèle.Dépôts de la clientèle hors fonds déposés dans le cadre de la prévoyance liée.Papiers monétaires</xs:documentation>
            </xs:annotation>
          </xs:element>
          <xs:element name="BIL.PAS.VKE.KOV.BHU" type="InlandAusland_Waehrung5" minOccurs="0">
            <xs:annotation>
              <xs:documentation>Bilan.Passifs.Engagements résultant des dépôts de la clientèle.Dépôts de la clientèle hors fonds déposés dans le cadre de la prévoyance liée.Engagements résultant de garanties en espèces reçues pour d’autres opérations</xs:documentation>
            </xs:annotation>
          </xs:element>
          <xs:element name="BIL.PAS.VKE.GVG" type="InlandAusland_Waehrung5" minOccurs="0">
            <xs:annotation>
              <xs:documentation>Bilan.Passifs.Engagements résultant des dépôts de la clientèle.Fonds de la prévoyance liée</xs:documentation>
            </xs:annotation>
          </xs:element>
          <xs:element name="BIL.PAS.VKE.GVG.F2S" type="InlandAusland_Waehrung5" minOccurs="0">
            <xs:annotation>
              <xs:documentation>Bilan.Passifs.Engagements résultant des dépôts de la clientèle.Fonds de la prévoyance liée.Comptes de libre passage (2e pilier)</xs:documentation>
            </xs:annotation>
          </xs:element>
          <xs:element name="BIL.PAS.VKE.GVG.S3A" type="InlandAusland_Waehrung5" minOccurs="0">
            <xs:annotation>
              <xs:documentation>Bilan.Passifs.Engagements résultant des dépôts de la clientèle.Fonds de la prévoyance liée.Prévoyance liée (pilier 3a)</xs:documentation>
            </xs:annotation>
          </xs:element>
          <xs:element name="BIL.PAS.HGE" type="InlandAusland_Waehrung_GegenparteiBaKu" minOccurs="0">
            <xs:annotation>
              <xs:documentation>Bilan.Passifs.Engagements résultant d’opérations de négoce</xs:documentation>
            </xs:annotation>
          </xs:element>
          <xs:element name="BIL.PAS.WBW" type="InlandAusland_Waehrung5" minOccurs="0">
            <xs:annotation>
              <xs:documentation>Bilan.Passifs.Valeurs de remplacement négatives d’instruments financiers dérivés</xs:documentation>
            </xs:annotation>
          </xs:element>
          <xs:element name="BIL.PAS.FFV" type="InlandAusland_Waehrung5" minOccurs="0">
            <xs:annotation>
              <xs:documentation>Bilan.Passifs.Engagements résultant des autres instruments financiers évalués à la juste valeur</xs:documentation>
            </xs:annotation>
          </xs:element>
          <xs:element name="BIL.PAS.FFV.VBA" type="InlandAusland_Waehrung5" minOccurs="0">
            <xs:annotation>
              <xs:documentation>Bilan.Passifs.Engagements résultant des autres instruments financiers évalués à la juste valeur.Engagements envers les banques</xs:documentation>
            </xs:annotation>
          </xs:element>
          <xs:element name="BIL.PAS.FFV.WFG" type="InlandAusland_Waehrung5" minOccurs="0">
            <xs:annotation>
              <xs:documentation>Bilan.Passifs.Engagements résultant des autres instruments financiers évalués à la juste valeur.Engagements résultant d’opérations de financement de titres</xs:documentation>
            </xs:annotation>
          </xs:element>
          <xs:element name="BIL.PAS.FFV.APF" type="InlandAusland_Waehrung" minOccurs="0">
            <xs:annotation>
              <xs:documentation>Bilan.Passifs.Engagements résultant des autres instruments financiers évalués à la juste valeur.Emprunts et prêts des centrales d’émission de lettres de gage</xs:documentation>
            </xs:annotation>
          </xs:element>
          <xs:element name="BIL.PAS.FFV.STP" type="InlandAusland_Waehrung5" minOccurs="0">
            <xs:annotation>
              <xs:documentation>Bilan.Passifs.Engagements résultant des autres instruments financiers évalués à la juste valeur.Produits structurés</xs:documentation>
            </xs:annotation>
          </xs:element>
          <xs:element name="BIL.PAS.KOB" type="InlandAusland_Waehrung_RestlaufzeitKO" minOccurs="0">
            <xs:annotation>
              <xs:documentation>Bilan.Passifs.Obligations de caisse</xs:documentation>
            </xs:annotation>
          </xs:element>
          <xs:element name="BIL.PAS.APF" type="InlandAusland_Waehrung" minOccurs="0">
            <xs:annotation>
              <xs:documentation>Bilan.Passifs.Emprunts et prêts des centrales d’émission de lettres de gage</xs:documentation>
            </xs:annotation>
          </xs:element>
          <xs:element name="BIL.PAS.APF.OOW" type="InlandAusland_Waehrung" minOccurs="0">
            <xs:annotation>
              <xs:documentation>Bilan.Passifs.Emprunts et prêts des centrales d’émission de lettres de gage.Emprunts obligataires, à option et convertibles</xs:documentation>
            </xs:annotation>
          </xs:element>
          <xs:element name="BIL.PAS.APF.OOW.NRA" type="InlandAusland_Waehrung" minOccurs="0">
            <xs:annotation>
              <xs:documentation>Bilan.Passifs.Emprunts et prêts des centrales d’émission de lettres de gage.Emprunts obligataires, à option et convertibles.de rang subordonné</xs:documentation>
            </xs:annotation>
          </xs:element>
          <xs:element name="BIL.PAS.APF.DPZ" type="InlandAusland_Waehrung6" minOccurs="0">
            <xs:annotation>
              <xs:documentation>Bilan.Passifs.Emprunts et prêts des centrales d’émission de lettres de gage.Prêts des centrales de lettres de gage</xs:documentation>
            </xs:annotation>
          </xs:element>
          <xs:element name="BIL.PAS.APF.DEZ" type="InlandAusland_Waehrung6" minOccurs="0">
            <xs:annotation>
              <xs:documentation>Bilan.Passifs.Emprunts et prêts des centrales d’émission de lettres de gage.Prêts des centrales d’émission</xs:documentation>
            </xs:annotation>
          </xs:element>
          <xs:element name="BIL.PAS.APF.GMP" type="InlandAusland_Waehrung" minOccurs="0">
            <xs:annotation>
              <xs:documentation>Bilan.Passifs.Emprunts et prêts des centrales d’émission de lettres de gage.Papiers monétaires</xs:documentation>
            </xs:annotation>
          </xs:element>
          <xs:element name="BIL.PAS.REA" type="InlandAusland_Waehrung" minOccurs="0">
            <xs:annotation>
              <xs:documentation>Bilan.Passifs.Comptes de régularisation</xs:documentation>
            </xs:annotation>
          </xs:element>
          <xs:element name="BIL.PAS.SON" type="InlandAusland_Waehrung5" minOccurs="0">
            <xs:annotation>
              <xs:documentation>Bilan.Passifs.Autres passifs</xs:documentation>
            </xs:annotation>
          </xs:element>
          <xs:element name="BIL.PAS.SON.SBG" type="InlandAusland_Waehrung5" minOccurs="0">
            <xs:annotation>
              <xs:documentation>Bilan.Passifs.Autres passifs.Solde des opérations bancaires internes</xs:documentation>
            </xs:annotation>
          </xs:element>
          <xs:element name="BIL.PAS.SON.NML" type="InlandAusland_Waehrung5" minOccurs="0">
            <xs:annotation>
              <xs:documentation>Bilan.Passifs.Autres passifs.Engagements non monétaires résultant de prêts et pensions de titres</xs:documentation>
            </xs:annotation>
          </xs:element>
          <xs:element name="BIL.PAS.RUE" type="InlandAusland_Waehrung" minOccurs="0">
            <xs:annotation>
              <xs:documentation>Bilan.Passifs.Provisions</xs:documentation>
            </xs:annotation>
          </xs:element>
          <xs:element name="BIL.PAS.RAB" type="InlandAusland_Waehrung" minOccurs="0">
            <xs:annotation>
              <xs:documentation>Bilan.Passifs.Réserves pour risques bancaires généraux</xs:documentation>
            </xs:annotation>
          </xs:element>
          <xs:element name="BIL.PAS.GKA" type="InlandAusland_Waehrung" minOccurs="0">
            <xs:annotation>
              <xs:documentation>Bilan.Passifs.Capital social</xs:documentation>
            </xs:annotation>
          </xs:element>
          <xs:element name="BIL.PAS.KRE" type="InlandAusland_Waehrung" minOccurs="0">
            <xs:annotation>
              <xs:documentation>Bilan.Passifs.Réserve légale issue du capital</xs:documentation>
            </xs:annotation>
          </xs:element>
          <xs:element name="BIL.PAS.KRE.RSK" type="InlandAusland_Waehrung7" minOccurs="0">
            <xs:annotation>
              <xs:documentation>Bilan.Passifs.Réserve légale issue du capital.Réserve issue d’apports en capital exonérés fiscalement</xs:documentation>
            </xs:annotation>
          </xs:element>
          <xs:element name="BIL.PAS.GRE" type="InlandAusland_Waehrung" minOccurs="0">
            <xs:annotation>
              <xs:documentation>Bilan.Passifs.Réserve légale issue du bénéfice</xs:documentation>
            </xs:annotation>
          </xs:element>
          <xs:element name="BIL.PAS.FGR" type="InlandAusland_Waehrung" minOccurs="0">
            <xs:annotation>
              <xs:documentation>Bilan.Passifs.Réserves facultatives issues du bénéfice</xs:documentation>
            </xs:annotation>
          </xs:element>
          <xs:element name="BIL.PAS.EKA" type="InlandAusland_Waehrung" minOccurs="0">
            <xs:annotation>
              <xs:documentation>Bilan.Passifs.Propres parts du capital (poste négatif)</xs:documentation>
            </xs:annotation>
          </xs:element>
          <xs:element name="BIL.PAS.GVO" type="InlandAusland_Waehrung" minOccurs="0">
            <xs:annotation>
              <xs:documentation>Bilan.Passifs.Bénéfice reporté / Perte reportée</xs:documentation>
            </xs:annotation>
          </xs:element>
          <xs:element name="BIL.PAS.TOT" type="InlandAusland_Waehrung5" minOccurs="0">
            <xs:annotation>
              <xs:documentation>Bilan.Passifs.Total des passifs</xs:documentation>
            </xs:annotation>
          </xs:element>
          <xs:element name="BIL.PAS.TOT.NRA" type="InlandAusland_Waehrung" minOccurs="0">
            <xs:annotation>
              <xs:documentation>Bilan.Passifs.Total des passifs.Total des engagements de rang subordonné</xs:documentation>
            </xs:annotation>
          </xs:element>
          <xs:element name="BIL.PAS.TOT.NRA.WAF" type="InlandAusland_Waehrung" minOccurs="0">
            <xs:annotation>
              <xs:documentation>Bilan.Passifs.Total des passifs.Total des engagements de rang subordonné.Avec obligation de conversion et / ou abandon de créance</xs:documentation>
            </xs:annotation>
          </xs:element>
          <xs:element name="ABI.TRE.AKT" type="InlandAusland_Waehrung_Entgegengenommen" minOccurs="0">
            <xs:annotation>
              <xs:documentation>Opérations hors bilan.Opérations fiduciaires.Actifs détenus à titre fiduciaire</xs:documentation>
            </xs:annotation>
          </xs:element>
          <xs:element name="ABI.TRE.PAS" type="InlandAusland_Waehrung_Angelegt" minOccurs="0">
            <xs:annotation>
              <xs:documentation>Opérations hors bilan.Opérations fiduciaires.Passifs détenus à titre fiduciaire</xs:documentation>
            </xs:annotation>
          </xs:element>
          <xs:element name="EFR.ERZ" type="xs:double" minOccurs="0">
            <xs:annotation>
              <xs:documentation>Compte de résultat.Résultat net des opérations d’intérêts</xs:documentation>
            </xs:annotation>
          </xs:element>
          <xs:element name="EFR.ERZ.WBZ" type="xs:double" minOccurs="0">
            <xs:annotation>
              <xs:documentation>Compte de résultat.Résultat net des opérations d’intérêts.Variations des corrections de valeur pour risques de défaillance et pertes liées aux opérations d’intérêts</xs:documentation>
            </xs:annotation>
          </xs:element>
          <xs:element name="EFR.ERZ.BEZ" type="xs:double" minOccurs="0">
            <xs:annotation>
              <xs:documentation>Compte de résultat.Résultat net des opérations d’intérêts.Résultat brut des opérations d’intérêts</xs:documentation>
            </xs:annotation>
          </xs:element>
          <xs:element name="EFR.ERZ.BEZ.ZEG" type="xs:double" minOccurs="0">
            <xs:annotation>
              <xs:documentation>Compte de résultat.Résultat net des opérations d’intérêts.Résultat brut des opérations d’intérêts.Produit des opérations d’intérêts</xs:documentation>
            </xs:annotation>
          </xs:element>
          <xs:element name="EFR.ERZ.BEZ.ZEG.ZDK" type="xs:double" minOccurs="0">
            <xs:annotation>
              <xs:documentation>Compte de résultat.Résultat net des opérations d’intérêts.Résultat brut des opérations d’intérêts.Produit des opérations d’intérêts.Produit des intérêts et des escomptes</xs:documentation>
            </xs:annotation>
          </xs:element>
          <xs:element name="EFR.ERZ.BEZ.ZEG.ZDH" type="xs:double" minOccurs="0">
            <xs:annotation>
              <xs:documentation>Compte de résultat.Résultat net des opérations d’intérêts.Résultat brut des opérations d’intérêts.Produit des opérations d’intérêts.Produit des intérêts et des dividendes résultant des opérations de négoce</xs:documentation>
            </xs:annotation>
          </xs:element>
          <xs:element name="EFR.ERZ.BEZ.ZEG.ZDF" type="xs:double" minOccurs="0">
            <xs:annotation>
              <xs:documentation>Compte de résultat.Résultat net des opérations d’intérêts.Résultat brut des opérations d’intérêts.Produit des opérations d’intérêts.Produit des intérêts et des dividendes des immobilisations financières</xs:documentation>
            </xs:annotation>
          </xs:element>
          <xs:element name="EFR.ERZ.BEZ.ZAU" type="xs:double" minOccurs="0">
            <xs:annotation>
              <xs:documentation>Compte de résultat.Résultat net des opérations d’intérêts.Résultat brut des opérations d’intérêts.Charges d’intérêts</xs:documentation>
            </xs:annotation>
          </xs:element>
          <xs:element name="EFR.ERK" type="xs:double" minOccurs="0">
            <xs:annotation>
              <xs:documentation>Compte de résultat.Résultat des opérations de commissions et des prestations de service</xs:documentation>
            </xs:annotation>
          </xs:element>
          <xs:element name="EFR.ERK.KEG" type="xs:double" minOccurs="0">
            <xs:annotation>
              <xs:documentation>Compte de résultat.Résultat des opérations de commissions et des prestations de service.Produit des opérations de commissions et des prestations de service</xs:documentation>
            </xs:annotation>
          </xs:element>
          <xs:element name="EFR.ERK.KEG.KWA" type="xs:double" minOccurs="0">
            <xs:annotation>
              <xs:documentation>Compte de résultat.Résultat des opérations de commissions et des prestations de service.Produit des opérations de commissions et des prestations de service.Produit des commissions sur les opérations de négoce de titres et les placements</xs:documentation>
            </xs:annotation>
          </xs:element>
          <xs:element name="EFR.ERK.KEG.KKG" type="xs:double" minOccurs="0">
            <xs:annotation>
              <xs:documentation>Compte de résultat.Résultat des opérations de commissions et des prestations de service.Produit des opérations de commissions et des prestations de service.Produit des commissions sur les opérations de crédit</xs:documentation>
            </xs:annotation>
          </xs:element>
          <xs:element name="EFR.ERK.KEG.KDL" type="xs:double" minOccurs="0">
            <xs:annotation>
              <xs:documentation>Compte de résultat.Résultat des opérations de commissions et des prestations de service.Produit des opérations de commissions et des prestations de service.Produit des commissions sur les autres prestations de service</xs:documentation>
            </xs:annotation>
          </xs:element>
          <xs:element name="EFR.ERK.KAU" type="xs:double" minOccurs="0">
            <xs:annotation>
              <xs:documentation>Compte de résultat.Résultat des opérations de commissions et des prestations de service.Charges de commissions</xs:documentation>
            </xs:annotation>
          </xs:element>
          <xs:element name="EFR.ERH" type="xs:double" minOccurs="0">
            <xs:annotation>
              <xs:documentation>Compte de résultat.Résultat des opérations de négoce et de l’option de la juste valeur</xs:documentation>
            </xs:annotation>
          </xs:element>
          <xs:element name="EFR.UER" type="xs:double" minOccurs="0">
            <xs:annotation>
              <xs:documentation>Compte de résultat.Autres résultats ordinaires</xs:documentation>
            </xs:annotation>
          </xs:element>
          <xs:element name="EFR.UER.ERV" type="xs:double" minOccurs="0">
            <xs:annotation>
              <xs:documentation>Compte de résultat.Autres résultats ordinaires.Résultat des aliénations d’immobilisations financières</xs:documentation>
            </xs:annotation>
          </xs:element>
          <xs:element name="EFR.UER.BER" type="xs:double" minOccurs="0">
            <xs:annotation>
              <xs:documentation>Compte de résultat.Autres résultats ordinaires.Produit des participations</xs:documentation>
            </xs:annotation>
          </xs:element>
          <xs:element name="EFR.UER.LER" type="xs:double" minOccurs="0">
            <xs:annotation>
              <xs:documentation>Compte de résultat.Autres résultats ordinaires.Résultat des immeubles</xs:documentation>
            </xs:annotation>
          </xs:element>
          <xs:element name="EFR.UER.AOE" type="xs:double" minOccurs="0">
            <xs:annotation>
              <xs:documentation>Compte de résultat.Autres résultats ordinaires.Autres produits ordinaires</xs:documentation>
            </xs:annotation>
          </xs:element>
          <xs:element name="EFR.UER.AOA" type="xs:double" minOccurs="0">
            <xs:annotation>
              <xs:documentation>Compte de résultat.Autres résultats ordinaires.Autres charges ordinaires</xs:documentation>
            </xs:annotation>
          </xs:element>
          <xs:element name="EFR.GAU" type="xs:double" minOccurs="0">
            <xs:annotation>
              <xs:documentation>Compte de résultat.Charges d’exploitation</xs:documentation>
            </xs:annotation>
          </xs:element>
          <xs:element name="EFR.GAU.PAF" type="xs:double" minOccurs="0">
            <xs:annotation>
              <xs:documentation>Compte de résultat.Charges d’exploitation.Charges de personnel</xs:documentation>
            </xs:annotation>
          </xs:element>
          <xs:element name="EFR.GAU.PAF.GEH" type="InlandAusland" minOccurs="0">
            <xs:annotation>
              <xs:documentation>Compte de résultat.Charges d’exploitation.Charges de personnel.Salaires</xs:documentation>
            </xs:annotation>
          </xs:element>
          <xs:element name="EFR.GAU.PAF.SOL" type="xs:double" minOccurs="0">
            <xs:annotation>
              <xs:documentation>Compte de résultat.Charges d’exploitation.Charges de personnel.Prestations sociales</xs:documentation>
            </xs:annotation>
          </xs:element>
          <xs:element name="EFR.GAU.PAF.WAV" type="xs:double" minOccurs="0">
            <xs:annotation>
              <xs:documentation>Compte de résultat.Charges d’exploitation.Charges de personnel.Adaptations de valeur relatives aux avantages et engagements économiques découlant des institutions de prévoyance</xs:documentation>
            </xs:annotation>
          </xs:element>
          <xs:element name="EFR.GAU.PAF.UEB" type="xs:double" minOccurs="0">
            <xs:annotation>
              <xs:documentation>Compte de résultat.Charges d’exploitation.Charges de personnel.Autres charges de personnel</xs:documentation>
            </xs:annotation>
          </xs:element>
          <xs:element name="EFR.GAU.SAF" type="xs:double" minOccurs="0">
            <xs:annotation>
              <xs:documentation>Compte de résultat.Charges d’exploitation.Autres charges d’exploitation</xs:documentation>
            </xs:annotation>
          </xs:element>
          <xs:element name="EFR.WBB" type="xs:double" minOccurs="0">
            <xs:annotation>
              <xs:documentation>Compte de résultat.Corrections de valeur sur participations, amortissements sur immobilisations et valeurs immatérielles</xs:documentation>
            </xs:annotation>
          </xs:element>
          <xs:element name="EFR.VRW" type="xs:double" minOccurs="0">
            <xs:annotation>
              <xs:documentation>Compte de résultat.Variations des provisions et autres corrections de valeur, pertes</xs:documentation>
            </xs:annotation>
          </xs:element>
          <xs:element name="EFR.GER" type="xs:double" minOccurs="0">
            <xs:annotation>
              <xs:documentation>Compte de résultat.Résultat opérationnel</xs:documentation>
            </xs:annotation>
          </xs:element>
          <xs:element name="EFR.AEG" type="xs:double" minOccurs="0">
            <xs:annotation>
              <xs:documentation>Compte de résultat.Produits extraordinaires</xs:documentation>
            </xs:annotation>
          </xs:element>
          <xs:element name="EFR.AAU" type="xs:double" minOccurs="0">
            <xs:annotation>
              <xs:documentation>Compte de résultat.Charges extraordinaires</xs:documentation>
            </xs:annotation>
          </xs:element>
          <xs:element name="EFR.VRB" type="xs:double" minOccurs="0">
            <xs:annotation>
              <xs:documentation>Compte de résultat.Variations des réserves pour risques bancaires généraux</xs:documentation>
            </xs:annotation>
          </xs:element>
          <xs:element name="EFR.STE" type="xs:double" minOccurs="0">
            <xs:annotation>
              <xs:documentation>Compte de résultat.Impôts</xs:documentation>
            </xs:annotation>
          </xs:element>
          <xs:element name="EFR.EGV" type="xs:double" minOccurs="0">
            <xs:annotation>
              <xs:documentation>Compte de résultat.Bénéfice / Perte (résultat de la période)</xs:documentation>
            </xs:annotation>
          </xs:element>
          <xs:element name="GUV.BGW" type="xs:double" minOccurs="0">
            <xs:annotation>
              <xs:documentation>Répartition du bénéfice / Couverture de la perte.Bénéfice / perte au bilan</xs:documentation>
            </xs:annotation>
          </xs:element>
          <xs:element name="GUV.BGW.GGV" type="xs:double" minOccurs="0">
            <xs:annotation>
              <xs:documentation>Répartition du bénéfice / Couverture de la perte.Bénéfice / perte au bilan.Bénéfice / perte</xs:documentation>
            </xs:annotation>
          </xs:element>
          <xs:element name="GUV.BGW.GVV" type="xs:double" minOccurs="0">
            <xs:annotation>
              <xs:documentation>Répartition du bénéfice / Couverture de la perte.Bénéfice / perte au bilan.Bénéfice reporté / Perte reportée</xs:documentation>
            </xs:annotation>
          </xs:element>
          <xs:element name="GUV.GEW" type="xs:double" minOccurs="0">
            <xs:annotation>
              <xs:documentation>Répartition du bénéfice / Couverture de la perte.Répartition du bénéfice</xs:documentation>
            </xs:annotation>
          </xs:element>
          <xs:element name="GUV.GEW.ZGR" type="xs:double" minOccurs="0">
            <xs:annotation>
              <xs:documentation>Répartition du bénéfice / Couverture de la perte.Répartition du bénéfice.Attribution à la réserve légale issue du bénéfice</xs:documentation>
            </xs:annotation>
          </xs:element>
          <xs:element name="GUV.GEW.ZFR" type="xs:double" minOccurs="0">
            <xs:annotation>
              <xs:documentation>Répartition du bénéfice / Couverture de la perte.Répartition du bénéfice.Attribution aux réserves facultatives issues du bénéfice</xs:documentation>
            </xs:annotation>
          </xs:element>
          <xs:element name="GUV.GEW.ABG" type="xs:double" minOccurs="0">
            <xs:annotation>
              <xs:documentation>Répartition du bénéfice / Couverture de la perte.Répartition du bénéfice.Distributions au moyen du bénéfice au bilan</xs:documentation>
            </xs:annotation>
          </xs:element>
          <xs:element name="GUV.GEW.ABG.ASG" type="xs:double" minOccurs="0">
            <xs:annotation>
              <xs:documentation>Répartition du bénéfice / Couverture de la perte.Répartition du bénéfice.Distributions au moyen du bénéfice au bilan.Distribution aux actionnaires, associés, propriétaires, etc.</xs:documentation>
            </xs:annotation>
          </xs:element>
          <xs:element name="GUV.GEW.ABG.AZS" type="xs:double" minOccurs="0">
            <xs:annotation>
              <xs:documentation>Répartition du bénéfice / Couverture de la perte.Répartition du bénéfice.Distributions au moyen du bénéfice au bilan.Distribution à l’Etat (cantons et communes)</xs:documentation>
            </xs:annotation>
          </xs:element>
          <xs:element name="GUV.GEW.ABG.VZD" type="xs:double" minOccurs="0">
            <xs:annotation>
              <xs:documentation>Répartition du bénéfice / Couverture de la perte.Répartition du bénéfice.Distributions au moyen du bénéfice au bilan.Rémunération du capital de dotation</xs:documentation>
            </xs:annotation>
          </xs:element>
          <xs:element name="GUV.GEW.AGW" type="xs:double" minOccurs="0">
            <xs:annotation>
              <xs:documentation>Répartition du bénéfice / Couverture de la perte.Répartition du bénéfice.Autres distributions du bénéfice</xs:documentation>
            </xs:annotation>
          </xs:element>
          <xs:element name="GUV.GEW.AGW.TAM" type="xs:double" minOccurs="0">
            <xs:annotation>
              <xs:documentation>Répartition du bénéfice / Couverture de la perte.Répartition du bénéfice.Autres distributions du bénéfice.Tantièmes</xs:documentation>
            </xs:annotation>
          </xs:element>
          <xs:element name="GUV.GEW.AGW.PVO" type="xs:double" minOccurs="0">
            <xs:annotation>
              <xs:documentation>Répartition du bénéfice / Couverture de la perte.Répartition du bénéfice.Autres distributions du bénéfice.Attribution aux institutions de prévoyance du personnel</xs:documentation>
            </xs:annotation>
          </xs:element>
          <xs:element name="GUV.GEW.AGW.UEB" type="xs:double" minOccurs="0">
            <xs:annotation>
              <xs:documentation>Répartition du bénéfice / Couverture de la perte.Répartition du bénéfice.Autres distributions du bénéfice.Autres affectations</xs:documentation>
            </xs:annotation>
          </xs:element>
          <xs:element name="GUV.VEA" type="xs:double" minOccurs="0">
            <xs:annotation>
              <xs:documentation>Répartition du bénéfice / Couverture de la perte.Couverture de la perte</xs:documentation>
            </xs:annotation>
          </xs:element>
          <xs:element name="GUV.VEA.EGG" type="xs:double" minOccurs="0">
            <xs:annotation>
              <xs:documentation>Répartition du bénéfice / Couverture de la perte.Couverture de la perte.Prélèvements affectant la réserve légale issue du bénéfice</xs:documentation>
            </xs:annotation>
          </xs:element>
          <xs:element name="GUV.VEA.EFG" type="xs:double" minOccurs="0">
            <xs:annotation>
              <xs:documentation>Répartition du bénéfice / Couverture de la perte.Couverture de la perte.Prélèvements affectant les réserves facultatives issues du bénéfice</xs:documentation>
            </xs:annotation>
          </xs:element>
          <xs:element name="GUV.GVN" type="xs:double" minOccurs="0">
            <xs:annotation>
              <xs:documentation>Répartition du bénéfice / Couverture de la perte.Bénéfice / perte, report à nouveau</xs:documentation>
            </xs:annotation>
          </xs:element>
          <xs:element name="STK.PBD" type="InlandAusland_Geschlecht" minOccurs="0">
            <xs:annotation>
              <xs:documentation>Structure.Effectifs</xs:documentation>
            </xs:annotation>
          </xs:element>
          <xs:element name="STK.GST" type="InlandAusland_Geschaeftsstellen" minOccurs="0">
            <xs:annotation>
              <xs:documentation>Structure.Nombre de comptoirs</xs:documentation>
            </xs:annotation>
          </xs:element>
        </xs:all>
      </xs:complexType>
      <xs:complexType name="InlandAusland_Waehrung_Faelligkeit_Uebertragbarkeit">
        <xs:all>
          <xs:element ref="T.T.T.T" minOccurs="0"/>
          <xs:element ref="T.T.ASI.T" minOccurs="0"/>
          <xs:element ref="T.T.KUE.T" minOccurs="0"/>
          <xs:element ref="T.T.KUE.UEB" minOccurs="0"/>
          <xs:element ref="T.T.KUE.NUE" minOccurs="0"/>
          <xs:element ref="T.T.RLZ.T" minOccurs="0"/>
          <xs:element ref="T.T.B1M.T" minOccurs="0"/>
          <xs:element ref="T.T.M13.T" minOccurs="0"/>
          <xs:element ref="T.T.M31.T" minOccurs="0"/>
          <xs:element ref="T.T.J15.T" minOccurs="0"/>
          <xs:element ref="T.T.U5J.T" minOccurs="0"/>
          <xs:element ref="I.T.T.T" minOccurs="0"/>
          <xs:element ref="I.T.ASI.T" minOccurs="0"/>
          <xs:element ref="I.T.KUE.T" minOccurs="0"/>
          <xs:element ref="I.T.KUE.UEB" minOccurs="0"/>
          <xs:element ref="I.T.KUE.NUE" minOccurs="0"/>
          <xs:element ref="I.T.RLZ.T" minOccurs="0"/>
          <xs:element ref="I.T.B1M.T" minOccurs="0"/>
          <xs:element ref="I.T.M13.T" minOccurs="0"/>
          <xs:element ref="I.T.M31.T" minOccurs="0"/>
          <xs:element ref="I.T.J15.T" minOccurs="0"/>
          <xs:element ref="I.T.U5J.T" minOccurs="0"/>
          <xs:element ref="I.CHF.T.T" minOccurs="0"/>
          <xs:element ref="I.CHF.ASI.T" minOccurs="0"/>
          <xs:element ref="I.CHF.KUE.T" minOccurs="0"/>
          <xs:element ref="I.CHF.KUE.UEB" minOccurs="0"/>
          <xs:element ref="I.CHF.KUE.NUE" minOccurs="0"/>
          <xs:element ref="I.CHF.RLZ.T" minOccurs="0"/>
          <xs:element ref="I.CHF.B1M.T" minOccurs="0"/>
          <xs:element ref="I.CHF.M13.T" minOccurs="0"/>
          <xs:element ref="I.CHF.M31.T" minOccurs="0"/>
          <xs:element ref="I.CHF.J15.T" minOccurs="0"/>
          <xs:element ref="I.CHF.U5J.T" minOccurs="0"/>
          <xs:element ref="I.EM.T.T" minOccurs="0"/>
          <xs:element ref="I.EM.ASI.T" minOccurs="0"/>
          <xs:element ref="I.EM.KUE.T" minOccurs="0"/>
          <xs:element ref="I.EM.KUE.UEB" minOccurs="0"/>
          <xs:element ref="I.EM.KUE.NUE" minOccurs="0"/>
          <xs:element ref="I.EM.RLZ.T" minOccurs="0"/>
          <xs:element ref="I.EM.B1M.T" minOccurs="0"/>
          <xs:element ref="I.EM.M13.T" minOccurs="0"/>
          <xs:element ref="I.EM.M31.T" minOccurs="0"/>
          <xs:element ref="I.EM.J15.T" minOccurs="0"/>
          <xs:element ref="I.EM.U5J.T" minOccurs="0"/>
          <xs:element ref="I.EUR.T.T" minOccurs="0"/>
          <xs:element ref="I.EUR.ASI.T" minOccurs="0"/>
          <xs:element ref="I.EUR.KUE.T" minOccurs="0"/>
          <xs:element ref="I.EUR.KUE.UEB" minOccurs="0"/>
          <xs:element ref="I.EUR.KUE.NUE" minOccurs="0"/>
          <xs:element ref="I.EUR.RLZ.T" minOccurs="0"/>
          <xs:element ref="I.EUR.B1M.T" minOccurs="0"/>
          <xs:element ref="I.EUR.M13.T" minOccurs="0"/>
          <xs:element ref="I.EUR.M31.T" minOccurs="0"/>
          <xs:element ref="I.EUR.J15.T" minOccurs="0"/>
          <xs:element ref="I.EUR.U5J.T" minOccurs="0"/>
          <xs:element ref="I.JPY.T.T" minOccurs="0"/>
          <xs:element ref="I.JPY.ASI.T" minOccurs="0"/>
          <xs:element ref="I.JPY.KUE.T" minOccurs="0"/>
          <xs:element ref="I.JPY.KUE.UEB" minOccurs="0"/>
          <xs:element ref="I.JPY.KUE.NUE" minOccurs="0"/>
          <xs:element ref="I.JPY.RLZ.T" minOccurs="0"/>
          <xs:element ref="I.JPY.B1M.T" minOccurs="0"/>
          <xs:element ref="I.JPY.M13.T" minOccurs="0"/>
          <xs:element ref="I.JPY.M31.T" minOccurs="0"/>
          <xs:element ref="I.JPY.J15.T" minOccurs="0"/>
          <xs:element ref="I.JPY.U5J.T" minOccurs="0"/>
          <xs:element ref="I.USD.T.T" minOccurs="0"/>
          <xs:element ref="I.USD.ASI.T" minOccurs="0"/>
          <xs:element ref="I.USD.KUE.T" minOccurs="0"/>
          <xs:element ref="I.USD.KUE.UEB" minOccurs="0"/>
          <xs:element ref="I.USD.KUE.NUE" minOccurs="0"/>
          <xs:element ref="I.USD.RLZ.T" minOccurs="0"/>
          <xs:element ref="I.USD.B1M.T" minOccurs="0"/>
          <xs:element ref="I.USD.M13.T" minOccurs="0"/>
          <xs:element ref="I.USD.M31.T" minOccurs="0"/>
          <xs:element ref="I.USD.J15.T" minOccurs="0"/>
          <xs:element ref="I.USD.U5J.T" minOccurs="0"/>
          <xs:element ref="I.U.T.T" minOccurs="0"/>
          <xs:element ref="I.U.ASI.T" minOccurs="0"/>
          <xs:element ref="I.U.KUE.T" minOccurs="0"/>
          <xs:element ref="I.U.KUE.UEB" minOccurs="0"/>
          <xs:element ref="I.U.KUE.NUE" minOccurs="0"/>
          <xs:element ref="I.U.RLZ.T" minOccurs="0"/>
          <xs:element ref="I.U.B1M.T" minOccurs="0"/>
          <xs:element ref="I.U.M13.T" minOccurs="0"/>
          <xs:element ref="I.U.M31.T" minOccurs="0"/>
          <xs:element ref="I.U.J15.T" minOccurs="0"/>
          <xs:element ref="I.U.U5J.T" minOccurs="0"/>
          <xs:element ref="A.T.T.T" minOccurs="0"/>
          <xs:element ref="A.T.ASI.T" minOccurs="0"/>
          <xs:element ref="A.T.KUE.T" minOccurs="0"/>
          <xs:element ref="A.T.KUE.UEB" minOccurs="0"/>
          <xs:element ref="A.T.KUE.NUE" minOccurs="0"/>
          <xs:element ref="A.T.RLZ.T" minOccurs="0"/>
          <xs:element ref="A.T.B1M.T" minOccurs="0"/>
          <xs:element ref="A.T.M13.T" minOccurs="0"/>
          <xs:element ref="A.T.M31.T" minOccurs="0"/>
          <xs:element ref="A.T.J15.T" minOccurs="0"/>
          <xs:element ref="A.T.U5J.T" minOccurs="0"/>
          <xs:element ref="A.CHF.T.T" minOccurs="0"/>
          <xs:element ref="A.CHF.ASI.T" minOccurs="0"/>
          <xs:element ref="A.CHF.KUE.T" minOccurs="0"/>
          <xs:element ref="A.CHF.KUE.UEB" minOccurs="0"/>
          <xs:element ref="A.CHF.KUE.NUE" minOccurs="0"/>
          <xs:element ref="A.CHF.RLZ.T" minOccurs="0"/>
          <xs:element ref="A.CHF.B1M.T" minOccurs="0"/>
          <xs:element ref="A.CHF.M13.T" minOccurs="0"/>
          <xs:element ref="A.CHF.M31.T" minOccurs="0"/>
          <xs:element ref="A.CHF.J15.T" minOccurs="0"/>
          <xs:element ref="A.CHF.U5J.T" minOccurs="0"/>
          <xs:element ref="A.EM.T.T" minOccurs="0"/>
          <xs:element ref="A.EM.ASI.T" minOccurs="0"/>
          <xs:element ref="A.EM.KUE.T" minOccurs="0"/>
          <xs:element ref="A.EM.KUE.UEB" minOccurs="0"/>
          <xs:element ref="A.EM.KUE.NUE" minOccurs="0"/>
          <xs:element ref="A.EM.RLZ.T" minOccurs="0"/>
          <xs:element ref="A.EM.B1M.T" minOccurs="0"/>
          <xs:element ref="A.EM.M13.T" minOccurs="0"/>
          <xs:element ref="A.EM.M31.T" minOccurs="0"/>
          <xs:element ref="A.EM.J15.T" minOccurs="0"/>
          <xs:element ref="A.EM.U5J.T" minOccurs="0"/>
          <xs:element ref="A.EUR.T.T" minOccurs="0"/>
          <xs:element ref="A.EUR.ASI.T" minOccurs="0"/>
          <xs:element ref="A.EUR.KUE.T" minOccurs="0"/>
          <xs:element ref="A.EUR.KUE.UEB" minOccurs="0"/>
          <xs:element ref="A.EUR.KUE.NUE" minOccurs="0"/>
          <xs:element ref="A.EUR.RLZ.T" minOccurs="0"/>
          <xs:element ref="A.EUR.B1M.T" minOccurs="0"/>
          <xs:element ref="A.EUR.M13.T" minOccurs="0"/>
          <xs:element ref="A.EUR.M31.T" minOccurs="0"/>
          <xs:element ref="A.EUR.J15.T" minOccurs="0"/>
          <xs:element ref="A.EUR.U5J.T" minOccurs="0"/>
          <xs:element ref="A.JPY.T.T" minOccurs="0"/>
          <xs:element ref="A.JPY.ASI.T" minOccurs="0"/>
          <xs:element ref="A.JPY.KUE.T" minOccurs="0"/>
          <xs:element ref="A.JPY.KUE.UEB" minOccurs="0"/>
          <xs:element ref="A.JPY.KUE.NUE" minOccurs="0"/>
          <xs:element ref="A.JPY.RLZ.T" minOccurs="0"/>
          <xs:element ref="A.JPY.B1M.T" minOccurs="0"/>
          <xs:element ref="A.JPY.M13.T" minOccurs="0"/>
          <xs:element ref="A.JPY.M31.T" minOccurs="0"/>
          <xs:element ref="A.JPY.J15.T" minOccurs="0"/>
          <xs:element ref="A.JPY.U5J.T" minOccurs="0"/>
          <xs:element ref="A.USD.T.T" minOccurs="0"/>
          <xs:element ref="A.USD.ASI.T" minOccurs="0"/>
          <xs:element ref="A.USD.KUE.T" minOccurs="0"/>
          <xs:element ref="A.USD.KUE.UEB" minOccurs="0"/>
          <xs:element ref="A.USD.KUE.NUE" minOccurs="0"/>
          <xs:element ref="A.USD.RLZ.T" minOccurs="0"/>
          <xs:element ref="A.USD.B1M.T" minOccurs="0"/>
          <xs:element ref="A.USD.M13.T" minOccurs="0"/>
          <xs:element ref="A.USD.M31.T" minOccurs="0"/>
          <xs:element ref="A.USD.J15.T" minOccurs="0"/>
          <xs:element ref="A.USD.U5J.T" minOccurs="0"/>
          <xs:element ref="A.U.T.T" minOccurs="0"/>
          <xs:element ref="A.U.ASI.T" minOccurs="0"/>
          <xs:element ref="A.U.KUE.T" minOccurs="0"/>
          <xs:element ref="A.U.KUE.UEB" minOccurs="0"/>
          <xs:element ref="A.U.KUE.NUE" minOccurs="0"/>
          <xs:element ref="A.U.RLZ.T" minOccurs="0"/>
          <xs:element ref="A.U.B1M.T" minOccurs="0"/>
          <xs:element ref="A.U.M13.T" minOccurs="0"/>
          <xs:element ref="A.U.M31.T" minOccurs="0"/>
          <xs:element ref="A.U.J15.T" minOccurs="0"/>
          <xs:element ref="A.U.U5J.T" minOccurs="0"/>
        </xs:all>
      </xs:complexType>
      <xs:complexType name="InlandAusland_Waehrung_Faelligkeit_Uebertragbarkeit1">
        <xs:all>
          <xs:element ref="T.T.KUE.NUE" minOccurs="0"/>
          <xs:element ref="I.T.KUE.NUE" minOccurs="0"/>
          <xs:element ref="I.CHF.KUE.NUE" minOccurs="0"/>
          <xs:element ref="I.EM.KUE.NUE" minOccurs="0"/>
          <xs:element ref="I.EUR.KUE.NUE" minOccurs="0"/>
          <xs:element ref="I.JPY.KUE.NUE" minOccurs="0"/>
          <xs:element ref="I.USD.KUE.NUE" minOccurs="0"/>
          <xs:element ref="I.U.KUE.NUE" minOccurs="0"/>
          <xs:element ref="A.T.KUE.NUE" minOccurs="0"/>
          <xs:element ref="A.CHF.KUE.NUE" minOccurs="0"/>
          <xs:element ref="A.EM.KUE.NUE" minOccurs="0"/>
          <xs:element ref="A.EUR.KUE.NUE" minOccurs="0"/>
          <xs:element ref="A.JPY.KUE.NUE" minOccurs="0"/>
          <xs:element ref="A.USD.KUE.NUE" minOccurs="0"/>
          <xs:element ref="A.U.KUE.NUE" minOccurs="0"/>
        </xs:all>
      </xs:complexType>
      <xs:complexType name="InlandAusland_Waehrung_Entgegengenommen">
        <xs:all>
          <xs:element ref="T.T.T" minOccurs="0"/>
          <xs:element ref="T.T.I" minOccurs="0"/>
          <xs:element ref="T.T.A" minOccurs="0"/>
          <xs:element ref="I.T.T" minOccurs="0"/>
          <xs:element ref="I.T.I" minOccurs="0"/>
          <xs:element ref="I.T.A" minOccurs="0"/>
          <xs:element ref="I.CHF.T" minOccurs="0"/>
          <xs:element ref="I.CHF.I" minOccurs="0"/>
          <xs:element ref="I.CHF.A" minOccurs="0"/>
          <xs:element ref="I.EM.T" minOccurs="0"/>
          <xs:element ref="I.EM.I" minOccurs="0"/>
          <xs:element ref="I.EM.A" minOccurs="0"/>
          <xs:element ref="I.EUR.T" minOccurs="0"/>
          <xs:element ref="I.EUR.I" minOccurs="0"/>
          <xs:element ref="I.EUR.A" minOccurs="0"/>
          <xs:element ref="I.JPY.T" minOccurs="0"/>
          <xs:element ref="I.JPY.I" minOccurs="0"/>
          <xs:element ref="I.JPY.A" minOccurs="0"/>
          <xs:element ref="I.USD.T" minOccurs="0"/>
          <xs:element ref="I.USD.I" minOccurs="0"/>
          <xs:element ref="I.USD.A" minOccurs="0"/>
          <xs:element ref="I.U.T" minOccurs="0"/>
          <xs:element ref="I.U.I" minOccurs="0"/>
          <xs:element ref="I.U.A" minOccurs="0"/>
          <xs:element ref="A.T.T" minOccurs="0"/>
          <xs:element ref="A.T.I" minOccurs="0"/>
          <xs:element ref="A.T.A" minOccurs="0"/>
          <xs:element ref="A.CHF.T" minOccurs="0"/>
          <xs:element ref="A.CHF.I" minOccurs="0"/>
          <xs:element ref="A.CHF.A" minOccurs="0"/>
          <xs:element ref="A.EM.T" minOccurs="0"/>
          <xs:element ref="A.EM.I" minOccurs="0"/>
          <xs:element ref="A.EM.A" minOccurs="0"/>
          <xs:element ref="A.EUR.T" minOccurs="0"/>
          <xs:element ref="A.EUR.I" minOccurs="0"/>
          <xs:element ref="A.EUR.A" minOccurs="0"/>
          <xs:element ref="A.JPY.T" minOccurs="0"/>
          <xs:element ref="A.JPY.I" minOccurs="0"/>
          <xs:element ref="A.JPY.A" minOccurs="0"/>
          <xs:element ref="A.USD.T" minOccurs="0"/>
          <xs:element ref="A.USD.I" minOccurs="0"/>
          <xs:element ref="A.USD.A" minOccurs="0"/>
          <xs:element ref="A.U.T" minOccurs="0"/>
          <xs:element ref="A.U.I" minOccurs="0"/>
          <xs:element ref="A.U.A" minOccurs="0"/>
        </xs:all>
      </xs:complexType>
      <xs:complexType name="InlandAusland_Waehrung_SektorESVG">
        <xs:all>
          <xs:element ref="T.T.T" minOccurs="0"/>
          <xs:element ref="T.T.OEH" minOccurs="0"/>
          <xs:element ref="I.T.T" minOccurs="0"/>
          <xs:element ref="I.T.OEH" minOccurs="0"/>
          <xs:element ref="I.CHF.T" minOccurs="0"/>
          <xs:element ref="I.CHF.OEH" minOccurs="0"/>
          <xs:element ref="I.EUR.T" minOccurs="0"/>
          <xs:element ref="I.EUR.OEH" minOccurs="0"/>
          <xs:element ref="I.JPY.T" minOccurs="0"/>
          <xs:element ref="I.JPY.OEH" minOccurs="0"/>
          <xs:element ref="I.USD.T" minOccurs="0"/>
          <xs:element ref="I.USD.OEH" minOccurs="0"/>
          <xs:element ref="I.U.T" minOccurs="0"/>
          <xs:element ref="I.U.OEH" minOccurs="0"/>
          <xs:element ref="A.T.T" minOccurs="0"/>
          <xs:element ref="A.T.OEH" minOccurs="0"/>
          <xs:element ref="A.CHF.T" minOccurs="0"/>
          <xs:element ref="A.CHF.OEH" minOccurs="0"/>
          <xs:element ref="A.EUR.T" minOccurs="0"/>
          <xs:element ref="A.EUR.OEH" minOccurs="0"/>
          <xs:element ref="A.JPY.T" minOccurs="0"/>
          <xs:element ref="A.JPY.OEH" minOccurs="0"/>
          <xs:element ref="A.USD.T" minOccurs="0"/>
          <xs:element ref="A.USD.OEH" minOccurs="0"/>
          <xs:element ref="A.U.T" minOccurs="0"/>
          <xs:element ref="A.U.OEH" minOccurs="0"/>
        </xs:all>
      </xs:complexType>
      <xs:complexType name="InlandAusland_Geschaeftsstellen">
        <xs:all>
          <xs:element ref="T.T" minOccurs="0"/>
          <xs:element ref="T.SIT" minOccurs="0"/>
          <xs:element ref="T.FIL" minOccurs="0"/>
          <xs:element ref="I.T" minOccurs="0"/>
          <xs:element ref="I.SIT" minOccurs="0"/>
          <xs:element ref="I.FIL" minOccurs="0"/>
          <xs:element ref="ZH.T" minOccurs="0"/>
          <xs:element ref="ZH.SIT" minOccurs="0"/>
          <xs:element ref="ZH.FIL" minOccurs="0"/>
          <xs:element ref="BE.T" minOccurs="0"/>
          <xs:element ref="BE.SIT" minOccurs="0"/>
          <xs:element ref="BE.FIL" minOccurs="0"/>
          <xs:element ref="LU.T" minOccurs="0"/>
          <xs:element ref="LU.SIT" minOccurs="0"/>
          <xs:element ref="LU.FIL" minOccurs="0"/>
          <xs:element ref="UR.T" minOccurs="0"/>
          <xs:element ref="UR.SIT" minOccurs="0"/>
          <xs:element ref="UR.FIL" minOccurs="0"/>
          <xs:element ref="SZ.T" minOccurs="0"/>
          <xs:element ref="SZ.SIT" minOccurs="0"/>
          <xs:element ref="SZ.FIL" minOccurs="0"/>
          <xs:element ref="OW.T" minOccurs="0"/>
          <xs:element ref="OW.SIT" minOccurs="0"/>
          <xs:element ref="OW.FIL" minOccurs="0"/>
          <xs:element ref="NW.T" minOccurs="0"/>
          <xs:element ref="NW.SIT" minOccurs="0"/>
          <xs:element ref="NW.FIL" minOccurs="0"/>
          <xs:element ref="GL.T" minOccurs="0"/>
          <xs:element ref="GL.SIT" minOccurs="0"/>
          <xs:element ref="GL.FIL" minOccurs="0"/>
          <xs:element ref="ZG.T" minOccurs="0"/>
          <xs:element ref="ZG.SIT" minOccurs="0"/>
          <xs:element ref="ZG.FIL" minOccurs="0"/>
          <xs:element ref="FR.T" minOccurs="0"/>
          <xs:element ref="FR.SIT" minOccurs="0"/>
          <xs:element ref="FR.FIL" minOccurs="0"/>
          <xs:element ref="SO.T" minOccurs="0"/>
          <xs:element ref="SO.SIT" minOccurs="0"/>
          <xs:element ref="SO.FIL" minOccurs="0"/>
          <xs:element ref="BS.T" minOccurs="0"/>
          <xs:element ref="BS.SIT" minOccurs="0"/>
          <xs:element ref="BS.FIL" minOccurs="0"/>
          <xs:element ref="BL.T" minOccurs="0"/>
          <xs:element ref="BL.SIT" minOccurs="0"/>
          <xs:element ref="BL.FIL" minOccurs="0"/>
          <xs:element ref="SH.T" minOccurs="0"/>
          <xs:element ref="SH.SIT" minOccurs="0"/>
          <xs:element ref="SH.FIL" minOccurs="0"/>
          <xs:element ref="AR.T" minOccurs="0"/>
          <xs:element ref="AR.SIT" minOccurs="0"/>
          <xs:element ref="AR.FIL" minOccurs="0"/>
          <xs:element ref="AI.T" minOccurs="0"/>
          <xs:element ref="AI.SIT" minOccurs="0"/>
          <xs:element ref="AI.FIL" minOccurs="0"/>
          <xs:element ref="SG.T" minOccurs="0"/>
          <xs:element ref="SG.SIT" minOccurs="0"/>
          <xs:element ref="SG.FIL" minOccurs="0"/>
          <xs:element ref="GR.T" minOccurs="0"/>
          <xs:element ref="GR.SIT" minOccurs="0"/>
          <xs:element ref="GR.FIL" minOccurs="0"/>
          <xs:element ref="AG.T" minOccurs="0"/>
          <xs:element ref="AG.SIT" minOccurs="0"/>
          <xs:element ref="AG.FIL" minOccurs="0"/>
          <xs:element ref="TG.T" minOccurs="0"/>
          <xs:element ref="TG.SIT" minOccurs="0"/>
          <xs:element ref="TG.FIL" minOccurs="0"/>
          <xs:element ref="TI.T" minOccurs="0"/>
          <xs:element ref="TI.SIT" minOccurs="0"/>
          <xs:element ref="TI.FIL" minOccurs="0"/>
          <xs:element ref="VD.T" minOccurs="0"/>
          <xs:element ref="VD.SIT" minOccurs="0"/>
          <xs:element ref="VD.FIL" minOccurs="0"/>
          <xs:element ref="VS.T" minOccurs="0"/>
          <xs:element ref="VS.SIT" minOccurs="0"/>
          <xs:element ref="VS.FIL" minOccurs="0"/>
          <xs:element ref="NE.T" minOccurs="0"/>
          <xs:element ref="NE.SIT" minOccurs="0"/>
          <xs:element ref="NE.FIL" minOccurs="0"/>
          <xs:element ref="GE.T" minOccurs="0"/>
          <xs:element ref="GE.SIT" minOccurs="0"/>
          <xs:element ref="GE.FIL" minOccurs="0"/>
          <xs:element ref="JU.T" minOccurs="0"/>
          <xs:element ref="JU.SIT" minOccurs="0"/>
          <xs:element ref="JU.FIL" minOccurs="0"/>
          <xs:element ref="LIE.T" minOccurs="0"/>
          <xs:element ref="LIE.SIT" minOccurs="0"/>
          <xs:element ref="LIE.FIL" minOccurs="0"/>
          <xs:element ref="A.T" minOccurs="0"/>
          <xs:element ref="A.FIL" minOccurs="0"/>
          <xs:element ref="A.ZWN" minOccurs="0"/>
        </xs:all>
      </xs:complexType>
      <xs:complexType name="InlandAusland_Waehrung">
        <xs:all>
          <xs:element ref="T.T" minOccurs="0"/>
          <xs:element ref="I.T" minOccurs="0"/>
          <xs:element ref="I.CHF" minOccurs="0"/>
          <xs:element ref="I.EUR" minOccurs="0"/>
          <xs:element ref="I.JPY" minOccurs="0"/>
          <xs:element ref="I.USD" minOccurs="0"/>
          <xs:element ref="I.U" minOccurs="0"/>
          <xs:element ref="A.T" minOccurs="0"/>
          <xs:element ref="A.CHF" minOccurs="0"/>
          <xs:element ref="A.EUR" minOccurs="0"/>
          <xs:element ref="A.JPY" minOccurs="0"/>
          <xs:element ref="A.USD" minOccurs="0"/>
          <xs:element ref="A.U" minOccurs="0"/>
        </xs:all>
      </xs:complexType>
      <xs:complexType name="InlandAusland_Waehrung1">
        <xs:all>
          <xs:element ref="T.T" minOccurs="0"/>
          <xs:element ref="I.T" minOccurs="0"/>
          <xs:element ref="I.CHF" minOccurs="0"/>
          <xs:element ref="A.T" minOccurs="0"/>
          <xs:element ref="A.CHF" minOccurs="0"/>
        </xs:all>
      </xs:complexType>
      <xs:complexType name="InlandAusland_Waehrung2">
        <xs:all>
          <xs:element ref="T.T" minOccurs="0"/>
          <xs:element ref="I.T" minOccurs="0"/>
          <xs:element ref="I.CHF" minOccurs="0"/>
        </xs:all>
      </xs:complexType>
      <xs:complexType name="InlandAusland_Waehrung3">
        <xs:all>
          <xs:element ref="T.T" minOccurs="0"/>
          <xs:element ref="A.T" minOccurs="0"/>
          <xs:element ref="A.CHF" minOccurs="0"/>
          <xs:element ref="A.EUR" minOccurs="0"/>
          <xs:element ref="A.JPY" minOccurs="0"/>
          <xs:element ref="A.USD" minOccurs="0"/>
          <xs:element ref="A.U" minOccurs="0"/>
        </xs:all>
      </xs:complexType>
      <xs:complexType name="InlandAusland_Waehrung4">
        <xs:all>
          <xs:element ref="T.T" minOccurs="0"/>
          <xs:element ref="I.T" minOccurs="0"/>
          <xs:element ref="I.CHF" minOccurs="0"/>
          <xs:element ref="A.T" minOccurs="0"/>
          <xs:element ref="A.EUR" minOccurs="0"/>
        </xs:all>
      </xs:complexType>
      <xs:complexType name="InlandAusland_Waehrung5">
        <xs:all>
          <xs:element ref="T.T" minOccurs="0"/>
          <xs:element ref="I.T" minOccurs="0"/>
          <xs:element ref="I.CHF" minOccurs="0"/>
          <xs:element ref="I.EM" minOccurs="0"/>
          <xs:element ref="I.EUR" minOccurs="0"/>
          <xs:element ref="I.JPY" minOccurs="0"/>
          <xs:element ref="I.USD" minOccurs="0"/>
          <xs:element ref="I.U" minOccurs="0"/>
          <xs:element ref="A.T" minOccurs="0"/>
          <xs:element ref="A.CHF" minOccurs="0"/>
          <xs:element ref="A.EM" minOccurs="0"/>
          <xs:element ref="A.EUR" minOccurs="0"/>
          <xs:element ref="A.JPY" minOccurs="0"/>
          <xs:element ref="A.USD" minOccurs="0"/>
          <xs:element ref="A.U" minOccurs="0"/>
        </xs:all>
      </xs:complexType>
      <xs:complexType name="InlandAusland_Waehrung6">
        <xs:all>
          <xs:element ref="T.T" minOccurs="0"/>
          <xs:element ref="I.T" minOccurs="0"/>
          <xs:element ref="I.CHF" minOccurs="0"/>
          <xs:element ref="I.EUR" minOccurs="0"/>
        </xs:all>
      </xs:complexType>
      <xs:complexType name="InlandAusland_Waehrung7">
        <xs:all>
          <xs:element ref="T.T" minOccurs="0"/>
          <xs:element ref="I.T" minOccurs="0"/>
          <xs:element ref="I.CHF" minOccurs="0"/>
          <xs:element ref="I.EUR" minOccurs="0"/>
          <xs:element ref="I.JPY" minOccurs="0"/>
          <xs:element ref="I.USD" minOccurs="0"/>
          <xs:element ref="I.U" minOccurs="0"/>
        </xs:all>
      </xs:complexType>
      <xs:complexType name="StaffelungKK_Einheit">
        <xs:all>
          <xs:element ref="T.ANZ" minOccurs="0"/>
          <xs:element ref="T.BET" minOccurs="0"/>
          <xs:element ref="K01.ANZ" minOccurs="0"/>
          <xs:element ref="K01.BET" minOccurs="0"/>
          <xs:element ref="K02.ANZ" minOccurs="0"/>
          <xs:element ref="K02.BET" minOccurs="0"/>
          <xs:element ref="K03.ANZ" minOccurs="0"/>
          <xs:element ref="K03.BET" minOccurs="0"/>
          <xs:element ref="K04.ANZ" minOccurs="0"/>
          <xs:element ref="K04.BET" minOccurs="0"/>
          <xs:element ref="K05.ANZ" minOccurs="0"/>
          <xs:element ref="K05.BET" minOccurs="0"/>
          <xs:element ref="K06.ANZ" minOccurs="0"/>
          <xs:element ref="K06.BET" minOccurs="0"/>
          <xs:element ref="K07.ANZ" minOccurs="0"/>
          <xs:element ref="K07.BET" minOccurs="0"/>
          <xs:element ref="K08.ANZ" minOccurs="0"/>
          <xs:element ref="K08.BET" minOccurs="0"/>
          <xs:element ref="K09.ANZ" minOccurs="0"/>
          <xs:element ref="K09.BET" minOccurs="0"/>
          <xs:element ref="K10.ANZ" minOccurs="0"/>
          <xs:element ref="K10.BET" minOccurs="0"/>
          <xs:element ref="K11.ANZ" minOccurs="0"/>
          <xs:element ref="K11.BET" minOccurs="0"/>
          <xs:element ref="K12.ANZ" minOccurs="0"/>
          <xs:element ref="K12.BET" minOccurs="0"/>
          <xs:element ref="K13.ANZ" minOccurs="0"/>
          <xs:element ref="K13.BET" minOccurs="0"/>
          <xs:element ref="K14.ANZ" minOccurs="0"/>
          <xs:element ref="K14.BET" minOccurs="0"/>
          <xs:element ref="K15.ANZ" minOccurs="0"/>
          <xs:element ref="K15.BET" minOccurs="0"/>
          <xs:element ref="K16.ANZ" minOccurs="0"/>
          <xs:element ref="K16.BET" minOccurs="0"/>
        </xs:all>
      </xs:complexType>
      <xs:complexType name="InlandAusland_Waehrung_GegenparteiBaKu">
        <xs:all>
          <xs:element ref="T.T.T" minOccurs="0"/>
          <xs:element ref="T.T.BAN" minOccurs="0"/>
          <xs:element ref="T.T.KUN" minOccurs="0"/>
          <xs:element ref="I.T.T" minOccurs="0"/>
          <xs:element ref="I.T.BAN" minOccurs="0"/>
          <xs:element ref="I.T.KUN" minOccurs="0"/>
          <xs:element ref="I.CHF.T" minOccurs="0"/>
          <xs:element ref="I.CHF.BAN" minOccurs="0"/>
          <xs:element ref="I.CHF.KUN" minOccurs="0"/>
          <xs:element ref="I.EM.T" minOccurs="0"/>
          <xs:element ref="I.EM.BAN" minOccurs="0"/>
          <xs:element ref="I.EM.KUN" minOccurs="0"/>
          <xs:element ref="I.EUR.T" minOccurs="0"/>
          <xs:element ref="I.EUR.BAN" minOccurs="0"/>
          <xs:element ref="I.EUR.KUN" minOccurs="0"/>
          <xs:element ref="I.JPY.T" minOccurs="0"/>
          <xs:element ref="I.JPY.BAN" minOccurs="0"/>
          <xs:element ref="I.JPY.KUN" minOccurs="0"/>
          <xs:element ref="I.USD.T" minOccurs="0"/>
          <xs:element ref="I.USD.BAN" minOccurs="0"/>
          <xs:element ref="I.USD.KUN" minOccurs="0"/>
          <xs:element ref="I.U.T" minOccurs="0"/>
          <xs:element ref="I.U.BAN" minOccurs="0"/>
          <xs:element ref="I.U.KUN" minOccurs="0"/>
          <xs:element ref="A.T.T" minOccurs="0"/>
          <xs:element ref="A.T.BAN" minOccurs="0"/>
          <xs:element ref="A.T.KUN" minOccurs="0"/>
          <xs:element ref="A.CHF.T" minOccurs="0"/>
          <xs:element ref="A.CHF.BAN" minOccurs="0"/>
          <xs:element ref="A.CHF.KUN" minOccurs="0"/>
          <xs:element ref="A.EM.T" minOccurs="0"/>
          <xs:element ref="A.EM.BAN" minOccurs="0"/>
          <xs:element ref="A.EM.KUN" minOccurs="0"/>
          <xs:element ref="A.EUR.T" minOccurs="0"/>
          <xs:element ref="A.EUR.BAN" minOccurs="0"/>
          <xs:element ref="A.EUR.KUN" minOccurs="0"/>
          <xs:element ref="A.JPY.T" minOccurs="0"/>
          <xs:element ref="A.JPY.BAN" minOccurs="0"/>
          <xs:element ref="A.JPY.KUN" minOccurs="0"/>
          <xs:element ref="A.USD.T" minOccurs="0"/>
          <xs:element ref="A.USD.BAN" minOccurs="0"/>
          <xs:element ref="A.USD.KUN" minOccurs="0"/>
          <xs:element ref="A.U.T" minOccurs="0"/>
          <xs:element ref="A.U.BAN" minOccurs="0"/>
          <xs:element ref="A.U.KUN" minOccurs="0"/>
        </xs:all>
      </xs:complexType>
      <xs:complexType name="InlandAusland_Waehrung_Faelligkeit">
        <xs:all>
          <xs:element ref="T.T.T" minOccurs="0"/>
          <xs:element ref="T.T.ASI" minOccurs="0"/>
          <xs:element ref="T.T.KUE" minOccurs="0"/>
          <xs:element ref="T.T.RLZ" minOccurs="0"/>
          <xs:element ref="T.T.B1M" minOccurs="0"/>
          <xs:element ref="T.T.M13" minOccurs="0"/>
          <xs:element ref="T.T.M31" minOccurs="0"/>
          <xs:element ref="T.T.J15" minOccurs="0"/>
          <xs:element ref="T.T.U5J" minOccurs="0"/>
          <xs:element ref="I.T.T" minOccurs="0"/>
          <xs:element ref="I.T.ASI" minOccurs="0"/>
          <xs:element ref="I.T.KUE" minOccurs="0"/>
          <xs:element ref="I.T.RLZ" minOccurs="0"/>
          <xs:element ref="I.T.B1M" minOccurs="0"/>
          <xs:element ref="I.T.M13" minOccurs="0"/>
          <xs:element ref="I.T.M31" minOccurs="0"/>
          <xs:element ref="I.T.J15" minOccurs="0"/>
          <xs:element ref="I.T.U5J" minOccurs="0"/>
          <xs:element ref="I.CHF.T" minOccurs="0"/>
          <xs:element ref="I.CHF.ASI" minOccurs="0"/>
          <xs:element ref="I.CHF.KUE" minOccurs="0"/>
          <xs:element ref="I.CHF.RLZ" minOccurs="0"/>
          <xs:element ref="I.CHF.B1M" minOccurs="0"/>
          <xs:element ref="I.CHF.M13" minOccurs="0"/>
          <xs:element ref="I.CHF.M31" minOccurs="0"/>
          <xs:element ref="I.CHF.J15" minOccurs="0"/>
          <xs:element ref="I.CHF.U5J" minOccurs="0"/>
          <xs:element ref="I.EM.T" minOccurs="0"/>
          <xs:element ref="I.EM.ASI" minOccurs="0"/>
          <xs:element ref="I.EM.KUE" minOccurs="0"/>
          <xs:element ref="I.EM.RLZ" minOccurs="0"/>
          <xs:element ref="I.EM.B1M" minOccurs="0"/>
          <xs:element ref="I.EM.M13" minOccurs="0"/>
          <xs:element ref="I.EM.M31" minOccurs="0"/>
          <xs:element ref="I.EM.J15" minOccurs="0"/>
          <xs:element ref="I.EM.U5J" minOccurs="0"/>
          <xs:element ref="I.EUR.T" minOccurs="0"/>
          <xs:element ref="I.EUR.ASI" minOccurs="0"/>
          <xs:element ref="I.EUR.KUE" minOccurs="0"/>
          <xs:element ref="I.EUR.RLZ" minOccurs="0"/>
          <xs:element ref="I.EUR.B1M" minOccurs="0"/>
          <xs:element ref="I.EUR.M13" minOccurs="0"/>
          <xs:element ref="I.EUR.M31" minOccurs="0"/>
          <xs:element ref="I.EUR.J15" minOccurs="0"/>
          <xs:element ref="I.EUR.U5J" minOccurs="0"/>
          <xs:element ref="I.JPY.T" minOccurs="0"/>
          <xs:element ref="I.JPY.ASI" minOccurs="0"/>
          <xs:element ref="I.JPY.KUE" minOccurs="0"/>
          <xs:element ref="I.JPY.RLZ" minOccurs="0"/>
          <xs:element ref="I.JPY.B1M" minOccurs="0"/>
          <xs:element ref="I.JPY.M13" minOccurs="0"/>
          <xs:element ref="I.JPY.M31" minOccurs="0"/>
          <xs:element ref="I.JPY.J15" minOccurs="0"/>
          <xs:element ref="I.JPY.U5J" minOccurs="0"/>
          <xs:element ref="I.USD.T" minOccurs="0"/>
          <xs:element ref="I.USD.ASI" minOccurs="0"/>
          <xs:element ref="I.USD.KUE" minOccurs="0"/>
          <xs:element ref="I.USD.RLZ" minOccurs="0"/>
          <xs:element ref="I.USD.B1M" minOccurs="0"/>
          <xs:element ref="I.USD.M13" minOccurs="0"/>
          <xs:element ref="I.USD.M31" minOccurs="0"/>
          <xs:element ref="I.USD.J15" minOccurs="0"/>
          <xs:element ref="I.USD.U5J" minOccurs="0"/>
          <xs:element ref="I.U.T" minOccurs="0"/>
          <xs:element ref="I.U.ASI" minOccurs="0"/>
          <xs:element ref="I.U.KUE" minOccurs="0"/>
          <xs:element ref="I.U.RLZ" minOccurs="0"/>
          <xs:element ref="I.U.B1M" minOccurs="0"/>
          <xs:element ref="I.U.M13" minOccurs="0"/>
          <xs:element ref="I.U.M31" minOccurs="0"/>
          <xs:element ref="I.U.J15" minOccurs="0"/>
          <xs:element ref="I.U.U5J" minOccurs="0"/>
          <xs:element ref="A.T.T" minOccurs="0"/>
          <xs:element ref="A.T.ASI" minOccurs="0"/>
          <xs:element ref="A.T.KUE" minOccurs="0"/>
          <xs:element ref="A.T.RLZ" minOccurs="0"/>
          <xs:element ref="A.T.B1M" minOccurs="0"/>
          <xs:element ref="A.T.M13" minOccurs="0"/>
          <xs:element ref="A.T.M31" minOccurs="0"/>
          <xs:element ref="A.T.J15" minOccurs="0"/>
          <xs:element ref="A.T.U5J" minOccurs="0"/>
          <xs:element ref="A.CHF.T" minOccurs="0"/>
          <xs:element ref="A.CHF.ASI" minOccurs="0"/>
          <xs:element ref="A.CHF.KUE" minOccurs="0"/>
          <xs:element ref="A.CHF.RLZ" minOccurs="0"/>
          <xs:element ref="A.CHF.B1M" minOccurs="0"/>
          <xs:element ref="A.CHF.M13" minOccurs="0"/>
          <xs:element ref="A.CHF.M31" minOccurs="0"/>
          <xs:element ref="A.CHF.J15" minOccurs="0"/>
          <xs:element ref="A.CHF.U5J" minOccurs="0"/>
          <xs:element ref="A.EM.T" minOccurs="0"/>
          <xs:element ref="A.EM.ASI" minOccurs="0"/>
          <xs:element ref="A.EM.KUE" minOccurs="0"/>
          <xs:element ref="A.EM.RLZ" minOccurs="0"/>
          <xs:element ref="A.EM.B1M" minOccurs="0"/>
          <xs:element ref="A.EM.M13" minOccurs="0"/>
          <xs:element ref="A.EM.M31" minOccurs="0"/>
          <xs:element ref="A.EM.J15" minOccurs="0"/>
          <xs:element ref="A.EM.U5J" minOccurs="0"/>
          <xs:element ref="A.EUR.T" minOccurs="0"/>
          <xs:element ref="A.EUR.ASI" minOccurs="0"/>
          <xs:element ref="A.EUR.KUE" minOccurs="0"/>
          <xs:element ref="A.EUR.RLZ" minOccurs="0"/>
          <xs:element ref="A.EUR.B1M" minOccurs="0"/>
          <xs:element ref="A.EUR.M13" minOccurs="0"/>
          <xs:element ref="A.EUR.M31" minOccurs="0"/>
          <xs:element ref="A.EUR.J15" minOccurs="0"/>
          <xs:element ref="A.EUR.U5J" minOccurs="0"/>
          <xs:element ref="A.JPY.T" minOccurs="0"/>
          <xs:element ref="A.JPY.ASI" minOccurs="0"/>
          <xs:element ref="A.JPY.KUE" minOccurs="0"/>
          <xs:element ref="A.JPY.RLZ" minOccurs="0"/>
          <xs:element ref="A.JPY.B1M" minOccurs="0"/>
          <xs:element ref="A.JPY.M13" minOccurs="0"/>
          <xs:element ref="A.JPY.M31" minOccurs="0"/>
          <xs:element ref="A.JPY.J15" minOccurs="0"/>
          <xs:element ref="A.JPY.U5J" minOccurs="0"/>
          <xs:element ref="A.USD.T" minOccurs="0"/>
          <xs:element ref="A.USD.ASI" minOccurs="0"/>
          <xs:element ref="A.USD.KUE" minOccurs="0"/>
          <xs:element ref="A.USD.RLZ" minOccurs="0"/>
          <xs:element ref="A.USD.B1M" minOccurs="0"/>
          <xs:element ref="A.USD.M13" minOccurs="0"/>
          <xs:element ref="A.USD.M31" minOccurs="0"/>
          <xs:element ref="A.USD.J15" minOccurs="0"/>
          <xs:element ref="A.USD.U5J" minOccurs="0"/>
          <xs:element ref="A.U.T" minOccurs="0"/>
          <xs:element ref="A.U.ASI" minOccurs="0"/>
          <xs:element ref="A.U.KUE" minOccurs="0"/>
          <xs:element ref="A.U.RLZ" minOccurs="0"/>
          <xs:element ref="A.U.B1M" minOccurs="0"/>
          <xs:element ref="A.U.M13" minOccurs="0"/>
          <xs:element ref="A.U.M31" minOccurs="0"/>
          <xs:element ref="A.U.J15" minOccurs="0"/>
          <xs:element ref="A.U.U5J" minOccurs="0"/>
        </xs:all>
      </xs:complexType>
      <xs:complexType name="InlandAusland_Waehrung_Faelligkeit1">
        <xs:all>
          <xs:element ref="T.T.T" minOccurs="0"/>
          <xs:element ref="T.T.ASI" minOccurs="0"/>
          <xs:element ref="T.T.KUE" minOccurs="0"/>
          <xs:element ref="T.T.RLZ" minOccurs="0"/>
          <xs:element ref="T.T.B1M" minOccurs="0"/>
          <xs:element ref="T.T.M13" minOccurs="0"/>
          <xs:element ref="T.T.M31" minOccurs="0"/>
          <xs:element ref="T.T.J15" minOccurs="0"/>
          <xs:element ref="T.T.U5J" minOccurs="0"/>
          <xs:element ref="T.T.IMM" minOccurs="0"/>
          <xs:element ref="I.T.T" minOccurs="0"/>
          <xs:element ref="I.T.ASI" minOccurs="0"/>
          <xs:element ref="I.T.KUE" minOccurs="0"/>
          <xs:element ref="I.T.RLZ" minOccurs="0"/>
          <xs:element ref="I.T.B1M" minOccurs="0"/>
          <xs:element ref="I.T.M13" minOccurs="0"/>
          <xs:element ref="I.T.M31" minOccurs="0"/>
          <xs:element ref="I.T.J15" minOccurs="0"/>
          <xs:element ref="I.T.U5J" minOccurs="0"/>
          <xs:element ref="I.T.IMM" minOccurs="0"/>
          <xs:element ref="I.CHF.T" minOccurs="0"/>
          <xs:element ref="I.CHF.ASI" minOccurs="0"/>
          <xs:element ref="I.CHF.KUE" minOccurs="0"/>
          <xs:element ref="I.CHF.RLZ" minOccurs="0"/>
          <xs:element ref="I.CHF.B1M" minOccurs="0"/>
          <xs:element ref="I.CHF.M13" minOccurs="0"/>
          <xs:element ref="I.CHF.M31" minOccurs="0"/>
          <xs:element ref="I.CHF.J15" minOccurs="0"/>
          <xs:element ref="I.CHF.U5J" minOccurs="0"/>
          <xs:element ref="I.CHF.IMM" minOccurs="0"/>
          <xs:element ref="I.EUR.T" minOccurs="0"/>
          <xs:element ref="I.EUR.ASI" minOccurs="0"/>
          <xs:element ref="I.EUR.KUE" minOccurs="0"/>
          <xs:element ref="I.EUR.RLZ" minOccurs="0"/>
          <xs:element ref="I.EUR.B1M" minOccurs="0"/>
          <xs:element ref="I.EUR.M13" minOccurs="0"/>
          <xs:element ref="I.EUR.M31" minOccurs="0"/>
          <xs:element ref="I.EUR.J15" minOccurs="0"/>
          <xs:element ref="I.EUR.U5J" minOccurs="0"/>
          <xs:element ref="I.EUR.IMM" minOccurs="0"/>
          <xs:element ref="I.JPY.T" minOccurs="0"/>
          <xs:element ref="I.JPY.ASI" minOccurs="0"/>
          <xs:element ref="I.JPY.KUE" minOccurs="0"/>
          <xs:element ref="I.JPY.RLZ" minOccurs="0"/>
          <xs:element ref="I.JPY.B1M" minOccurs="0"/>
          <xs:element ref="I.JPY.M13" minOccurs="0"/>
          <xs:element ref="I.JPY.M31" minOccurs="0"/>
          <xs:element ref="I.JPY.J15" minOccurs="0"/>
          <xs:element ref="I.JPY.U5J" minOccurs="0"/>
          <xs:element ref="I.JPY.IMM" minOccurs="0"/>
          <xs:element ref="I.USD.T" minOccurs="0"/>
          <xs:element ref="I.USD.ASI" minOccurs="0"/>
          <xs:element ref="I.USD.KUE" minOccurs="0"/>
          <xs:element ref="I.USD.RLZ" minOccurs="0"/>
          <xs:element ref="I.USD.B1M" minOccurs="0"/>
          <xs:element ref="I.USD.M13" minOccurs="0"/>
          <xs:element ref="I.USD.M31" minOccurs="0"/>
          <xs:element ref="I.USD.J15" minOccurs="0"/>
          <xs:element ref="I.USD.U5J" minOccurs="0"/>
          <xs:element ref="I.USD.IMM" minOccurs="0"/>
          <xs:element ref="I.U.T" minOccurs="0"/>
          <xs:element ref="I.U.ASI" minOccurs="0"/>
          <xs:element ref="I.U.KUE" minOccurs="0"/>
          <xs:element ref="I.U.RLZ" minOccurs="0"/>
          <xs:element ref="I.U.B1M" minOccurs="0"/>
          <xs:element ref="I.U.M13" minOccurs="0"/>
          <xs:element ref="I.U.M31" minOccurs="0"/>
          <xs:element ref="I.U.J15" minOccurs="0"/>
          <xs:element ref="I.U.U5J" minOccurs="0"/>
          <xs:element ref="I.U.IMM" minOccurs="0"/>
          <xs:element ref="A.T.T" minOccurs="0"/>
          <xs:element ref="A.T.ASI" minOccurs="0"/>
          <xs:element ref="A.T.KUE" minOccurs="0"/>
          <xs:element ref="A.T.RLZ" minOccurs="0"/>
          <xs:element ref="A.T.B1M" minOccurs="0"/>
          <xs:element ref="A.T.M13" minOccurs="0"/>
          <xs:element ref="A.T.M31" minOccurs="0"/>
          <xs:element ref="A.T.J15" minOccurs="0"/>
          <xs:element ref="A.T.U5J" minOccurs="0"/>
          <xs:element ref="A.T.IMM" minOccurs="0"/>
          <xs:element ref="A.CHF.T" minOccurs="0"/>
          <xs:element ref="A.CHF.ASI" minOccurs="0"/>
          <xs:element ref="A.CHF.KUE" minOccurs="0"/>
          <xs:element ref="A.CHF.RLZ" minOccurs="0"/>
          <xs:element ref="A.CHF.B1M" minOccurs="0"/>
          <xs:element ref="A.CHF.M13" minOccurs="0"/>
          <xs:element ref="A.CHF.M31" minOccurs="0"/>
          <xs:element ref="A.CHF.J15" minOccurs="0"/>
          <xs:element ref="A.CHF.U5J" minOccurs="0"/>
          <xs:element ref="A.CHF.IMM" minOccurs="0"/>
          <xs:element ref="A.EUR.T" minOccurs="0"/>
          <xs:element ref="A.EUR.ASI" minOccurs="0"/>
          <xs:element ref="A.EUR.KUE" minOccurs="0"/>
          <xs:element ref="A.EUR.RLZ" minOccurs="0"/>
          <xs:element ref="A.EUR.B1M" minOccurs="0"/>
          <xs:element ref="A.EUR.M13" minOccurs="0"/>
          <xs:element ref="A.EUR.M31" minOccurs="0"/>
          <xs:element ref="A.EUR.J15" minOccurs="0"/>
          <xs:element ref="A.EUR.U5J" minOccurs="0"/>
          <xs:element ref="A.EUR.IMM" minOccurs="0"/>
          <xs:element ref="A.JPY.T" minOccurs="0"/>
          <xs:element ref="A.JPY.ASI" minOccurs="0"/>
          <xs:element ref="A.JPY.KUE" minOccurs="0"/>
          <xs:element ref="A.JPY.RLZ" minOccurs="0"/>
          <xs:element ref="A.JPY.B1M" minOccurs="0"/>
          <xs:element ref="A.JPY.M13" minOccurs="0"/>
          <xs:element ref="A.JPY.M31" minOccurs="0"/>
          <xs:element ref="A.JPY.J15" minOccurs="0"/>
          <xs:element ref="A.JPY.U5J" minOccurs="0"/>
          <xs:element ref="A.JPY.IMM" minOccurs="0"/>
          <xs:element ref="A.USD.T" minOccurs="0"/>
          <xs:element ref="A.USD.ASI" minOccurs="0"/>
          <xs:element ref="A.USD.KUE" minOccurs="0"/>
          <xs:element ref="A.USD.RLZ" minOccurs="0"/>
          <xs:element ref="A.USD.B1M" minOccurs="0"/>
          <xs:element ref="A.USD.M13" minOccurs="0"/>
          <xs:element ref="A.USD.M31" minOccurs="0"/>
          <xs:element ref="A.USD.J15" minOccurs="0"/>
          <xs:element ref="A.USD.U5J" minOccurs="0"/>
          <xs:element ref="A.USD.IMM" minOccurs="0"/>
          <xs:element ref="A.U.T" minOccurs="0"/>
          <xs:element ref="A.U.ASI" minOccurs="0"/>
          <xs:element ref="A.U.KUE" minOccurs="0"/>
          <xs:element ref="A.U.RLZ" minOccurs="0"/>
          <xs:element ref="A.U.B1M" minOccurs="0"/>
          <xs:element ref="A.U.M13" minOccurs="0"/>
          <xs:element ref="A.U.M31" minOccurs="0"/>
          <xs:element ref="A.U.J15" minOccurs="0"/>
          <xs:element ref="A.U.U5J" minOccurs="0"/>
          <xs:element ref="A.U.IMM" minOccurs="0"/>
        </xs:all>
      </xs:complexType>
      <xs:complexType name="InlandAusland_Waehrung_Faelligkeit_Deckung_SektorDeckung">
        <xs:all>
          <xs:element ref="T.T.T.T.T" minOccurs="0"/>
          <xs:element ref="T.T.T.UNG.T" minOccurs="0"/>
          <xs:element ref="T.T.T.UNG.ORK" minOccurs="0"/>
          <xs:element ref="T.T.T.GED.T" minOccurs="0"/>
          <xs:element ref="T.T.T.GED.ORK" minOccurs="0"/>
          <xs:element ref="T.T.T.HYD.U" minOccurs="0"/>
          <xs:element ref="T.T.ASI.T.T" minOccurs="0"/>
          <xs:element ref="T.T.KUE.T.T" minOccurs="0"/>
          <xs:element ref="T.T.RLZ.T.T" minOccurs="0"/>
          <xs:element ref="T.T.B1M.T.T" minOccurs="0"/>
          <xs:element ref="T.T.M13.T.T" minOccurs="0"/>
          <xs:element ref="T.T.M31.T.T" minOccurs="0"/>
          <xs:element ref="T.T.J15.T.T" minOccurs="0"/>
          <xs:element ref="T.T.U5J.T.T" minOccurs="0"/>
          <xs:element ref="I.T.T.T.T" minOccurs="0"/>
          <xs:element ref="I.T.T.UNG.T" minOccurs="0"/>
          <xs:element ref="I.T.T.UNG.ORK" minOccurs="0"/>
          <xs:element ref="I.T.T.GED.T" minOccurs="0"/>
          <xs:element ref="I.T.T.GED.ORK" minOccurs="0"/>
          <xs:element ref="I.T.T.HYD.U" minOccurs="0"/>
          <xs:element ref="I.T.ASI.T.T" minOccurs="0"/>
          <xs:element ref="I.T.KUE.T.T" minOccurs="0"/>
          <xs:element ref="I.T.RLZ.T.T" minOccurs="0"/>
          <xs:element ref="I.T.B1M.T.T" minOccurs="0"/>
          <xs:element ref="I.T.M13.T.T" minOccurs="0"/>
          <xs:element ref="I.T.M31.T.T" minOccurs="0"/>
          <xs:element ref="I.T.J15.T.T" minOccurs="0"/>
          <xs:element ref="I.T.U5J.T.T" minOccurs="0"/>
          <xs:element ref="I.CHF.T.T.T" minOccurs="0"/>
          <xs:element ref="I.CHF.T.UNG.T" minOccurs="0"/>
          <xs:element ref="I.CHF.T.UNG.ORK" minOccurs="0"/>
          <xs:element ref="I.CHF.T.GED.T" minOccurs="0"/>
          <xs:element ref="I.CHF.T.GED.ORK" minOccurs="0"/>
          <xs:element ref="I.CHF.T.HYD.U" minOccurs="0"/>
          <xs:element ref="I.CHF.ASI.T.T" minOccurs="0"/>
          <xs:element ref="I.CHF.KUE.T.T" minOccurs="0"/>
          <xs:element ref="I.CHF.RLZ.T.T" minOccurs="0"/>
          <xs:element ref="I.CHF.B1M.T.T" minOccurs="0"/>
          <xs:element ref="I.CHF.M13.T.T" minOccurs="0"/>
          <xs:element ref="I.CHF.M31.T.T" minOccurs="0"/>
          <xs:element ref="I.CHF.J15.T.T" minOccurs="0"/>
          <xs:element ref="I.CHF.U5J.T.T" minOccurs="0"/>
          <xs:element ref="I.EM.T.T.T" minOccurs="0"/>
          <xs:element ref="I.EM.T.UNG.T" minOccurs="0"/>
          <xs:element ref="I.EM.T.UNG.ORK" minOccurs="0"/>
          <xs:element ref="I.EM.T.GED.T" minOccurs="0"/>
          <xs:element ref="I.EM.T.GED.ORK" minOccurs="0"/>
          <xs:element ref="I.EM.T.HYD.U" minOccurs="0"/>
          <xs:element ref="I.EM.ASI.T.T" minOccurs="0"/>
          <xs:element ref="I.EM.KUE.T.T" minOccurs="0"/>
          <xs:element ref="I.EM.RLZ.T.T" minOccurs="0"/>
          <xs:element ref="I.EM.B1M.T.T" minOccurs="0"/>
          <xs:element ref="I.EM.M13.T.T" minOccurs="0"/>
          <xs:element ref="I.EM.M31.T.T" minOccurs="0"/>
          <xs:element ref="I.EM.J15.T.T" minOccurs="0"/>
          <xs:element ref="I.EM.U5J.T.T" minOccurs="0"/>
          <xs:element ref="I.EUR.T.T.T" minOccurs="0"/>
          <xs:element ref="I.EUR.T.UNG.T" minOccurs="0"/>
          <xs:element ref="I.EUR.T.UNG.ORK" minOccurs="0"/>
          <xs:element ref="I.EUR.T.GED.T" minOccurs="0"/>
          <xs:element ref="I.EUR.T.GED.ORK" minOccurs="0"/>
          <xs:element ref="I.EUR.T.HYD.U" minOccurs="0"/>
          <xs:element ref="I.EUR.ASI.T.T" minOccurs="0"/>
          <xs:element ref="I.EUR.KUE.T.T" minOccurs="0"/>
          <xs:element ref="I.EUR.RLZ.T.T" minOccurs="0"/>
          <xs:element ref="I.EUR.B1M.T.T" minOccurs="0"/>
          <xs:element ref="I.EUR.M13.T.T" minOccurs="0"/>
          <xs:element ref="I.EUR.M31.T.T" minOccurs="0"/>
          <xs:element ref="I.EUR.J15.T.T" minOccurs="0"/>
          <xs:element ref="I.EUR.U5J.T.T" minOccurs="0"/>
          <xs:element ref="I.JPY.T.T.T" minOccurs="0"/>
          <xs:element ref="I.JPY.T.UNG.T" minOccurs="0"/>
          <xs:element ref="I.JPY.T.UNG.ORK" minOccurs="0"/>
          <xs:element ref="I.JPY.T.GED.T" minOccurs="0"/>
          <xs:element ref="I.JPY.T.GED.ORK" minOccurs="0"/>
          <xs:element ref="I.JPY.T.HYD.U" minOccurs="0"/>
          <xs:element ref="I.JPY.ASI.T.T" minOccurs="0"/>
          <xs:element ref="I.JPY.KUE.T.T" minOccurs="0"/>
          <xs:element ref="I.JPY.RLZ.T.T" minOccurs="0"/>
          <xs:element ref="I.JPY.B1M.T.T" minOccurs="0"/>
          <xs:element ref="I.JPY.M13.T.T" minOccurs="0"/>
          <xs:element ref="I.JPY.M31.T.T" minOccurs="0"/>
          <xs:element ref="I.JPY.J15.T.T" minOccurs="0"/>
          <xs:element ref="I.JPY.U5J.T.T" minOccurs="0"/>
          <xs:element ref="I.USD.T.T.T" minOccurs="0"/>
          <xs:element ref="I.USD.T.UNG.T" minOccurs="0"/>
          <xs:element ref="I.USD.T.UNG.ORK" minOccurs="0"/>
          <xs:element ref="I.USD.T.GED.T" minOccurs="0"/>
          <xs:element ref="I.USD.T.GED.ORK" minOccurs="0"/>
          <xs:element ref="I.USD.T.HYD.U" minOccurs="0"/>
          <xs:element ref="I.USD.ASI.T.T" minOccurs="0"/>
          <xs:element ref="I.USD.KUE.T.T" minOccurs="0"/>
          <xs:element ref="I.USD.RLZ.T.T" minOccurs="0"/>
          <xs:element ref="I.USD.B1M.T.T" minOccurs="0"/>
          <xs:element ref="I.USD.M13.T.T" minOccurs="0"/>
          <xs:element ref="I.USD.M31.T.T" minOccurs="0"/>
          <xs:element ref="I.USD.J15.T.T" minOccurs="0"/>
          <xs:element ref="I.USD.U5J.T.T" minOccurs="0"/>
          <xs:element ref="I.U.T.T.T" minOccurs="0"/>
          <xs:element ref="I.U.T.UNG.T" minOccurs="0"/>
          <xs:element ref="I.U.T.UNG.ORK" minOccurs="0"/>
          <xs:element ref="I.U.T.GED.T" minOccurs="0"/>
          <xs:element ref="I.U.T.GED.ORK" minOccurs="0"/>
          <xs:element ref="I.U.T.HYD.U" minOccurs="0"/>
          <xs:element ref="I.U.ASI.T.T" minOccurs="0"/>
          <xs:element ref="I.U.KUE.T.T" minOccurs="0"/>
          <xs:element ref="I.U.RLZ.T.T" minOccurs="0"/>
          <xs:element ref="I.U.B1M.T.T" minOccurs="0"/>
          <xs:element ref="I.U.M13.T.T" minOccurs="0"/>
          <xs:element ref="I.U.M31.T.T" minOccurs="0"/>
          <xs:element ref="I.U.J15.T.T" minOccurs="0"/>
          <xs:element ref="I.U.U5J.T.T" minOccurs="0"/>
          <xs:element ref="A.T.T.T.T" minOccurs="0"/>
          <xs:element ref="A.T.T.UNG.T" minOccurs="0"/>
          <xs:element ref="A.T.T.UNG.ORK" minOccurs="0"/>
          <xs:element ref="A.T.T.GED.T" minOccurs="0"/>
          <xs:element ref="A.T.T.GED.ORK" minOccurs="0"/>
          <xs:element ref="A.T.T.HYD.U" minOccurs="0"/>
          <xs:element ref="A.T.ASI.T.T" minOccurs="0"/>
          <xs:element ref="A.T.KUE.T.T" minOccurs="0"/>
          <xs:element ref="A.T.RLZ.T.T" minOccurs="0"/>
          <xs:element ref="A.T.B1M.T.T" minOccurs="0"/>
          <xs:element ref="A.T.M13.T.T" minOccurs="0"/>
          <xs:element ref="A.T.M31.T.T" minOccurs="0"/>
          <xs:element ref="A.T.J15.T.T" minOccurs="0"/>
          <xs:element ref="A.T.U5J.T.T" minOccurs="0"/>
          <xs:element ref="A.CHF.T.T.T" minOccurs="0"/>
          <xs:element ref="A.CHF.T.UNG.T" minOccurs="0"/>
          <xs:element ref="A.CHF.T.UNG.ORK" minOccurs="0"/>
          <xs:element ref="A.CHF.T.GED.T" minOccurs="0"/>
          <xs:element ref="A.CHF.T.GED.ORK" minOccurs="0"/>
          <xs:element ref="A.CHF.T.HYD.U" minOccurs="0"/>
          <xs:element ref="A.CHF.ASI.T.T" minOccurs="0"/>
          <xs:element ref="A.CHF.KUE.T.T" minOccurs="0"/>
          <xs:element ref="A.CHF.RLZ.T.T" minOccurs="0"/>
          <xs:element ref="A.CHF.B1M.T.T" minOccurs="0"/>
          <xs:element ref="A.CHF.M13.T.T" minOccurs="0"/>
          <xs:element ref="A.CHF.M31.T.T" minOccurs="0"/>
          <xs:element ref="A.CHF.J15.T.T" minOccurs="0"/>
          <xs:element ref="A.CHF.U5J.T.T" minOccurs="0"/>
          <xs:element ref="A.EM.T.T.T" minOccurs="0"/>
          <xs:element ref="A.EM.T.UNG.T" minOccurs="0"/>
          <xs:element ref="A.EM.T.UNG.ORK" minOccurs="0"/>
          <xs:element ref="A.EM.T.GED.T" minOccurs="0"/>
          <xs:element ref="A.EM.T.GED.ORK" minOccurs="0"/>
          <xs:element ref="A.EM.T.HYD.U" minOccurs="0"/>
          <xs:element ref="A.EM.ASI.T.T" minOccurs="0"/>
          <xs:element ref="A.EM.KUE.T.T" minOccurs="0"/>
          <xs:element ref="A.EM.RLZ.T.T" minOccurs="0"/>
          <xs:element ref="A.EM.B1M.T.T" minOccurs="0"/>
          <xs:element ref="A.EM.M13.T.T" minOccurs="0"/>
          <xs:element ref="A.EM.M31.T.T" minOccurs="0"/>
          <xs:element ref="A.EM.J15.T.T" minOccurs="0"/>
          <xs:element ref="A.EM.U5J.T.T" minOccurs="0"/>
          <xs:element ref="A.EUR.T.T.T" minOccurs="0"/>
          <xs:element ref="A.EUR.T.UNG.T" minOccurs="0"/>
          <xs:element ref="A.EUR.T.UNG.ORK" minOccurs="0"/>
          <xs:element ref="A.EUR.T.GED.T" minOccurs="0"/>
          <xs:element ref="A.EUR.T.GED.ORK" minOccurs="0"/>
          <xs:element ref="A.EUR.T.HYD.U" minOccurs="0"/>
          <xs:element ref="A.EUR.ASI.T.T" minOccurs="0"/>
          <xs:element ref="A.EUR.KUE.T.T" minOccurs="0"/>
          <xs:element ref="A.EUR.RLZ.T.T" minOccurs="0"/>
          <xs:element ref="A.EUR.B1M.T.T" minOccurs="0"/>
          <xs:element ref="A.EUR.M13.T.T" minOccurs="0"/>
          <xs:element ref="A.EUR.M31.T.T" minOccurs="0"/>
          <xs:element ref="A.EUR.J15.T.T" minOccurs="0"/>
          <xs:element ref="A.EUR.U5J.T.T" minOccurs="0"/>
          <xs:element ref="A.JPY.T.T.T" minOccurs="0"/>
          <xs:element ref="A.JPY.T.UNG.T" minOccurs="0"/>
          <xs:element ref="A.JPY.T.UNG.ORK" minOccurs="0"/>
          <xs:element ref="A.JPY.T.GED.T" minOccurs="0"/>
          <xs:element ref="A.JPY.T.GED.ORK" minOccurs="0"/>
          <xs:element ref="A.JPY.T.HYD.U" minOccurs="0"/>
          <xs:element ref="A.JPY.ASI.T.T" minOccurs="0"/>
          <xs:element ref="A.JPY.KUE.T.T" minOccurs="0"/>
          <xs:element ref="A.JPY.RLZ.T.T" minOccurs="0"/>
          <xs:element ref="A.JPY.B1M.T.T" minOccurs="0"/>
          <xs:element ref="A.JPY.M13.T.T" minOccurs="0"/>
          <xs:element ref="A.JPY.M31.T.T" minOccurs="0"/>
          <xs:element ref="A.JPY.J15.T.T" minOccurs="0"/>
          <xs:element ref="A.JPY.U5J.T.T" minOccurs="0"/>
          <xs:element ref="A.USD.T.T.T" minOccurs="0"/>
          <xs:element ref="A.USD.T.UNG.T" minOccurs="0"/>
          <xs:element ref="A.USD.T.UNG.ORK" minOccurs="0"/>
          <xs:element ref="A.USD.T.GED.T" minOccurs="0"/>
          <xs:element ref="A.USD.T.GED.ORK" minOccurs="0"/>
          <xs:element ref="A.USD.T.HYD.U" minOccurs="0"/>
          <xs:element ref="A.USD.ASI.T.T" minOccurs="0"/>
          <xs:element ref="A.USD.KUE.T.T" minOccurs="0"/>
          <xs:element ref="A.USD.RLZ.T.T" minOccurs="0"/>
          <xs:element ref="A.USD.B1M.T.T" minOccurs="0"/>
          <xs:element ref="A.USD.M13.T.T" minOccurs="0"/>
          <xs:element ref="A.USD.M31.T.T" minOccurs="0"/>
          <xs:element ref="A.USD.J15.T.T" minOccurs="0"/>
          <xs:element ref="A.USD.U5J.T.T" minOccurs="0"/>
          <xs:element ref="A.U.T.T.T" minOccurs="0"/>
          <xs:element ref="A.U.T.UNG.T" minOccurs="0"/>
          <xs:element ref="A.U.T.UNG.ORK" minOccurs="0"/>
          <xs:element ref="A.U.T.GED.T" minOccurs="0"/>
          <xs:element ref="A.U.T.GED.ORK" minOccurs="0"/>
          <xs:element ref="A.U.T.HYD.U" minOccurs="0"/>
          <xs:element ref="A.U.ASI.T.T" minOccurs="0"/>
          <xs:element ref="A.U.KUE.T.T" minOccurs="0"/>
          <xs:element ref="A.U.RLZ.T.T" minOccurs="0"/>
          <xs:element ref="A.U.B1M.T.T" minOccurs="0"/>
          <xs:element ref="A.U.M13.T.T" minOccurs="0"/>
          <xs:element ref="A.U.M31.T.T" minOccurs="0"/>
          <xs:element ref="A.U.J15.T.T" minOccurs="0"/>
          <xs:element ref="A.U.U5J.T.T" minOccurs="0"/>
        </xs:all>
      </xs:complexType>
      <xs:complexType name="InlandAusland_Waehrung_Angelegt">
        <xs:all>
          <xs:element ref="T.T.T" minOccurs="0"/>
          <xs:element ref="T.T.I" minOccurs="0"/>
          <xs:element ref="T.T.A" minOccurs="0"/>
          <xs:element ref="I.T.T" minOccurs="0"/>
          <xs:element ref="I.T.I" minOccurs="0"/>
          <xs:element ref="I.T.A" minOccurs="0"/>
          <xs:element ref="I.CHF.T" minOccurs="0"/>
          <xs:element ref="I.CHF.I" minOccurs="0"/>
          <xs:element ref="I.CHF.A" minOccurs="0"/>
          <xs:element ref="I.EM.T" minOccurs="0"/>
          <xs:element ref="I.EM.I" minOccurs="0"/>
          <xs:element ref="I.EM.A" minOccurs="0"/>
          <xs:element ref="I.EUR.T" minOccurs="0"/>
          <xs:element ref="I.EUR.I" minOccurs="0"/>
          <xs:element ref="I.EUR.A" minOccurs="0"/>
          <xs:element ref="I.JPY.T" minOccurs="0"/>
          <xs:element ref="I.JPY.I" minOccurs="0"/>
          <xs:element ref="I.JPY.A" minOccurs="0"/>
          <xs:element ref="I.USD.T" minOccurs="0"/>
          <xs:element ref="I.USD.I" minOccurs="0"/>
          <xs:element ref="I.USD.A" minOccurs="0"/>
          <xs:element ref="I.U.T" minOccurs="0"/>
          <xs:element ref="I.U.I" minOccurs="0"/>
          <xs:element ref="I.U.A" minOccurs="0"/>
          <xs:element ref="A.T.T" minOccurs="0"/>
          <xs:element ref="A.T.I" minOccurs="0"/>
          <xs:element ref="A.T.A" minOccurs="0"/>
          <xs:element ref="A.CHF.T" minOccurs="0"/>
          <xs:element ref="A.CHF.I" minOccurs="0"/>
          <xs:element ref="A.CHF.A" minOccurs="0"/>
          <xs:element ref="A.EM.T" minOccurs="0"/>
          <xs:element ref="A.EM.I" minOccurs="0"/>
          <xs:element ref="A.EM.A" minOccurs="0"/>
          <xs:element ref="A.EUR.T" minOccurs="0"/>
          <xs:element ref="A.EUR.I" minOccurs="0"/>
          <xs:element ref="A.EUR.A" minOccurs="0"/>
          <xs:element ref="A.JPY.T" minOccurs="0"/>
          <xs:element ref="A.JPY.I" minOccurs="0"/>
          <xs:element ref="A.JPY.A" minOccurs="0"/>
          <xs:element ref="A.USD.T" minOccurs="0"/>
          <xs:element ref="A.USD.I" minOccurs="0"/>
          <xs:element ref="A.USD.A" minOccurs="0"/>
          <xs:element ref="A.U.T" minOccurs="0"/>
          <xs:element ref="A.U.I" minOccurs="0"/>
          <xs:element ref="A.U.A" minOccurs="0"/>
        </xs:all>
      </xs:complexType>
      <xs:complexType name="InlandAusland_Waehrung_RestlaufzeitKO">
        <xs:all>
          <xs:element ref="T.T.T" minOccurs="0"/>
          <xs:element ref="T.T.B5J" minOccurs="0"/>
          <xs:element ref="T.T.U5J" minOccurs="0"/>
          <xs:element ref="I.T.T" minOccurs="0"/>
          <xs:element ref="I.T.B5J" minOccurs="0"/>
          <xs:element ref="I.T.U5J" minOccurs="0"/>
          <xs:element ref="I.CHF.T" minOccurs="0"/>
          <xs:element ref="I.CHF.B5J" minOccurs="0"/>
          <xs:element ref="I.CHF.U5J" minOccurs="0"/>
          <xs:element ref="I.EUR.T" minOccurs="0"/>
          <xs:element ref="I.EUR.B5J" minOccurs="0"/>
          <xs:element ref="I.EUR.U5J" minOccurs="0"/>
          <xs:element ref="I.JPY.T" minOccurs="0"/>
          <xs:element ref="I.JPY.B5J" minOccurs="0"/>
          <xs:element ref="I.JPY.U5J" minOccurs="0"/>
          <xs:element ref="I.USD.T" minOccurs="0"/>
          <xs:element ref="I.USD.B5J" minOccurs="0"/>
          <xs:element ref="I.USD.U5J" minOccurs="0"/>
          <xs:element ref="I.U.T" minOccurs="0"/>
          <xs:element ref="I.U.B5J" minOccurs="0"/>
          <xs:element ref="I.U.U5J" minOccurs="0"/>
          <xs:element ref="A.T.T" minOccurs="0"/>
          <xs:element ref="A.T.B5J" minOccurs="0"/>
          <xs:element ref="A.T.U5J" minOccurs="0"/>
          <xs:element ref="A.CHF.T" minOccurs="0"/>
          <xs:element ref="A.CHF.B5J" minOccurs="0"/>
          <xs:element ref="A.CHF.U5J" minOccurs="0"/>
          <xs:element ref="A.EUR.T" minOccurs="0"/>
          <xs:element ref="A.EUR.B5J" minOccurs="0"/>
          <xs:element ref="A.EUR.U5J" minOccurs="0"/>
          <xs:element ref="A.JPY.T" minOccurs="0"/>
          <xs:element ref="A.JPY.B5J" minOccurs="0"/>
          <xs:element ref="A.JPY.U5J" minOccurs="0"/>
          <xs:element ref="A.USD.T" minOccurs="0"/>
          <xs:element ref="A.USD.B5J" minOccurs="0"/>
          <xs:element ref="A.USD.U5J" minOccurs="0"/>
          <xs:element ref="A.U.T" minOccurs="0"/>
          <xs:element ref="A.U.B5J" minOccurs="0"/>
          <xs:element ref="A.U.U5J" minOccurs="0"/>
        </xs:all>
      </xs:complexType>
      <xs:complexType name="InlandAusland_Waehrung_Faelligkeit_GegenparteiBaKu">
        <xs:all>
          <xs:element ref="T.T.T.T" minOccurs="0"/>
          <xs:element ref="T.T.T.BAN" minOccurs="0"/>
          <xs:element ref="T.T.T.KUN" minOccurs="0"/>
          <xs:element ref="T.T.ASI.BAN" minOccurs="0"/>
          <xs:element ref="T.T.ASI.KUN" minOccurs="0"/>
          <xs:element ref="T.T.KUE.BAN" minOccurs="0"/>
          <xs:element ref="T.T.KUE.KUN" minOccurs="0"/>
          <xs:element ref="T.T.RLZ.BAN" minOccurs="0"/>
          <xs:element ref="T.T.RLZ.KUN" minOccurs="0"/>
          <xs:element ref="T.T.B1M.BAN" minOccurs="0"/>
          <xs:element ref="T.T.B1M.KUN" minOccurs="0"/>
          <xs:element ref="T.T.M13.BAN" minOccurs="0"/>
          <xs:element ref="T.T.M13.KUN" minOccurs="0"/>
          <xs:element ref="T.T.M31.BAN" minOccurs="0"/>
          <xs:element ref="T.T.M31.KUN" minOccurs="0"/>
          <xs:element ref="T.T.J15.BAN" minOccurs="0"/>
          <xs:element ref="T.T.J15.KUN" minOccurs="0"/>
          <xs:element ref="T.T.U5J.BAN" minOccurs="0"/>
          <xs:element ref="T.T.U5J.KUN" minOccurs="0"/>
          <xs:element ref="I.T.T.T" minOccurs="0"/>
          <xs:element ref="I.T.T.BAN" minOccurs="0"/>
          <xs:element ref="I.T.T.KUN" minOccurs="0"/>
          <xs:element ref="I.T.ASI.BAN" minOccurs="0"/>
          <xs:element ref="I.T.ASI.KUN" minOccurs="0"/>
          <xs:element ref="I.T.KUE.BAN" minOccurs="0"/>
          <xs:element ref="I.T.KUE.KUN" minOccurs="0"/>
          <xs:element ref="I.T.RLZ.BAN" minOccurs="0"/>
          <xs:element ref="I.T.RLZ.KUN" minOccurs="0"/>
          <xs:element ref="I.T.B1M.BAN" minOccurs="0"/>
          <xs:element ref="I.T.B1M.KUN" minOccurs="0"/>
          <xs:element ref="I.T.M13.BAN" minOccurs="0"/>
          <xs:element ref="I.T.M13.KUN" minOccurs="0"/>
          <xs:element ref="I.T.M31.BAN" minOccurs="0"/>
          <xs:element ref="I.T.M31.KUN" minOccurs="0"/>
          <xs:element ref="I.T.J15.BAN" minOccurs="0"/>
          <xs:element ref="I.T.J15.KUN" minOccurs="0"/>
          <xs:element ref="I.T.U5J.BAN" minOccurs="0"/>
          <xs:element ref="I.T.U5J.KUN" minOccurs="0"/>
          <xs:element ref="I.CHF.T.T" minOccurs="0"/>
          <xs:element ref="I.CHF.T.BAN" minOccurs="0"/>
          <xs:element ref="I.CHF.T.KUN" minOccurs="0"/>
          <xs:element ref="I.CHF.ASI.BAN" minOccurs="0"/>
          <xs:element ref="I.CHF.ASI.KUN" minOccurs="0"/>
          <xs:element ref="I.CHF.KUE.BAN" minOccurs="0"/>
          <xs:element ref="I.CHF.KUE.KUN" minOccurs="0"/>
          <xs:element ref="I.CHF.RLZ.BAN" minOccurs="0"/>
          <xs:element ref="I.CHF.RLZ.KUN" minOccurs="0"/>
          <xs:element ref="I.CHF.B1M.BAN" minOccurs="0"/>
          <xs:element ref="I.CHF.B1M.KUN" minOccurs="0"/>
          <xs:element ref="I.CHF.M13.BAN" minOccurs="0"/>
          <xs:element ref="I.CHF.M13.KUN" minOccurs="0"/>
          <xs:element ref="I.CHF.M31.BAN" minOccurs="0"/>
          <xs:element ref="I.CHF.M31.KUN" minOccurs="0"/>
          <xs:element ref="I.CHF.J15.BAN" minOccurs="0"/>
          <xs:element ref="I.CHF.J15.KUN" minOccurs="0"/>
          <xs:element ref="I.CHF.U5J.BAN" minOccurs="0"/>
          <xs:element ref="I.CHF.U5J.KUN" minOccurs="0"/>
          <xs:element ref="I.EM.T.T" minOccurs="0"/>
          <xs:element ref="I.EM.T.BAN" minOccurs="0"/>
          <xs:element ref="I.EM.T.KUN" minOccurs="0"/>
          <xs:element ref="I.EM.ASI.BAN" minOccurs="0"/>
          <xs:element ref="I.EM.ASI.KUN" minOccurs="0"/>
          <xs:element ref="I.EM.KUE.BAN" minOccurs="0"/>
          <xs:element ref="I.EM.KUE.KUN" minOccurs="0"/>
          <xs:element ref="I.EM.RLZ.BAN" minOccurs="0"/>
          <xs:element ref="I.EM.RLZ.KUN" minOccurs="0"/>
          <xs:element ref="I.EM.B1M.BAN" minOccurs="0"/>
          <xs:element ref="I.EM.B1M.KUN" minOccurs="0"/>
          <xs:element ref="I.EM.M13.BAN" minOccurs="0"/>
          <xs:element ref="I.EM.M13.KUN" minOccurs="0"/>
          <xs:element ref="I.EM.M31.BAN" minOccurs="0"/>
          <xs:element ref="I.EM.M31.KUN" minOccurs="0"/>
          <xs:element ref="I.EM.J15.BAN" minOccurs="0"/>
          <xs:element ref="I.EM.J15.KUN" minOccurs="0"/>
          <xs:element ref="I.EM.U5J.BAN" minOccurs="0"/>
          <xs:element ref="I.EM.U5J.KUN" minOccurs="0"/>
          <xs:element ref="I.EUR.T.T" minOccurs="0"/>
          <xs:element ref="I.EUR.T.BAN" minOccurs="0"/>
          <xs:element ref="I.EUR.T.KUN" minOccurs="0"/>
          <xs:element ref="I.EUR.ASI.BAN" minOccurs="0"/>
          <xs:element ref="I.EUR.ASI.KUN" minOccurs="0"/>
          <xs:element ref="I.EUR.KUE.BAN" minOccurs="0"/>
          <xs:element ref="I.EUR.KUE.KUN" minOccurs="0"/>
          <xs:element ref="I.EUR.RLZ.BAN" minOccurs="0"/>
          <xs:element ref="I.EUR.RLZ.KUN" minOccurs="0"/>
          <xs:element ref="I.EUR.B1M.BAN" minOccurs="0"/>
          <xs:element ref="I.EUR.B1M.KUN" minOccurs="0"/>
          <xs:element ref="I.EUR.M13.BAN" minOccurs="0"/>
          <xs:element ref="I.EUR.M13.KUN" minOccurs="0"/>
          <xs:element ref="I.EUR.M31.BAN" minOccurs="0"/>
          <xs:element ref="I.EUR.M31.KUN" minOccurs="0"/>
          <xs:element ref="I.EUR.J15.BAN" minOccurs="0"/>
          <xs:element ref="I.EUR.J15.KUN" minOccurs="0"/>
          <xs:element ref="I.EUR.U5J.BAN" minOccurs="0"/>
          <xs:element ref="I.EUR.U5J.KUN" minOccurs="0"/>
          <xs:element ref="I.JPY.T.T" minOccurs="0"/>
          <xs:element ref="I.JPY.T.BAN" minOccurs="0"/>
          <xs:element ref="I.JPY.T.KUN" minOccurs="0"/>
          <xs:element ref="I.JPY.ASI.BAN" minOccurs="0"/>
          <xs:element ref="I.JPY.ASI.KUN" minOccurs="0"/>
          <xs:element ref="I.JPY.KUE.BAN" minOccurs="0"/>
          <xs:element ref="I.JPY.KUE.KUN" minOccurs="0"/>
          <xs:element ref="I.JPY.RLZ.BAN" minOccurs="0"/>
          <xs:element ref="I.JPY.RLZ.KUN" minOccurs="0"/>
          <xs:element ref="I.JPY.B1M.BAN" minOccurs="0"/>
          <xs:element ref="I.JPY.B1M.KUN" minOccurs="0"/>
          <xs:element ref="I.JPY.M13.BAN" minOccurs="0"/>
          <xs:element ref="I.JPY.M13.KUN" minOccurs="0"/>
          <xs:element ref="I.JPY.M31.BAN" minOccurs="0"/>
          <xs:element ref="I.JPY.M31.KUN" minOccurs="0"/>
          <xs:element ref="I.JPY.J15.BAN" minOccurs="0"/>
          <xs:element ref="I.JPY.J15.KUN" minOccurs="0"/>
          <xs:element ref="I.JPY.U5J.BAN" minOccurs="0"/>
          <xs:element ref="I.JPY.U5J.KUN" minOccurs="0"/>
          <xs:element ref="I.USD.T.T" minOccurs="0"/>
          <xs:element ref="I.USD.T.BAN" minOccurs="0"/>
          <xs:element ref="I.USD.T.KUN" minOccurs="0"/>
          <xs:element ref="I.USD.ASI.BAN" minOccurs="0"/>
          <xs:element ref="I.USD.ASI.KUN" minOccurs="0"/>
          <xs:element ref="I.USD.KUE.BAN" minOccurs="0"/>
          <xs:element ref="I.USD.KUE.KUN" minOccurs="0"/>
          <xs:element ref="I.USD.RLZ.BAN" minOccurs="0"/>
          <xs:element ref="I.USD.RLZ.KUN" minOccurs="0"/>
          <xs:element ref="I.USD.B1M.BAN" minOccurs="0"/>
          <xs:element ref="I.USD.B1M.KUN" minOccurs="0"/>
          <xs:element ref="I.USD.M13.BAN" minOccurs="0"/>
          <xs:element ref="I.USD.M13.KUN" minOccurs="0"/>
          <xs:element ref="I.USD.M31.BAN" minOccurs="0"/>
          <xs:element ref="I.USD.M31.KUN" minOccurs="0"/>
          <xs:element ref="I.USD.J15.BAN" minOccurs="0"/>
          <xs:element ref="I.USD.J15.KUN" minOccurs="0"/>
          <xs:element ref="I.USD.U5J.BAN" minOccurs="0"/>
          <xs:element ref="I.USD.U5J.KUN" minOccurs="0"/>
          <xs:element ref="I.U.T.T" minOccurs="0"/>
          <xs:element ref="I.U.T.BAN" minOccurs="0"/>
          <xs:element ref="I.U.T.KUN" minOccurs="0"/>
          <xs:element ref="I.U.ASI.BAN" minOccurs="0"/>
          <xs:element ref="I.U.ASI.KUN" minOccurs="0"/>
          <xs:element ref="I.U.KUE.BAN" minOccurs="0"/>
          <xs:element ref="I.U.KUE.KUN" minOccurs="0"/>
          <xs:element ref="I.U.RLZ.BAN" minOccurs="0"/>
          <xs:element ref="I.U.RLZ.KUN" minOccurs="0"/>
          <xs:element ref="I.U.B1M.BAN" minOccurs="0"/>
          <xs:element ref="I.U.B1M.KUN" minOccurs="0"/>
          <xs:element ref="I.U.M13.BAN" minOccurs="0"/>
          <xs:element ref="I.U.M13.KUN" minOccurs="0"/>
          <xs:element ref="I.U.M31.BAN" minOccurs="0"/>
          <xs:element ref="I.U.M31.KUN" minOccurs="0"/>
          <xs:element ref="I.U.J15.BAN" minOccurs="0"/>
          <xs:element ref="I.U.J15.KUN" minOccurs="0"/>
          <xs:element ref="I.U.U5J.BAN" minOccurs="0"/>
          <xs:element ref="I.U.U5J.KUN" minOccurs="0"/>
          <xs:element ref="A.T.T.T" minOccurs="0"/>
          <xs:element ref="A.T.T.BAN" minOccurs="0"/>
          <xs:element ref="A.T.T.KUN" minOccurs="0"/>
          <xs:element ref="A.T.ASI.BAN" minOccurs="0"/>
          <xs:element ref="A.T.ASI.KUN" minOccurs="0"/>
          <xs:element ref="A.T.KUE.BAN" minOccurs="0"/>
          <xs:element ref="A.T.KUE.KUN" minOccurs="0"/>
          <xs:element ref="A.T.RLZ.BAN" minOccurs="0"/>
          <xs:element ref="A.T.RLZ.KUN" minOccurs="0"/>
          <xs:element ref="A.T.B1M.BAN" minOccurs="0"/>
          <xs:element ref="A.T.B1M.KUN" minOccurs="0"/>
          <xs:element ref="A.T.M13.BAN" minOccurs="0"/>
          <xs:element ref="A.T.M13.KUN" minOccurs="0"/>
          <xs:element ref="A.T.M31.BAN" minOccurs="0"/>
          <xs:element ref="A.T.M31.KUN" minOccurs="0"/>
          <xs:element ref="A.T.J15.BAN" minOccurs="0"/>
          <xs:element ref="A.T.J15.KUN" minOccurs="0"/>
          <xs:element ref="A.T.U5J.BAN" minOccurs="0"/>
          <xs:element ref="A.T.U5J.KUN" minOccurs="0"/>
          <xs:element ref="A.CHF.T.T" minOccurs="0"/>
          <xs:element ref="A.CHF.T.BAN" minOccurs="0"/>
          <xs:element ref="A.CHF.T.KUN" minOccurs="0"/>
          <xs:element ref="A.CHF.ASI.BAN" minOccurs="0"/>
          <xs:element ref="A.CHF.ASI.KUN" minOccurs="0"/>
          <xs:element ref="A.CHF.KUE.BAN" minOccurs="0"/>
          <xs:element ref="A.CHF.KUE.KUN" minOccurs="0"/>
          <xs:element ref="A.CHF.RLZ.BAN" minOccurs="0"/>
          <xs:element ref="A.CHF.RLZ.KUN" minOccurs="0"/>
          <xs:element ref="A.CHF.B1M.BAN" minOccurs="0"/>
          <xs:element ref="A.CHF.B1M.KUN" minOccurs="0"/>
          <xs:element ref="A.CHF.M13.BAN" minOccurs="0"/>
          <xs:element ref="A.CHF.M13.KUN" minOccurs="0"/>
          <xs:element ref="A.CHF.M31.BAN" minOccurs="0"/>
          <xs:element ref="A.CHF.M31.KUN" minOccurs="0"/>
          <xs:element ref="A.CHF.J15.BAN" minOccurs="0"/>
          <xs:element ref="A.CHF.J15.KUN" minOccurs="0"/>
          <xs:element ref="A.CHF.U5J.BAN" minOccurs="0"/>
          <xs:element ref="A.CHF.U5J.KUN" minOccurs="0"/>
          <xs:element ref="A.EM.T.T" minOccurs="0"/>
          <xs:element ref="A.EM.T.BAN" minOccurs="0"/>
          <xs:element ref="A.EM.T.KUN" minOccurs="0"/>
          <xs:element ref="A.EM.ASI.BAN" minOccurs="0"/>
          <xs:element ref="A.EM.ASI.KUN" minOccurs="0"/>
          <xs:element ref="A.EM.KUE.BAN" minOccurs="0"/>
          <xs:element ref="A.EM.KUE.KUN" minOccurs="0"/>
          <xs:element ref="A.EM.RLZ.BAN" minOccurs="0"/>
          <xs:element ref="A.EM.RLZ.KUN" minOccurs="0"/>
          <xs:element ref="A.EM.B1M.BAN" minOccurs="0"/>
          <xs:element ref="A.EM.B1M.KUN" minOccurs="0"/>
          <xs:element ref="A.EM.M13.BAN" minOccurs="0"/>
          <xs:element ref="A.EM.M13.KUN" minOccurs="0"/>
          <xs:element ref="A.EM.M31.BAN" minOccurs="0"/>
          <xs:element ref="A.EM.M31.KUN" minOccurs="0"/>
          <xs:element ref="A.EM.J15.BAN" minOccurs="0"/>
          <xs:element ref="A.EM.J15.KUN" minOccurs="0"/>
          <xs:element ref="A.EM.U5J.BAN" minOccurs="0"/>
          <xs:element ref="A.EM.U5J.KUN" minOccurs="0"/>
          <xs:element ref="A.EUR.T.T" minOccurs="0"/>
          <xs:element ref="A.EUR.T.BAN" minOccurs="0"/>
          <xs:element ref="A.EUR.T.KUN" minOccurs="0"/>
          <xs:element ref="A.EUR.ASI.BAN" minOccurs="0"/>
          <xs:element ref="A.EUR.ASI.KUN" minOccurs="0"/>
          <xs:element ref="A.EUR.KUE.BAN" minOccurs="0"/>
          <xs:element ref="A.EUR.KUE.KUN" minOccurs="0"/>
          <xs:element ref="A.EUR.RLZ.BAN" minOccurs="0"/>
          <xs:element ref="A.EUR.RLZ.KUN" minOccurs="0"/>
          <xs:element ref="A.EUR.B1M.BAN" minOccurs="0"/>
          <xs:element ref="A.EUR.B1M.KUN" minOccurs="0"/>
          <xs:element ref="A.EUR.M13.BAN" minOccurs="0"/>
          <xs:element ref="A.EUR.M13.KUN" minOccurs="0"/>
          <xs:element ref="A.EUR.M31.BAN" minOccurs="0"/>
          <xs:element ref="A.EUR.M31.KUN" minOccurs="0"/>
          <xs:element ref="A.EUR.J15.BAN" minOccurs="0"/>
          <xs:element ref="A.EUR.J15.KUN" minOccurs="0"/>
          <xs:element ref="A.EUR.U5J.BAN" minOccurs="0"/>
          <xs:element ref="A.EUR.U5J.KUN" minOccurs="0"/>
          <xs:element ref="A.JPY.T.T" minOccurs="0"/>
          <xs:element ref="A.JPY.T.BAN" minOccurs="0"/>
          <xs:element ref="A.JPY.T.KUN" minOccurs="0"/>
          <xs:element ref="A.JPY.ASI.BAN" minOccurs="0"/>
          <xs:element ref="A.JPY.ASI.KUN" minOccurs="0"/>
          <xs:element ref="A.JPY.KUE.BAN" minOccurs="0"/>
          <xs:element ref="A.JPY.KUE.KUN" minOccurs="0"/>
          <xs:element ref="A.JPY.RLZ.BAN" minOccurs="0"/>
          <xs:element ref="A.JPY.RLZ.KUN" minOccurs="0"/>
          <xs:element ref="A.JPY.B1M.BAN" minOccurs="0"/>
          <xs:element ref="A.JPY.B1M.KUN" minOccurs="0"/>
          <xs:element ref="A.JPY.M13.BAN" minOccurs="0"/>
          <xs:element ref="A.JPY.M13.KUN" minOccurs="0"/>
          <xs:element ref="A.JPY.M31.BAN" minOccurs="0"/>
          <xs:element ref="A.JPY.M31.KUN" minOccurs="0"/>
          <xs:element ref="A.JPY.J15.BAN" minOccurs="0"/>
          <xs:element ref="A.JPY.J15.KUN" minOccurs="0"/>
          <xs:element ref="A.JPY.U5J.BAN" minOccurs="0"/>
          <xs:element ref="A.JPY.U5J.KUN" minOccurs="0"/>
          <xs:element ref="A.USD.T.T" minOccurs="0"/>
          <xs:element ref="A.USD.T.BAN" minOccurs="0"/>
          <xs:element ref="A.USD.T.KUN" minOccurs="0"/>
          <xs:element ref="A.USD.ASI.BAN" minOccurs="0"/>
          <xs:element ref="A.USD.ASI.KUN" minOccurs="0"/>
          <xs:element ref="A.USD.KUE.BAN" minOccurs="0"/>
          <xs:element ref="A.USD.KUE.KUN" minOccurs="0"/>
          <xs:element ref="A.USD.RLZ.BAN" minOccurs="0"/>
          <xs:element ref="A.USD.RLZ.KUN" minOccurs="0"/>
          <xs:element ref="A.USD.B1M.BAN" minOccurs="0"/>
          <xs:element ref="A.USD.B1M.KUN" minOccurs="0"/>
          <xs:element ref="A.USD.M13.BAN" minOccurs="0"/>
          <xs:element ref="A.USD.M13.KUN" minOccurs="0"/>
          <xs:element ref="A.USD.M31.BAN" minOccurs="0"/>
          <xs:element ref="A.USD.M31.KUN" minOccurs="0"/>
          <xs:element ref="A.USD.J15.BAN" minOccurs="0"/>
          <xs:element ref="A.USD.J15.KUN" minOccurs="0"/>
          <xs:element ref="A.USD.U5J.BAN" minOccurs="0"/>
          <xs:element ref="A.USD.U5J.KUN" minOccurs="0"/>
          <xs:element ref="A.U.T.T" minOccurs="0"/>
          <xs:element ref="A.U.T.BAN" minOccurs="0"/>
          <xs:element ref="A.U.T.KUN" minOccurs="0"/>
          <xs:element ref="A.U.ASI.BAN" minOccurs="0"/>
          <xs:element ref="A.U.ASI.KUN" minOccurs="0"/>
          <xs:element ref="A.U.KUE.BAN" minOccurs="0"/>
          <xs:element ref="A.U.KUE.KUN" minOccurs="0"/>
          <xs:element ref="A.U.RLZ.BAN" minOccurs="0"/>
          <xs:element ref="A.U.RLZ.KUN" minOccurs="0"/>
          <xs:element ref="A.U.B1M.BAN" minOccurs="0"/>
          <xs:element ref="A.U.B1M.KUN" minOccurs="0"/>
          <xs:element ref="A.U.M13.BAN" minOccurs="0"/>
          <xs:element ref="A.U.M13.KUN" minOccurs="0"/>
          <xs:element ref="A.U.M31.BAN" minOccurs="0"/>
          <xs:element ref="A.U.M31.KUN" minOccurs="0"/>
          <xs:element ref="A.U.J15.BAN" minOccurs="0"/>
          <xs:element ref="A.U.J15.KUN" minOccurs="0"/>
          <xs:element ref="A.U.U5J.BAN" minOccurs="0"/>
          <xs:element ref="A.U.U5J.KUN" minOccurs="0"/>
        </xs:all>
      </xs:complexType>
      <xs:complexType name="InlandAusland">
        <xs:all>
          <xs:element ref="T" minOccurs="0"/>
          <xs:element ref="A" minOccurs="0"/>
        </xs:all>
      </xs:complexType>
      <xs:complexType name="InlandAusland_Geschlecht">
        <xs:all>
          <xs:element ref="T.T" minOccurs="0"/>
          <xs:element ref="T.MAN" minOccurs="0"/>
          <xs:element ref="T.WBL" minOccurs="0"/>
          <xs:element ref="I.T" minOccurs="0"/>
          <xs:element ref="I.MAN" minOccurs="0"/>
          <xs:element ref="I.WBL" minOccurs="0"/>
          <xs:element ref="A.T" minOccurs="0"/>
          <xs:element ref="A.MAN" minOccurs="0"/>
          <xs:element ref="A.WBL" minOccurs="0"/>
        </xs:all>
      </xs:complexType>
      <xs:element name="T.T.T.T" type="xs:double">
        <xs:annotation>
          <xs:documentation>Total suisse et étranger,Total monnaie,Total échéance,Total transférabilité</xs:documentation>
        </xs:annotation>
      </xs:element>
      <xs:element name="T.T.ASI.T" type="xs:double">
        <xs:annotation>
          <xs:documentation>Total suisse et étranger,Total monnaie,à vue,Total transférabilité</xs:documentation>
        </xs:annotation>
      </xs:element>
      <xs:element name="T.T.KUE.T" type="xs:double">
        <xs:annotation>
          <xs:documentation>Total suisse et étranger,Total monnaie,dénonçables,Total transférabilité</xs:documentation>
        </xs:annotation>
      </xs:element>
      <xs:element name="T.T.KUE.UEB" type="xs:double">
        <xs:annotation>
          <xs:documentation>Total suisse et étranger,Total monnaie,dénonçables,transférables</xs:documentation>
        </xs:annotation>
      </xs:element>
      <xs:element name="T.T.KUE.NUE" type="xs:double">
        <xs:annotation>
          <xs:documentation>Total suisse et étranger,Total monnaie,dénonçables,non transférables</xs:documentation>
        </xs:annotation>
      </xs:element>
      <xs:element name="T.T.RLZ.T" type="xs:double">
        <xs:annotation>
          <xs:documentation>Total suisse et étranger,Total monnaie,avec échéance,Total transférabilité</xs:documentation>
        </xs:annotation>
      </xs:element>
      <xs:element name="T.T.B1M.T" type="xs:double">
        <xs:annotation>
          <xs:documentation>Total suisse et étranger,Total monnaie,jusqu’à 1 mois,Total transférabilité</xs:documentation>
        </xs:annotation>
      </xs:element>
      <xs:element name="T.T.M13.T" type="xs:double">
        <xs:annotation>
          <xs:documentation>Total suisse et étranger,Total monnaie,dans plus de 1 mois et jusqu’à 3 mois,Total transférabilité</xs:documentation>
        </xs:annotation>
      </xs:element>
      <xs:element name="T.T.M31.T" type="xs:double">
        <xs:annotation>
          <xs:documentation>Total suisse et étranger,Total monnaie,dans plus de 3 mois et jusqu’à 1 an,Total transférabilité</xs:documentation>
        </xs:annotation>
      </xs:element>
      <xs:element name="T.T.J15.T" type="xs:double">
        <xs:annotation>
          <xs:documentation>Total suisse et étranger,Total monnaie,dans plus de 1 an et jusqu’à 5 ans,Total transférabilité</xs:documentation>
        </xs:annotation>
      </xs:element>
      <xs:element name="T.T.U5J.T" type="xs:double">
        <xs:annotation>
          <xs:documentation>Total suisse et étranger,Total monnaie,dans plus de 5 ans,Total transférabilité</xs:documentation>
        </xs:annotation>
      </xs:element>
      <xs:element name="I.T.T.T" type="xs:double">
        <xs:annotation>
          <xs:documentation>Suisse et Liechtenstein,Total monnaie,Total échéance,Total transférabilité</xs:documentation>
        </xs:annotation>
      </xs:element>
      <xs:element name="I.T.ASI.T" type="xs:double">
        <xs:annotation>
          <xs:documentation>Suisse et Liechtenstein,Total monnaie,à vue,Total transférabilité</xs:documentation>
        </xs:annotation>
      </xs:element>
      <xs:element name="I.T.KUE.T" type="xs:double">
        <xs:annotation>
          <xs:documentation>Suisse et Liechtenstein,Total monnaie,dénonçables,Total transférabilité</xs:documentation>
        </xs:annotation>
      </xs:element>
      <xs:element name="I.T.KUE.UEB" type="xs:double">
        <xs:annotation>
          <xs:documentation>Suisse et Liechtenstein,Total monnaie,dénonçables,transférables</xs:documentation>
        </xs:annotation>
      </xs:element>
      <xs:element name="I.T.KUE.NUE" type="xs:double">
        <xs:annotation>
          <xs:documentation>Suisse et Liechtenstein,Total monnaie,dénonçables,non transférables</xs:documentation>
        </xs:annotation>
      </xs:element>
      <xs:element name="I.T.RLZ.T" type="xs:double">
        <xs:annotation>
          <xs:documentation>Suisse et Liechtenstein,Total monnaie,avec échéance,Total transférabilité</xs:documentation>
        </xs:annotation>
      </xs:element>
      <xs:element name="I.T.B1M.T" type="xs:double">
        <xs:annotation>
          <xs:documentation>Suisse et Liechtenstein,Total monnaie,jusqu’à 1 mois,Total transférabilité</xs:documentation>
        </xs:annotation>
      </xs:element>
      <xs:element name="I.T.M13.T" type="xs:double">
        <xs:annotation>
          <xs:documentation>Suisse et Liechtenstein,Total monnaie,dans plus de 1 mois et jusqu’à 3 mois,Total transférabilité</xs:documentation>
        </xs:annotation>
      </xs:element>
      <xs:element name="I.T.M31.T" type="xs:double">
        <xs:annotation>
          <xs:documentation>Suisse et Liechtenstein,Total monnaie,dans plus de 3 mois et jusqu’à 1 an,Total transférabilité</xs:documentation>
        </xs:annotation>
      </xs:element>
      <xs:element name="I.T.J15.T" type="xs:double">
        <xs:annotation>
          <xs:documentation>Suisse et Liechtenstein,Total monnaie,dans plus de 1 an et jusqu’à 5 ans,Total transférabilité</xs:documentation>
        </xs:annotation>
      </xs:element>
      <xs:element name="I.T.U5J.T" type="xs:double">
        <xs:annotation>
          <xs:documentation>Suisse et Liechtenstein,Total monnaie,dans plus de 5 ans,Total transférabilité</xs:documentation>
        </xs:annotation>
      </xs:element>
      <xs:element name="I.CHF.T.T" type="xs:double">
        <xs:annotation>
          <xs:documentation>Suisse et Liechtenstein,Franc suisse,Total échéance,Total transférabilité</xs:documentation>
        </xs:annotation>
      </xs:element>
      <xs:element name="I.CHF.ASI.T" type="xs:double">
        <xs:annotation>
          <xs:documentation>Suisse et Liechtenstein,Franc suisse,à vue,Total transférabilité</xs:documentation>
        </xs:annotation>
      </xs:element>
      <xs:element name="I.CHF.KUE.T" type="xs:double">
        <xs:annotation>
          <xs:documentation>Suisse et Liechtenstein,Franc suisse,dénonçables,Total transférabilité</xs:documentation>
        </xs:annotation>
      </xs:element>
      <xs:element name="I.CHF.KUE.UEB" type="xs:double">
        <xs:annotation>
          <xs:documentation>Suisse et Liechtenstein,Franc suisse,dénonçables,transférables</xs:documentation>
        </xs:annotation>
      </xs:element>
      <xs:element name="I.CHF.KUE.NUE" type="xs:double">
        <xs:annotation>
          <xs:documentation>Suisse et Liechtenstein,Franc suisse,dénonçables,non transférables</xs:documentation>
        </xs:annotation>
      </xs:element>
      <xs:element name="I.CHF.RLZ.T" type="xs:double">
        <xs:annotation>
          <xs:documentation>Suisse et Liechtenstein,Franc suisse,avec échéance,Total transférabilité</xs:documentation>
        </xs:annotation>
      </xs:element>
      <xs:element name="I.CHF.B1M.T" type="xs:double">
        <xs:annotation>
          <xs:documentation>Suisse et Liechtenstein,Franc suisse,jusqu’à 1 mois,Total transférabilité</xs:documentation>
        </xs:annotation>
      </xs:element>
      <xs:element name="I.CHF.M13.T" type="xs:double">
        <xs:annotation>
          <xs:documentation>Suisse et Liechtenstein,Franc suisse,dans plus de 1 mois et jusqu’à 3 mois,Total transférabilité</xs:documentation>
        </xs:annotation>
      </xs:element>
      <xs:element name="I.CHF.M31.T" type="xs:double">
        <xs:annotation>
          <xs:documentation>Suisse et Liechtenstein,Franc suisse,dans plus de 3 mois et jusqu’à 1 an,Total transférabilité</xs:documentation>
        </xs:annotation>
      </xs:element>
      <xs:element name="I.CHF.J15.T" type="xs:double">
        <xs:annotation>
          <xs:documentation>Suisse et Liechtenstein,Franc suisse,dans plus de 1 an et jusqu’à 5 ans,Total transférabilité</xs:documentation>
        </xs:annotation>
      </xs:element>
      <xs:element name="I.CHF.U5J.T" type="xs:double">
        <xs:annotation>
          <xs:documentation>Suisse et Liechtenstein,Franc suisse,dans plus de 5 ans,Total transférabilité</xs:documentation>
        </xs:annotation>
      </xs:element>
      <xs:element name="I.EM.T.T" type="xs:double">
        <xs:annotation>
          <xs:documentation>Suisse et Liechtenstein,Métaux précieux,Total échéance,Total transférabilité</xs:documentation>
        </xs:annotation>
      </xs:element>
      <xs:element name="I.EM.ASI.T" type="xs:double">
        <xs:annotation>
          <xs:documentation>Suisse et Liechtenstein,Métaux précieux,à vue,Total transférabilité</xs:documentation>
        </xs:annotation>
      </xs:element>
      <xs:element name="I.EM.KUE.T" type="xs:double">
        <xs:annotation>
          <xs:documentation>Suisse et Liechtenstein,Métaux précieux,dénonçables,Total transférabilité</xs:documentation>
        </xs:annotation>
      </xs:element>
      <xs:element name="I.EM.KUE.UEB" type="xs:double">
        <xs:annotation>
          <xs:documentation>Suisse et Liechtenstein,Métaux précieux,dénonçables,transférables</xs:documentation>
        </xs:annotation>
      </xs:element>
      <xs:element name="I.EM.KUE.NUE" type="xs:double">
        <xs:annotation>
          <xs:documentation>Suisse et Liechtenstein,Métaux précieux,dénonçables,non transférables</xs:documentation>
        </xs:annotation>
      </xs:element>
      <xs:element name="I.EM.RLZ.T" type="xs:double">
        <xs:annotation>
          <xs:documentation>Suisse et Liechtenstein,Métaux précieux,avec échéance,Total transférabilité</xs:documentation>
        </xs:annotation>
      </xs:element>
      <xs:element name="I.EM.B1M.T" type="xs:double">
        <xs:annotation>
          <xs:documentation>Suisse et Liechtenstein,Métaux précieux,jusqu’à 1 mois,Total transférabilité</xs:documentation>
        </xs:annotation>
      </xs:element>
      <xs:element name="I.EM.M13.T" type="xs:double">
        <xs:annotation>
          <xs:documentation>Suisse et Liechtenstein,Métaux précieux,dans plus de 1 mois et jusqu’à 3 mois,Total transférabilité</xs:documentation>
        </xs:annotation>
      </xs:element>
      <xs:element name="I.EM.M31.T" type="xs:double">
        <xs:annotation>
          <xs:documentation>Suisse et Liechtenstein,Métaux précieux,dans plus de 3 mois et jusqu’à 1 an,Total transférabilité</xs:documentation>
        </xs:annotation>
      </xs:element>
      <xs:element name="I.EM.J15.T" type="xs:double">
        <xs:annotation>
          <xs:documentation>Suisse et Liechtenstein,Métaux précieux,dans plus de 1 an et jusqu’à 5 ans,Total transférabilité</xs:documentation>
        </xs:annotation>
      </xs:element>
      <xs:element name="I.EM.U5J.T" type="xs:double">
        <xs:annotation>
          <xs:documentation>Suisse et Liechtenstein,Métaux précieux,dans plus de 5 ans,Total transférabilité</xs:documentation>
        </xs:annotation>
      </xs:element>
      <xs:element name="I.EUR.T.T" type="xs:double">
        <xs:annotation>
          <xs:documentation>Suisse et Liechtenstein,Euro,Total échéance,Total transférabilité</xs:documentation>
        </xs:annotation>
      </xs:element>
      <xs:element name="I.EUR.ASI.T" type="xs:double">
        <xs:annotation>
          <xs:documentation>Suisse et Liechtenstein,Euro,à vue,Total transférabilité</xs:documentation>
        </xs:annotation>
      </xs:element>
      <xs:element name="I.EUR.KUE.T" type="xs:double">
        <xs:annotation>
          <xs:documentation>Suisse et Liechtenstein,Euro,dénonçables,Total transférabilité</xs:documentation>
        </xs:annotation>
      </xs:element>
      <xs:element name="I.EUR.KUE.UEB" type="xs:double">
        <xs:annotation>
          <xs:documentation>Suisse et Liechtenstein,Euro,dénonçables,transférables</xs:documentation>
        </xs:annotation>
      </xs:element>
      <xs:element name="I.EUR.KUE.NUE" type="xs:double">
        <xs:annotation>
          <xs:documentation>Suisse et Liechtenstein,Euro,dénonçables,non transférables</xs:documentation>
        </xs:annotation>
      </xs:element>
      <xs:element name="I.EUR.RLZ.T" type="xs:double">
        <xs:annotation>
          <xs:documentation>Suisse et Liechtenstein,Euro,avec échéance,Total transférabilité</xs:documentation>
        </xs:annotation>
      </xs:element>
      <xs:element name="I.EUR.B1M.T" type="xs:double">
        <xs:annotation>
          <xs:documentation>Suisse et Liechtenstein,Euro,jusqu’à 1 mois,Total transférabilité</xs:documentation>
        </xs:annotation>
      </xs:element>
      <xs:element name="I.EUR.M13.T" type="xs:double">
        <xs:annotation>
          <xs:documentation>Suisse et Liechtenstein,Euro,dans plus de 1 mois et jusqu’à 3 mois,Total transférabilité</xs:documentation>
        </xs:annotation>
      </xs:element>
      <xs:element name="I.EUR.M31.T" type="xs:double">
        <xs:annotation>
          <xs:documentation>Suisse et Liechtenstein,Euro,dans plus de 3 mois et jusqu’à 1 an,Total transférabilité</xs:documentation>
        </xs:annotation>
      </xs:element>
      <xs:element name="I.EUR.J15.T" type="xs:double">
        <xs:annotation>
          <xs:documentation>Suisse et Liechtenstein,Euro,dans plus de 1 an et jusqu’à 5 ans,Total transférabilité</xs:documentation>
        </xs:annotation>
      </xs:element>
      <xs:element name="I.EUR.U5J.T" type="xs:double">
        <xs:annotation>
          <xs:documentation>Suisse et Liechtenstein,Euro,dans plus de 5 ans,Total transférabilité</xs:documentation>
        </xs:annotation>
      </xs:element>
      <xs:element name="I.JPY.T.T" type="xs:double">
        <xs:annotation>
          <xs:documentation>Suisse et Liechtenstein,Yen,Total échéance,Total transférabilité</xs:documentation>
        </xs:annotation>
      </xs:element>
      <xs:element name="I.JPY.ASI.T" type="xs:double">
        <xs:annotation>
          <xs:documentation>Suisse et Liechtenstein,Yen,à vue,Total transférabilité</xs:documentation>
        </xs:annotation>
      </xs:element>
      <xs:element name="I.JPY.KUE.T" type="xs:double">
        <xs:annotation>
          <xs:documentation>Suisse et Liechtenstein,Yen,dénonçables,Total transférabilité</xs:documentation>
        </xs:annotation>
      </xs:element>
      <xs:element name="I.JPY.KUE.UEB" type="xs:double">
        <xs:annotation>
          <xs:documentation>Suisse et Liechtenstein,Yen,dénonçables,transférables</xs:documentation>
        </xs:annotation>
      </xs:element>
      <xs:element name="I.JPY.KUE.NUE" type="xs:double">
        <xs:annotation>
          <xs:documentation>Suisse et Liechtenstein,Yen,dénonçables,non transférables</xs:documentation>
        </xs:annotation>
      </xs:element>
      <xs:element name="I.JPY.RLZ.T" type="xs:double">
        <xs:annotation>
          <xs:documentation>Suisse et Liechtenstein,Yen,avec échéance,Total transférabilité</xs:documentation>
        </xs:annotation>
      </xs:element>
      <xs:element name="I.JPY.B1M.T" type="xs:double">
        <xs:annotation>
          <xs:documentation>Suisse et Liechtenstein,Yen,jusqu’à 1 mois,Total transférabilité</xs:documentation>
        </xs:annotation>
      </xs:element>
      <xs:element name="I.JPY.M13.T" type="xs:double">
        <xs:annotation>
          <xs:documentation>Suisse et Liechtenstein,Yen,dans plus de 1 mois et jusqu’à 3 mois,Total transférabilité</xs:documentation>
        </xs:annotation>
      </xs:element>
      <xs:element name="I.JPY.M31.T" type="xs:double">
        <xs:annotation>
          <xs:documentation>Suisse et Liechtenstein,Yen,dans plus de 3 mois et jusqu’à 1 an,Total transférabilité</xs:documentation>
        </xs:annotation>
      </xs:element>
      <xs:element name="I.JPY.J15.T" type="xs:double">
        <xs:annotation>
          <xs:documentation>Suisse et Liechtenstein,Yen,dans plus de 1 an et jusqu’à 5 ans,Total transférabilité</xs:documentation>
        </xs:annotation>
      </xs:element>
      <xs:element name="I.JPY.U5J.T" type="xs:double">
        <xs:annotation>
          <xs:documentation>Suisse et Liechtenstein,Yen,dans plus de 5 ans,Total transférabilité</xs:documentation>
        </xs:annotation>
      </xs:element>
      <xs:element name="I.USD.T.T" type="xs:double">
        <xs:annotation>
          <xs:documentation>Suisse et Liechtenstein,Dollar des Etats-Unis,Total échéance,Total transférabilité</xs:documentation>
        </xs:annotation>
      </xs:element>
      <xs:element name="I.USD.ASI.T" type="xs:double">
        <xs:annotation>
          <xs:documentation>Suisse et Liechtenstein,Dollar des Etats-Unis,à vue,Total transférabilité</xs:documentation>
        </xs:annotation>
      </xs:element>
      <xs:element name="I.USD.KUE.T" type="xs:double">
        <xs:annotation>
          <xs:documentation>Suisse et Liechtenstein,Dollar des Etats-Unis,dénonçables,Total transférabilité</xs:documentation>
        </xs:annotation>
      </xs:element>
      <xs:element name="I.USD.KUE.UEB" type="xs:double">
        <xs:annotation>
          <xs:documentation>Suisse et Liechtenstein,Dollar des Etats-Unis,dénonçables,transférables</xs:documentation>
        </xs:annotation>
      </xs:element>
      <xs:element name="I.USD.KUE.NUE" type="xs:double">
        <xs:annotation>
          <xs:documentation>Suisse et Liechtenstein,Dollar des Etats-Unis,dénonçables,non transférables</xs:documentation>
        </xs:annotation>
      </xs:element>
      <xs:element name="I.USD.RLZ.T" type="xs:double">
        <xs:annotation>
          <xs:documentation>Suisse et Liechtenstein,Dollar des Etats-Unis,avec échéance,Total transférabilité</xs:documentation>
        </xs:annotation>
      </xs:element>
      <xs:element name="I.USD.B1M.T" type="xs:double">
        <xs:annotation>
          <xs:documentation>Suisse et Liechtenstein,Dollar des Etats-Unis,jusqu’à 1 mois,Total transférabilité</xs:documentation>
        </xs:annotation>
      </xs:element>
      <xs:element name="I.USD.M13.T" type="xs:double">
        <xs:annotation>
          <xs:documentation>Suisse et Liechtenstein,Dollar des Etats-Unis,dans plus de 1 mois et jusqu’à 3 mois,Total transférabilité</xs:documentation>
        </xs:annotation>
      </xs:element>
      <xs:element name="I.USD.M31.T" type="xs:double">
        <xs:annotation>
          <xs:documentation>Suisse et Liechtenstein,Dollar des Etats-Unis,dans plus de 3 mois et jusqu’à 1 an,Total transférabilité</xs:documentation>
        </xs:annotation>
      </xs:element>
      <xs:element name="I.USD.J15.T" type="xs:double">
        <xs:annotation>
          <xs:documentation>Suisse et Liechtenstein,Dollar des Etats-Unis,dans plus de 1 an et jusqu’à 5 ans,Total transférabilité</xs:documentation>
        </xs:annotation>
      </xs:element>
      <xs:element name="I.USD.U5J.T" type="xs:double">
        <xs:annotation>
          <xs:documentation>Suisse et Liechtenstein,Dollar des Etats-Unis,dans plus de 5 ans,Total transférabilité</xs:documentation>
        </xs:annotation>
      </xs:element>
      <xs:element name="I.U.T.T" type="xs:double">
        <xs:annotation>
          <xs:documentation>Suisse et Liechtenstein,Autres monnaies,Total échéance,Total transférabilité</xs:documentation>
        </xs:annotation>
      </xs:element>
      <xs:element name="I.U.ASI.T" type="xs:double">
        <xs:annotation>
          <xs:documentation>Suisse et Liechtenstein,Autres monnaies,à vue,Total transférabilité</xs:documentation>
        </xs:annotation>
      </xs:element>
      <xs:element name="I.U.KUE.T" type="xs:double">
        <xs:annotation>
          <xs:documentation>Suisse et Liechtenstein,Autres monnaies,dénonçables,Total transférabilité</xs:documentation>
        </xs:annotation>
      </xs:element>
      <xs:element name="I.U.KUE.UEB" type="xs:double">
        <xs:annotation>
          <xs:documentation>Suisse et Liechtenstein,Autres monnaies,dénonçables,transférables</xs:documentation>
        </xs:annotation>
      </xs:element>
      <xs:element name="I.U.KUE.NUE" type="xs:double">
        <xs:annotation>
          <xs:documentation>Suisse et Liechtenstein,Autres monnaies,dénonçables,non transférables</xs:documentation>
        </xs:annotation>
      </xs:element>
      <xs:element name="I.U.RLZ.T" type="xs:double">
        <xs:annotation>
          <xs:documentation>Suisse et Liechtenstein,Autres monnaies,avec échéance,Total transférabilité</xs:documentation>
        </xs:annotation>
      </xs:element>
      <xs:element name="I.U.B1M.T" type="xs:double">
        <xs:annotation>
          <xs:documentation>Suisse et Liechtenstein,Autres monnaies,jusqu’à 1 mois,Total transférabilité</xs:documentation>
        </xs:annotation>
      </xs:element>
      <xs:element name="I.U.M13.T" type="xs:double">
        <xs:annotation>
          <xs:documentation>Suisse et Liechtenstein,Autres monnaies,dans plus de 1 mois et jusqu’à 3 mois,Total transférabilité</xs:documentation>
        </xs:annotation>
      </xs:element>
      <xs:element name="I.U.M31.T" type="xs:double">
        <xs:annotation>
          <xs:documentation>Suisse et Liechtenstein,Autres monnaies,dans plus de 3 mois et jusqu’à 1 an,Total transférabilité</xs:documentation>
        </xs:annotation>
      </xs:element>
      <xs:element name="I.U.J15.T" type="xs:double">
        <xs:annotation>
          <xs:documentation>Suisse et Liechtenstein,Autres monnaies,dans plus de 1 an et jusqu’à 5 ans,Total transférabilité</xs:documentation>
        </xs:annotation>
      </xs:element>
      <xs:element name="I.U.U5J.T" type="xs:double">
        <xs:annotation>
          <xs:documentation>Suisse et Liechtenstein,Autres monnaies,dans plus de 5 ans,Total transférabilité</xs:documentation>
        </xs:annotation>
      </xs:element>
      <xs:element name="A.T.T.T" type="xs:double">
        <xs:annotation>
          <xs:documentation>Étranger,Total monnaie,Total échéance,Total transférabilité</xs:documentation>
        </xs:annotation>
      </xs:element>
      <xs:element name="A.T.ASI.T" type="xs:double">
        <xs:annotation>
          <xs:documentation>Étranger,Total monnaie,à vue,Total transférabilité</xs:documentation>
        </xs:annotation>
      </xs:element>
      <xs:element name="A.T.KUE.T" type="xs:double">
        <xs:annotation>
          <xs:documentation>Étranger,Total monnaie,dénonçables,Total transférabilité</xs:documentation>
        </xs:annotation>
      </xs:element>
      <xs:element name="A.T.KUE.UEB" type="xs:double">
        <xs:annotation>
          <xs:documentation>Étranger,Total monnaie,dénonçables,transférables</xs:documentation>
        </xs:annotation>
      </xs:element>
      <xs:element name="A.T.KUE.NUE" type="xs:double">
        <xs:annotation>
          <xs:documentation>Étranger,Total monnaie,dénonçables,non transférables</xs:documentation>
        </xs:annotation>
      </xs:element>
      <xs:element name="A.T.RLZ.T" type="xs:double">
        <xs:annotation>
          <xs:documentation>Étranger,Total monnaie,avec échéance,Total transférabilité</xs:documentation>
        </xs:annotation>
      </xs:element>
      <xs:element name="A.T.B1M.T" type="xs:double">
        <xs:annotation>
          <xs:documentation>Étranger,Total monnaie,jusqu’à 1 mois,Total transférabilité</xs:documentation>
        </xs:annotation>
      </xs:element>
      <xs:element name="A.T.M13.T" type="xs:double">
        <xs:annotation>
          <xs:documentation>Étranger,Total monnaie,dans plus de 1 mois et jusqu’à 3 mois,Total transférabilité</xs:documentation>
        </xs:annotation>
      </xs:element>
      <xs:element name="A.T.M31.T" type="xs:double">
        <xs:annotation>
          <xs:documentation>Étranger,Total monnaie,dans plus de 3 mois et jusqu’à 1 an,Total transférabilité</xs:documentation>
        </xs:annotation>
      </xs:element>
      <xs:element name="A.T.J15.T" type="xs:double">
        <xs:annotation>
          <xs:documentation>Étranger,Total monnaie,dans plus de 1 an et jusqu’à 5 ans,Total transférabilité</xs:documentation>
        </xs:annotation>
      </xs:element>
      <xs:element name="A.T.U5J.T" type="xs:double">
        <xs:annotation>
          <xs:documentation>Étranger,Total monnaie,dans plus de 5 ans,Total transférabilité</xs:documentation>
        </xs:annotation>
      </xs:element>
      <xs:element name="A.CHF.T.T" type="xs:double">
        <xs:annotation>
          <xs:documentation>Étranger,Franc suisse,Total échéance,Total transférabilité</xs:documentation>
        </xs:annotation>
      </xs:element>
      <xs:element name="A.CHF.ASI.T" type="xs:double">
        <xs:annotation>
          <xs:documentation>Étranger,Franc suisse,à vue,Total transférabilité</xs:documentation>
        </xs:annotation>
      </xs:element>
      <xs:element name="A.CHF.KUE.T" type="xs:double">
        <xs:annotation>
          <xs:documentation>Étranger,Franc suisse,dénonçables,Total transférabilité</xs:documentation>
        </xs:annotation>
      </xs:element>
      <xs:element name="A.CHF.KUE.UEB" type="xs:double">
        <xs:annotation>
          <xs:documentation>Étranger,Franc suisse,dénonçables,transférables</xs:documentation>
        </xs:annotation>
      </xs:element>
      <xs:element name="A.CHF.KUE.NUE" type="xs:double">
        <xs:annotation>
          <xs:documentation>Étranger,Franc suisse,dénonçables,non transférables</xs:documentation>
        </xs:annotation>
      </xs:element>
      <xs:element name="A.CHF.RLZ.T" type="xs:double">
        <xs:annotation>
          <xs:documentation>Étranger,Franc suisse,avec échéance,Total transférabilité</xs:documentation>
        </xs:annotation>
      </xs:element>
      <xs:element name="A.CHF.B1M.T" type="xs:double">
        <xs:annotation>
          <xs:documentation>Étranger,Franc suisse,jusqu’à 1 mois,Total transférabilité</xs:documentation>
        </xs:annotation>
      </xs:element>
      <xs:element name="A.CHF.M13.T" type="xs:double">
        <xs:annotation>
          <xs:documentation>Étranger,Franc suisse,dans plus de 1 mois et jusqu’à 3 mois,Total transférabilité</xs:documentation>
        </xs:annotation>
      </xs:element>
      <xs:element name="A.CHF.M31.T" type="xs:double">
        <xs:annotation>
          <xs:documentation>Étranger,Franc suisse,dans plus de 3 mois et jusqu’à 1 an,Total transférabilité</xs:documentation>
        </xs:annotation>
      </xs:element>
      <xs:element name="A.CHF.J15.T" type="xs:double">
        <xs:annotation>
          <xs:documentation>Étranger,Franc suisse,dans plus de 1 an et jusqu’à 5 ans,Total transférabilité</xs:documentation>
        </xs:annotation>
      </xs:element>
      <xs:element name="A.CHF.U5J.T" type="xs:double">
        <xs:annotation>
          <xs:documentation>Étranger,Franc suisse,dans plus de 5 ans,Total transférabilité</xs:documentation>
        </xs:annotation>
      </xs:element>
      <xs:element name="A.EM.T.T" type="xs:double">
        <xs:annotation>
          <xs:documentation>Étranger,Métaux précieux,Total échéance,Total transférabilité</xs:documentation>
        </xs:annotation>
      </xs:element>
      <xs:element name="A.EM.ASI.T" type="xs:double">
        <xs:annotation>
          <xs:documentation>Étranger,Métaux précieux,à vue,Total transférabilité</xs:documentation>
        </xs:annotation>
      </xs:element>
      <xs:element name="A.EM.KUE.T" type="xs:double">
        <xs:annotation>
          <xs:documentation>Étranger,Métaux précieux,dénonçables,Total transférabilité</xs:documentation>
        </xs:annotation>
      </xs:element>
      <xs:element name="A.EM.KUE.UEB" type="xs:double">
        <xs:annotation>
          <xs:documentation>Étranger,Métaux précieux,dénonçables,transférables</xs:documentation>
        </xs:annotation>
      </xs:element>
      <xs:element name="A.EM.KUE.NUE" type="xs:double">
        <xs:annotation>
          <xs:documentation>Étranger,Métaux précieux,dénonçables,non transférables</xs:documentation>
        </xs:annotation>
      </xs:element>
      <xs:element name="A.EM.RLZ.T" type="xs:double">
        <xs:annotation>
          <xs:documentation>Étranger,Métaux précieux,avec échéance,Total transférabilité</xs:documentation>
        </xs:annotation>
      </xs:element>
      <xs:element name="A.EM.B1M.T" type="xs:double">
        <xs:annotation>
          <xs:documentation>Étranger,Métaux précieux,jusqu’à 1 mois,Total transférabilité</xs:documentation>
        </xs:annotation>
      </xs:element>
      <xs:element name="A.EM.M13.T" type="xs:double">
        <xs:annotation>
          <xs:documentation>Étranger,Métaux précieux,dans plus de 1 mois et jusqu’à 3 mois,Total transférabilité</xs:documentation>
        </xs:annotation>
      </xs:element>
      <xs:element name="A.EM.M31.T" type="xs:double">
        <xs:annotation>
          <xs:documentation>Étranger,Métaux précieux,dans plus de 3 mois et jusqu’à 1 an,Total transférabilité</xs:documentation>
        </xs:annotation>
      </xs:element>
      <xs:element name="A.EM.J15.T" type="xs:double">
        <xs:annotation>
          <xs:documentation>Étranger,Métaux précieux,dans plus de 1 an et jusqu’à 5 ans,Total transférabilité</xs:documentation>
        </xs:annotation>
      </xs:element>
      <xs:element name="A.EM.U5J.T" type="xs:double">
        <xs:annotation>
          <xs:documentation>Étranger,Métaux précieux,dans plus de 5 ans,Total transférabilité</xs:documentation>
        </xs:annotation>
      </xs:element>
      <xs:element name="A.EUR.T.T" type="xs:double">
        <xs:annotation>
          <xs:documentation>Étranger,Euro,Total échéance,Total transférabilité</xs:documentation>
        </xs:annotation>
      </xs:element>
      <xs:element name="A.EUR.ASI.T" type="xs:double">
        <xs:annotation>
          <xs:documentation>Étranger,Euro,à vue,Total transférabilité</xs:documentation>
        </xs:annotation>
      </xs:element>
      <xs:element name="A.EUR.KUE.T" type="xs:double">
        <xs:annotation>
          <xs:documentation>Étranger,Euro,dénonçables,Total transférabilité</xs:documentation>
        </xs:annotation>
      </xs:element>
      <xs:element name="A.EUR.KUE.UEB" type="xs:double">
        <xs:annotation>
          <xs:documentation>Étranger,Euro,dénonçables,transférables</xs:documentation>
        </xs:annotation>
      </xs:element>
      <xs:element name="A.EUR.KUE.NUE" type="xs:double">
        <xs:annotation>
          <xs:documentation>Étranger,Euro,dénonçables,non transférables</xs:documentation>
        </xs:annotation>
      </xs:element>
      <xs:element name="A.EUR.RLZ.T" type="xs:double">
        <xs:annotation>
          <xs:documentation>Étranger,Euro,avec échéance,Total transférabilité</xs:documentation>
        </xs:annotation>
      </xs:element>
      <xs:element name="A.EUR.B1M.T" type="xs:double">
        <xs:annotation>
          <xs:documentation>Étranger,Euro,jusqu’à 1 mois,Total transférabilité</xs:documentation>
        </xs:annotation>
      </xs:element>
      <xs:element name="A.EUR.M13.T" type="xs:double">
        <xs:annotation>
          <xs:documentation>Étranger,Euro,dans plus de 1 mois et jusqu’à 3 mois,Total transférabilité</xs:documentation>
        </xs:annotation>
      </xs:element>
      <xs:element name="A.EUR.M31.T" type="xs:double">
        <xs:annotation>
          <xs:documentation>Étranger,Euro,dans plus de 3 mois et jusqu’à 1 an,Total transférabilité</xs:documentation>
        </xs:annotation>
      </xs:element>
      <xs:element name="A.EUR.J15.T" type="xs:double">
        <xs:annotation>
          <xs:documentation>Étranger,Euro,dans plus de 1 an et jusqu’à 5 ans,Total transférabilité</xs:documentation>
        </xs:annotation>
      </xs:element>
      <xs:element name="A.EUR.U5J.T" type="xs:double">
        <xs:annotation>
          <xs:documentation>Étranger,Euro,dans plus de 5 ans,Total transférabilité</xs:documentation>
        </xs:annotation>
      </xs:element>
      <xs:element name="A.JPY.T.T" type="xs:double">
        <xs:annotation>
          <xs:documentation>Étranger,Yen,Total échéance,Total transférabilité</xs:documentation>
        </xs:annotation>
      </xs:element>
      <xs:element name="A.JPY.ASI.T" type="xs:double">
        <xs:annotation>
          <xs:documentation>Étranger,Yen,à vue,Total transférabilité</xs:documentation>
        </xs:annotation>
      </xs:element>
      <xs:element name="A.JPY.KUE.T" type="xs:double">
        <xs:annotation>
          <xs:documentation>Étranger,Yen,dénonçables,Total transférabilité</xs:documentation>
        </xs:annotation>
      </xs:element>
      <xs:element name="A.JPY.KUE.UEB" type="xs:double">
        <xs:annotation>
          <xs:documentation>Étranger,Yen,dénonçables,transférables</xs:documentation>
        </xs:annotation>
      </xs:element>
      <xs:element name="A.JPY.KUE.NUE" type="xs:double">
        <xs:annotation>
          <xs:documentation>Étranger,Yen,dénonçables,non transférables</xs:documentation>
        </xs:annotation>
      </xs:element>
      <xs:element name="A.JPY.RLZ.T" type="xs:double">
        <xs:annotation>
          <xs:documentation>Étranger,Yen,avec échéance,Total transférabilité</xs:documentation>
        </xs:annotation>
      </xs:element>
      <xs:element name="A.JPY.B1M.T" type="xs:double">
        <xs:annotation>
          <xs:documentation>Étranger,Yen,jusqu’à 1 mois,Total transférabilité</xs:documentation>
        </xs:annotation>
      </xs:element>
      <xs:element name="A.JPY.M13.T" type="xs:double">
        <xs:annotation>
          <xs:documentation>Étranger,Yen,dans plus de 1 mois et jusqu’à 3 mois,Total transférabilité</xs:documentation>
        </xs:annotation>
      </xs:element>
      <xs:element name="A.JPY.M31.T" type="xs:double">
        <xs:annotation>
          <xs:documentation>Étranger,Yen,dans plus de 3 mois et jusqu’à 1 an,Total transférabilité</xs:documentation>
        </xs:annotation>
      </xs:element>
      <xs:element name="A.JPY.J15.T" type="xs:double">
        <xs:annotation>
          <xs:documentation>Étranger,Yen,dans plus de 1 an et jusqu’à 5 ans,Total transférabilité</xs:documentation>
        </xs:annotation>
      </xs:element>
      <xs:element name="A.JPY.U5J.T" type="xs:double">
        <xs:annotation>
          <xs:documentation>Étranger,Yen,dans plus de 5 ans,Total transférabilité</xs:documentation>
        </xs:annotation>
      </xs:element>
      <xs:element name="A.USD.T.T" type="xs:double">
        <xs:annotation>
          <xs:documentation>Étranger,Dollar des Etats-Unis,Total échéance,Total transférabilité</xs:documentation>
        </xs:annotation>
      </xs:element>
      <xs:element name="A.USD.ASI.T" type="xs:double">
        <xs:annotation>
          <xs:documentation>Étranger,Dollar des Etats-Unis,à vue,Total transférabilité</xs:documentation>
        </xs:annotation>
      </xs:element>
      <xs:element name="A.USD.KUE.T" type="xs:double">
        <xs:annotation>
          <xs:documentation>Étranger,Dollar des Etats-Unis,dénonçables,Total transférabilité</xs:documentation>
        </xs:annotation>
      </xs:element>
      <xs:element name="A.USD.KUE.UEB" type="xs:double">
        <xs:annotation>
          <xs:documentation>Étranger,Dollar des Etats-Unis,dénonçables,transférables</xs:documentation>
        </xs:annotation>
      </xs:element>
      <xs:element name="A.USD.KUE.NUE" type="xs:double">
        <xs:annotation>
          <xs:documentation>Étranger,Dollar des Etats-Unis,dénonçables,non transférables</xs:documentation>
        </xs:annotation>
      </xs:element>
      <xs:element name="A.USD.RLZ.T" type="xs:double">
        <xs:annotation>
          <xs:documentation>Étranger,Dollar des Etats-Unis,avec échéance,Total transférabilité</xs:documentation>
        </xs:annotation>
      </xs:element>
      <xs:element name="A.USD.B1M.T" type="xs:double">
        <xs:annotation>
          <xs:documentation>Étranger,Dollar des Etats-Unis,jusqu’à 1 mois,Total transférabilité</xs:documentation>
        </xs:annotation>
      </xs:element>
      <xs:element name="A.USD.M13.T" type="xs:double">
        <xs:annotation>
          <xs:documentation>Étranger,Dollar des Etats-Unis,dans plus de 1 mois et jusqu’à 3 mois,Total transférabilité</xs:documentation>
        </xs:annotation>
      </xs:element>
      <xs:element name="A.USD.M31.T" type="xs:double">
        <xs:annotation>
          <xs:documentation>Étranger,Dollar des Etats-Unis,dans plus de 3 mois et jusqu’à 1 an,Total transférabilité</xs:documentation>
        </xs:annotation>
      </xs:element>
      <xs:element name="A.USD.J15.T" type="xs:double">
        <xs:annotation>
          <xs:documentation>Étranger,Dollar des Etats-Unis,dans plus de 1 an et jusqu’à 5 ans,Total transférabilité</xs:documentation>
        </xs:annotation>
      </xs:element>
      <xs:element name="A.USD.U5J.T" type="xs:double">
        <xs:annotation>
          <xs:documentation>Étranger,Dollar des Etats-Unis,dans plus de 5 ans,Total transférabilité</xs:documentation>
        </xs:annotation>
      </xs:element>
      <xs:element name="A.U.T.T" type="xs:double">
        <xs:annotation>
          <xs:documentation>Étranger,Autres monnaies,Total échéance,Total transférabilité</xs:documentation>
        </xs:annotation>
      </xs:element>
      <xs:element name="A.U.ASI.T" type="xs:double">
        <xs:annotation>
          <xs:documentation>Étranger,Autres monnaies,à vue,Total transférabilité</xs:documentation>
        </xs:annotation>
      </xs:element>
      <xs:element name="A.U.KUE.T" type="xs:double">
        <xs:annotation>
          <xs:documentation>Étranger,Autres monnaies,dénonçables,Total transférabilité</xs:documentation>
        </xs:annotation>
      </xs:element>
      <xs:element name="A.U.KUE.UEB" type="xs:double">
        <xs:annotation>
          <xs:documentation>Étranger,Autres monnaies,dénonçables,transférables</xs:documentation>
        </xs:annotation>
      </xs:element>
      <xs:element name="A.U.KUE.NUE" type="xs:double">
        <xs:annotation>
          <xs:documentation>Étranger,Autres monnaies,dénonçables,non transférables</xs:documentation>
        </xs:annotation>
      </xs:element>
      <xs:element name="A.U.RLZ.T" type="xs:double">
        <xs:annotation>
          <xs:documentation>Étranger,Autres monnaies,avec échéance,Total transférabilité</xs:documentation>
        </xs:annotation>
      </xs:element>
      <xs:element name="A.U.B1M.T" type="xs:double">
        <xs:annotation>
          <xs:documentation>Étranger,Autres monnaies,jusqu’à 1 mois,Total transférabilité</xs:documentation>
        </xs:annotation>
      </xs:element>
      <xs:element name="A.U.M13.T" type="xs:double">
        <xs:annotation>
          <xs:documentation>Étranger,Autres monnaies,dans plus de 1 mois et jusqu’à 3 mois,Total transférabilité</xs:documentation>
        </xs:annotation>
      </xs:element>
      <xs:element name="A.U.M31.T" type="xs:double">
        <xs:annotation>
          <xs:documentation>Étranger,Autres monnaies,dans plus de 3 mois et jusqu’à 1 an,Total transférabilité</xs:documentation>
        </xs:annotation>
      </xs:element>
      <xs:element name="A.U.J15.T" type="xs:double">
        <xs:annotation>
          <xs:documentation>Étranger,Autres monnaies,dans plus de 1 an et jusqu’à 5 ans,Total transférabilité</xs:documentation>
        </xs:annotation>
      </xs:element>
      <xs:element name="A.U.U5J.T" type="xs:double">
        <xs:annotation>
          <xs:documentation>Étranger,Autres monnaies,dans plus de 5 ans,Total transférabilité</xs:documentation>
        </xs:annotation>
      </xs:element>
      <xs:element name="T.T.T" type="xs:double">
        <xs:annotation>
          <xs:documentation>Total suisse et étranger,Total monnaie,Total suisse et étranger</xs:documentation>
        </xs:annotation>
      </xs:element>
      <xs:element name="T.T.I" type="xs:double">
        <xs:annotation>
          <xs:documentation>Total suisse et étranger,Total monnaie,Suisse et Liechtenstein</xs:documentation>
        </xs:annotation>
      </xs:element>
      <xs:element name="T.T.A" type="xs:double">
        <xs:annotation>
          <xs:documentation>Total suisse et étranger,Total monnaie,Étranger</xs:documentation>
        </xs:annotation>
      </xs:element>
      <xs:element name="I.T.T" type="xs:double">
        <xs:annotation>
          <xs:documentation>Suisse et Liechtenstein,Total monnaie,Total suisse et étranger</xs:documentation>
        </xs:annotation>
      </xs:element>
      <xs:element name="I.T.I" type="xs:double">
        <xs:annotation>
          <xs:documentation>Suisse et Liechtenstein,Total monnaie,Suisse et Liechtenstein</xs:documentation>
        </xs:annotation>
      </xs:element>
      <xs:element name="I.T.A" type="xs:double">
        <xs:annotation>
          <xs:documentation>Suisse et Liechtenstein,Total monnaie,Étranger</xs:documentation>
        </xs:annotation>
      </xs:element>
      <xs:element name="I.CHF.T" type="xs:double">
        <xs:annotation>
          <xs:documentation>Suisse et Liechtenstein,Franc suisse,Total suisse et étranger</xs:documentation>
        </xs:annotation>
      </xs:element>
      <xs:element name="I.CHF.I" type="xs:double">
        <xs:annotation>
          <xs:documentation>Suisse et Liechtenstein,Franc suisse,Suisse et Liechtenstein</xs:documentation>
        </xs:annotation>
      </xs:element>
      <xs:element name="I.CHF.A" type="xs:double">
        <xs:annotation>
          <xs:documentation>Suisse et Liechtenstein,Franc suisse,Étranger</xs:documentation>
        </xs:annotation>
      </xs:element>
      <xs:element name="I.EM.T" type="xs:double">
        <xs:annotation>
          <xs:documentation>Suisse et Liechtenstein,Métaux précieux,Total suisse et étranger</xs:documentation>
        </xs:annotation>
      </xs:element>
      <xs:element name="I.EM.I" type="xs:double">
        <xs:annotation>
          <xs:documentation>Suisse et Liechtenstein,Métaux précieux,Suisse et Liechtenstein</xs:documentation>
        </xs:annotation>
      </xs:element>
      <xs:element name="I.EM.A" type="xs:double">
        <xs:annotation>
          <xs:documentation>Suisse et Liechtenstein,Métaux précieux,Étranger</xs:documentation>
        </xs:annotation>
      </xs:element>
      <xs:element name="I.EUR.T" type="xs:double">
        <xs:annotation>
          <xs:documentation>Suisse et Liechtenstein,Euro,Total suisse et étranger</xs:documentation>
        </xs:annotation>
      </xs:element>
      <xs:element name="I.EUR.I" type="xs:double">
        <xs:annotation>
          <xs:documentation>Suisse et Liechtenstein,Euro,Suisse et Liechtenstein</xs:documentation>
        </xs:annotation>
      </xs:element>
      <xs:element name="I.EUR.A" type="xs:double">
        <xs:annotation>
          <xs:documentation>Suisse et Liechtenstein,Euro,Étranger</xs:documentation>
        </xs:annotation>
      </xs:element>
      <xs:element name="I.JPY.T" type="xs:double">
        <xs:annotation>
          <xs:documentation>Suisse et Liechtenstein,Yen,Total suisse et étranger</xs:documentation>
        </xs:annotation>
      </xs:element>
      <xs:element name="I.JPY.I" type="xs:double">
        <xs:annotation>
          <xs:documentation>Suisse et Liechtenstein,Yen,Suisse et Liechtenstein</xs:documentation>
        </xs:annotation>
      </xs:element>
      <xs:element name="I.JPY.A" type="xs:double">
        <xs:annotation>
          <xs:documentation>Suisse et Liechtenstein,Yen,Étranger</xs:documentation>
        </xs:annotation>
      </xs:element>
      <xs:element name="I.USD.T" type="xs:double">
        <xs:annotation>
          <xs:documentation>Suisse et Liechtenstein,Dollar des Etats-Unis,Total suisse et étranger</xs:documentation>
        </xs:annotation>
      </xs:element>
      <xs:element name="I.USD.I" type="xs:double">
        <xs:annotation>
          <xs:documentation>Suisse et Liechtenstein,Dollar des Etats-Unis,Suisse et Liechtenstein</xs:documentation>
        </xs:annotation>
      </xs:element>
      <xs:element name="I.USD.A" type="xs:double">
        <xs:annotation>
          <xs:documentation>Suisse et Liechtenstein,Dollar des Etats-Unis,Étranger</xs:documentation>
        </xs:annotation>
      </xs:element>
      <xs:element name="I.U.T" type="xs:double">
        <xs:annotation>
          <xs:documentation>Suisse et Liechtenstein,Autres monnaies,Total suisse et étranger</xs:documentation>
        </xs:annotation>
      </xs:element>
      <xs:element name="I.U.I" type="xs:double">
        <xs:annotation>
          <xs:documentation>Suisse et Liechtenstein,Autres monnaies,Suisse et Liechtenstein</xs:documentation>
        </xs:annotation>
      </xs:element>
      <xs:element name="I.U.A" type="xs:double">
        <xs:annotation>
          <xs:documentation>Suisse et Liechtenstein,Autres monnaies,Étranger</xs:documentation>
        </xs:annotation>
      </xs:element>
      <xs:element name="A.T.T" type="xs:double">
        <xs:annotation>
          <xs:documentation>Étranger,Total monnaie,Total suisse et étranger</xs:documentation>
        </xs:annotation>
      </xs:element>
      <xs:element name="A.T.I" type="xs:double">
        <xs:annotation>
          <xs:documentation>Étranger,Total monnaie,Suisse et Liechtenstein</xs:documentation>
        </xs:annotation>
      </xs:element>
      <xs:element name="A.T.A" type="xs:double">
        <xs:annotation>
          <xs:documentation>Étranger,Total monnaie,Étranger</xs:documentation>
        </xs:annotation>
      </xs:element>
      <xs:element name="A.CHF.T" type="xs:double">
        <xs:annotation>
          <xs:documentation>Étranger,Franc suisse,Total suisse et étranger</xs:documentation>
        </xs:annotation>
      </xs:element>
      <xs:element name="A.CHF.I" type="xs:double">
        <xs:annotation>
          <xs:documentation>Étranger,Franc suisse,Suisse et Liechtenstein</xs:documentation>
        </xs:annotation>
      </xs:element>
      <xs:element name="A.CHF.A" type="xs:double">
        <xs:annotation>
          <xs:documentation>Étranger,Franc suisse,Étranger</xs:documentation>
        </xs:annotation>
      </xs:element>
      <xs:element name="A.EM.T" type="xs:double">
        <xs:annotation>
          <xs:documentation>Étranger,Métaux précieux,Total suisse et étranger</xs:documentation>
        </xs:annotation>
      </xs:element>
      <xs:element name="A.EM.I" type="xs:double">
        <xs:annotation>
          <xs:documentation>Étranger,Métaux précieux,Suisse et Liechtenstein</xs:documentation>
        </xs:annotation>
      </xs:element>
      <xs:element name="A.EM.A" type="xs:double">
        <xs:annotation>
          <xs:documentation>Étranger,Métaux précieux,Étranger</xs:documentation>
        </xs:annotation>
      </xs:element>
      <xs:element name="A.EUR.T" type="xs:double">
        <xs:annotation>
          <xs:documentation>Étranger,Euro,Total suisse et étranger</xs:documentation>
        </xs:annotation>
      </xs:element>
      <xs:element name="A.EUR.I" type="xs:double">
        <xs:annotation>
          <xs:documentation>Étranger,Euro,Suisse et Liechtenstein</xs:documentation>
        </xs:annotation>
      </xs:element>
      <xs:element name="A.EUR.A" type="xs:double">
        <xs:annotation>
          <xs:documentation>Étranger,Euro,Étranger</xs:documentation>
        </xs:annotation>
      </xs:element>
      <xs:element name="A.JPY.T" type="xs:double">
        <xs:annotation>
          <xs:documentation>Étranger,Yen,Total suisse et étranger</xs:documentation>
        </xs:annotation>
      </xs:element>
      <xs:element name="A.JPY.I" type="xs:double">
        <xs:annotation>
          <xs:documentation>Étranger,Yen,Suisse et Liechtenstein</xs:documentation>
        </xs:annotation>
      </xs:element>
      <xs:element name="A.JPY.A" type="xs:double">
        <xs:annotation>
          <xs:documentation>Étranger,Yen,Étranger</xs:documentation>
        </xs:annotation>
      </xs:element>
      <xs:element name="A.USD.T" type="xs:double">
        <xs:annotation>
          <xs:documentation>Étranger,Dollar des Etats-Unis,Total suisse et étranger</xs:documentation>
        </xs:annotation>
      </xs:element>
      <xs:element name="A.USD.I" type="xs:double">
        <xs:annotation>
          <xs:documentation>Étranger,Dollar des Etats-Unis,Suisse et Liechtenstein</xs:documentation>
        </xs:annotation>
      </xs:element>
      <xs:element name="A.USD.A" type="xs:double">
        <xs:annotation>
          <xs:documentation>Étranger,Dollar des Etats-Unis,Étranger</xs:documentation>
        </xs:annotation>
      </xs:element>
      <xs:element name="A.U.T" type="xs:double">
        <xs:annotation>
          <xs:documentation>Étranger,Autres monnaies,Total suisse et étranger</xs:documentation>
        </xs:annotation>
      </xs:element>
      <xs:element name="A.U.I" type="xs:double">
        <xs:annotation>
          <xs:documentation>Étranger,Autres monnaies,Suisse et Liechtenstein</xs:documentation>
        </xs:annotation>
      </xs:element>
      <xs:element name="A.U.A" type="xs:double">
        <xs:annotation>
          <xs:documentation>Étranger,Autres monnaies,Étranger</xs:documentation>
        </xs:annotation>
      </xs:element>
      <xs:element name="T.T.OEH" type="xs:double">
        <xs:annotation>
          <xs:documentation>Total suisse et étranger,Total monnaie,Collectivités publiques</xs:documentation>
        </xs:annotation>
      </xs:element>
      <xs:element name="I.T.OEH" type="xs:double">
        <xs:annotation>
          <xs:documentation>Suisse et Liechtenstein,Total monnaie,Collectivités publiques</xs:documentation>
        </xs:annotation>
      </xs:element>
      <xs:element name="I.CHF.OEH" type="xs:double">
        <xs:annotation>
          <xs:documentation>Suisse et Liechtenstein,Franc suisse,Collectivités publiques</xs:documentation>
        </xs:annotation>
      </xs:element>
      <xs:element name="I.EUR.OEH" type="xs:double">
        <xs:annotation>
          <xs:documentation>Suisse et Liechtenstein,Euro,Collectivités publiques</xs:documentation>
        </xs:annotation>
      </xs:element>
      <xs:element name="I.JPY.OEH" type="xs:double">
        <xs:annotation>
          <xs:documentation>Suisse et Liechtenstein,Yen,Collectivités publiques</xs:documentation>
        </xs:annotation>
      </xs:element>
      <xs:element name="I.USD.OEH" type="xs:double">
        <xs:annotation>
          <xs:documentation>Suisse et Liechtenstein,Dollar des Etats-Unis,Collectivités publiques</xs:documentation>
        </xs:annotation>
      </xs:element>
      <xs:element name="I.U.OEH" type="xs:double">
        <xs:annotation>
          <xs:documentation>Suisse et Liechtenstein,Autres monnaies,Collectivités publiques</xs:documentation>
        </xs:annotation>
      </xs:element>
      <xs:element name="A.T.OEH" type="xs:double">
        <xs:annotation>
          <xs:documentation>Étranger,Total monnaie,Collectivités publiques</xs:documentation>
        </xs:annotation>
      </xs:element>
      <xs:element name="A.CHF.OEH" type="xs:double">
        <xs:annotation>
          <xs:documentation>Étranger,Franc suisse,Collectivités publiques</xs:documentation>
        </xs:annotation>
      </xs:element>
      <xs:element name="A.EUR.OEH" type="xs:double">
        <xs:annotation>
          <xs:documentation>Étranger,Euro,Collectivités publiques</xs:documentation>
        </xs:annotation>
      </xs:element>
      <xs:element name="A.JPY.OEH" type="xs:double">
        <xs:annotation>
          <xs:documentation>Étranger,Yen,Collectivités publiques</xs:documentation>
        </xs:annotation>
      </xs:element>
      <xs:element name="A.USD.OEH" type="xs:double">
        <xs:annotation>
          <xs:documentation>Étranger,Dollar des Etats-Unis,Collectivités publiques</xs:documentation>
        </xs:annotation>
      </xs:element>
      <xs:element name="A.U.OEH" type="xs:double">
        <xs:annotation>
          <xs:documentation>Étranger,Autres monnaies,Collectivités publiques</xs:documentation>
        </xs:annotation>
      </xs:element>
      <xs:element name="T.T" type="xs:double">
        <xs:annotation>
          <xs:documentation>Total suisse et étranger,Total type des comptoirs</xs:documentation>
        </xs:annotation>
      </xs:element>
      <xs:element name="T.SIT" type="xs:double">
        <xs:annotation>
          <xs:documentation>Total suisse et étranger,Sièges</xs:documentation>
        </xs:annotation>
      </xs:element>
      <xs:element name="T.FIL" type="xs:double">
        <xs:annotation>
          <xs:documentation>Total suisse et étranger,Comptoirs juridiquement dépendants</xs:documentation>
        </xs:annotation>
      </xs:element>
      <xs:element name="I.T" type="xs:double">
        <xs:annotation>
          <xs:documentation>Suisse et Liechtenstein,Total type des comptoirs</xs:documentation>
        </xs:annotation>
      </xs:element>
      <xs:element name="I.SIT" type="xs:double">
        <xs:annotation>
          <xs:documentation>Suisse et Liechtenstein,Sièges</xs:documentation>
        </xs:annotation>
      </xs:element>
      <xs:element name="I.FIL" type="xs:double">
        <xs:annotation>
          <xs:documentation>Suisse et Liechtenstein,Comptoirs juridiquement dépendants</xs:documentation>
        </xs:annotation>
      </xs:element>
      <xs:element name="ZH.T" type="xs:double">
        <xs:annotation>
          <xs:documentation>Zurich,Total type des comptoirs</xs:documentation>
        </xs:annotation>
      </xs:element>
      <xs:element name="ZH.SIT" type="xs:double">
        <xs:annotation>
          <xs:documentation>Zurich,Sièges</xs:documentation>
        </xs:annotation>
      </xs:element>
      <xs:element name="ZH.FIL" type="xs:double">
        <xs:annotation>
          <xs:documentation>Zurich,Comptoirs juridiquement dépendants</xs:documentation>
        </xs:annotation>
      </xs:element>
      <xs:element name="BE.T" type="xs:double">
        <xs:annotation>
          <xs:documentation>Berne,Total type des comptoirs</xs:documentation>
        </xs:annotation>
      </xs:element>
      <xs:element name="BE.SIT" type="xs:double">
        <xs:annotation>
          <xs:documentation>Berne,Sièges</xs:documentation>
        </xs:annotation>
      </xs:element>
      <xs:element name="BE.FIL" type="xs:double">
        <xs:annotation>
          <xs:documentation>Berne,Comptoirs juridiquement dépendants</xs:documentation>
        </xs:annotation>
      </xs:element>
      <xs:element name="LU.T" type="xs:double">
        <xs:annotation>
          <xs:documentation>Lucerne,Total type des comptoirs</xs:documentation>
        </xs:annotation>
      </xs:element>
      <xs:element name="LU.SIT" type="xs:double">
        <xs:annotation>
          <xs:documentation>Lucerne,Sièges</xs:documentation>
        </xs:annotation>
      </xs:element>
      <xs:element name="LU.FIL" type="xs:double">
        <xs:annotation>
          <xs:documentation>Lucerne,Comptoirs juridiquement dépendants</xs:documentation>
        </xs:annotation>
      </xs:element>
      <xs:element name="UR.T" type="xs:double">
        <xs:annotation>
          <xs:documentation>Uri,Total type des comptoirs</xs:documentation>
        </xs:annotation>
      </xs:element>
      <xs:element name="UR.SIT" type="xs:double">
        <xs:annotation>
          <xs:documentation>Uri,Sièges</xs:documentation>
        </xs:annotation>
      </xs:element>
      <xs:element name="UR.FIL" type="xs:double">
        <xs:annotation>
          <xs:documentation>Uri,Comptoirs juridiquement dépendants</xs:documentation>
        </xs:annotation>
      </xs:element>
      <xs:element name="SZ.T" type="xs:double">
        <xs:annotation>
          <xs:documentation>Schwyz,Total type des comptoirs</xs:documentation>
        </xs:annotation>
      </xs:element>
      <xs:element name="SZ.SIT" type="xs:double">
        <xs:annotation>
          <xs:documentation>Schwyz,Sièges</xs:documentation>
        </xs:annotation>
      </xs:element>
      <xs:element name="SZ.FIL" type="xs:double">
        <xs:annotation>
          <xs:documentation>Schwyz,Comptoirs juridiquement dépendants</xs:documentation>
        </xs:annotation>
      </xs:element>
      <xs:element name="OW.T" type="xs:double">
        <xs:annotation>
          <xs:documentation>Obwald,Total type des comptoirs</xs:documentation>
        </xs:annotation>
      </xs:element>
      <xs:element name="OW.SIT" type="xs:double">
        <xs:annotation>
          <xs:documentation>Obwald,Sièges</xs:documentation>
        </xs:annotation>
      </xs:element>
      <xs:element name="OW.FIL" type="xs:double">
        <xs:annotation>
          <xs:documentation>Obwald,Comptoirs juridiquement dépendants</xs:documentation>
        </xs:annotation>
      </xs:element>
      <xs:element name="NW.T" type="xs:double">
        <xs:annotation>
          <xs:documentation>Nidwald,Total type des comptoirs</xs:documentation>
        </xs:annotation>
      </xs:element>
      <xs:element name="NW.SIT" type="xs:double">
        <xs:annotation>
          <xs:documentation>Nidwald,Sièges</xs:documentation>
        </xs:annotation>
      </xs:element>
      <xs:element name="NW.FIL" type="xs:double">
        <xs:annotation>
          <xs:documentation>Nidwald,Comptoirs juridiquement dépendants</xs:documentation>
        </xs:annotation>
      </xs:element>
      <xs:element name="GL.T" type="xs:double">
        <xs:annotation>
          <xs:documentation>Glaris,Total type des comptoirs</xs:documentation>
        </xs:annotation>
      </xs:element>
      <xs:element name="GL.SIT" type="xs:double">
        <xs:annotation>
          <xs:documentation>Glaris,Sièges</xs:documentation>
        </xs:annotation>
      </xs:element>
      <xs:element name="GL.FIL" type="xs:double">
        <xs:annotation>
          <xs:documentation>Glaris,Comptoirs juridiquement dépendants</xs:documentation>
        </xs:annotation>
      </xs:element>
      <xs:element name="ZG.T" type="xs:double">
        <xs:annotation>
          <xs:documentation>Zoug,Total type des comptoirs</xs:documentation>
        </xs:annotation>
      </xs:element>
      <xs:element name="ZG.SIT" type="xs:double">
        <xs:annotation>
          <xs:documentation>Zoug,Sièges</xs:documentation>
        </xs:annotation>
      </xs:element>
      <xs:element name="ZG.FIL" type="xs:double">
        <xs:annotation>
          <xs:documentation>Zoug,Comptoirs juridiquement dépendants</xs:documentation>
        </xs:annotation>
      </xs:element>
      <xs:element name="FR.T" type="xs:double">
        <xs:annotation>
          <xs:documentation>Fribourg,Total type des comptoirs</xs:documentation>
        </xs:annotation>
      </xs:element>
      <xs:element name="FR.SIT" type="xs:double">
        <xs:annotation>
          <xs:documentation>Fribourg,Sièges</xs:documentation>
        </xs:annotation>
      </xs:element>
      <xs:element name="FR.FIL" type="xs:double">
        <xs:annotation>
          <xs:documentation>Fribourg,Comptoirs juridiquement dépendants</xs:documentation>
        </xs:annotation>
      </xs:element>
      <xs:element name="SO.T" type="xs:double">
        <xs:annotation>
          <xs:documentation>Soleure,Total type des comptoirs</xs:documentation>
        </xs:annotation>
      </xs:element>
      <xs:element name="SO.SIT" type="xs:double">
        <xs:annotation>
          <xs:documentation>Soleure,Sièges</xs:documentation>
        </xs:annotation>
      </xs:element>
      <xs:element name="SO.FIL" type="xs:double">
        <xs:annotation>
          <xs:documentation>Soleure,Comptoirs juridiquement dépendants</xs:documentation>
        </xs:annotation>
      </xs:element>
      <xs:element name="BS.T" type="xs:double">
        <xs:annotation>
          <xs:documentation>Bâle-Ville,Total type des comptoirs</xs:documentation>
        </xs:annotation>
      </xs:element>
      <xs:element name="BS.SIT" type="xs:double">
        <xs:annotation>
          <xs:documentation>Bâle-Ville,Sièges</xs:documentation>
        </xs:annotation>
      </xs:element>
      <xs:element name="BS.FIL" type="xs:double">
        <xs:annotation>
          <xs:documentation>Bâle-Ville,Comptoirs juridiquement dépendants</xs:documentation>
        </xs:annotation>
      </xs:element>
      <xs:element name="BL.T" type="xs:double">
        <xs:annotation>
          <xs:documentation>Bâle-Campagne,Total type des comptoirs</xs:documentation>
        </xs:annotation>
      </xs:element>
      <xs:element name="BL.SIT" type="xs:double">
        <xs:annotation>
          <xs:documentation>Bâle-Campagne,Sièges</xs:documentation>
        </xs:annotation>
      </xs:element>
      <xs:element name="BL.FIL" type="xs:double">
        <xs:annotation>
          <xs:documentation>Bâle-Campagne,Comptoirs juridiquement dépendants</xs:documentation>
        </xs:annotation>
      </xs:element>
      <xs:element name="SH.T" type="xs:double">
        <xs:annotation>
          <xs:documentation>Schaffhouse,Total type des comptoirs</xs:documentation>
        </xs:annotation>
      </xs:element>
      <xs:element name="SH.SIT" type="xs:double">
        <xs:annotation>
          <xs:documentation>Schaffhouse,Sièges</xs:documentation>
        </xs:annotation>
      </xs:element>
      <xs:element name="SH.FIL" type="xs:double">
        <xs:annotation>
          <xs:documentation>Schaffhouse,Comptoirs juridiquement dépendants</xs:documentation>
        </xs:annotation>
      </xs:element>
      <xs:element name="AR.T" type="xs:double">
        <xs:annotation>
          <xs:documentation>Appenzell Rh.-E.,Total type des comptoirs</xs:documentation>
        </xs:annotation>
      </xs:element>
      <xs:element name="AR.SIT" type="xs:double">
        <xs:annotation>
          <xs:documentation>Appenzell Rh.-E.,Sièges</xs:documentation>
        </xs:annotation>
      </xs:element>
      <xs:element name="AR.FIL" type="xs:double">
        <xs:annotation>
          <xs:documentation>Appenzell Rh.-E.,Comptoirs juridiquement dépendants</xs:documentation>
        </xs:annotation>
      </xs:element>
      <xs:element name="AI.T" type="xs:double">
        <xs:annotation>
          <xs:documentation>Appenzell Rh.-I.,Total type des comptoirs</xs:documentation>
        </xs:annotation>
      </xs:element>
      <xs:element name="AI.SIT" type="xs:double">
        <xs:annotation>
          <xs:documentation>Appenzell Rh.-I.,Sièges</xs:documentation>
        </xs:annotation>
      </xs:element>
      <xs:element name="AI.FIL" type="xs:double">
        <xs:annotation>
          <xs:documentation>Appenzell Rh.-I.,Comptoirs juridiquement dépendants</xs:documentation>
        </xs:annotation>
      </xs:element>
      <xs:element name="SG.T" type="xs:double">
        <xs:annotation>
          <xs:documentation>St-Gall,Total type des comptoirs</xs:documentation>
        </xs:annotation>
      </xs:element>
      <xs:element name="SG.SIT" type="xs:double">
        <xs:annotation>
          <xs:documentation>St-Gall,Sièges</xs:documentation>
        </xs:annotation>
      </xs:element>
      <xs:element name="SG.FIL" type="xs:double">
        <xs:annotation>
          <xs:documentation>St-Gall,Comptoirs juridiquement dépendants</xs:documentation>
        </xs:annotation>
      </xs:element>
      <xs:element name="GR.T" type="xs:double">
        <xs:annotation>
          <xs:documentation>Grisons,Total type des comptoirs</xs:documentation>
        </xs:annotation>
      </xs:element>
      <xs:element name="GR.SIT" type="xs:double">
        <xs:annotation>
          <xs:documentation>Grisons,Sièges</xs:documentation>
        </xs:annotation>
      </xs:element>
      <xs:element name="GR.FIL" type="xs:double">
        <xs:annotation>
          <xs:documentation>Grisons,Comptoirs juridiquement dépendants</xs:documentation>
        </xs:annotation>
      </xs:element>
      <xs:element name="AG.T" type="xs:double">
        <xs:annotation>
          <xs:documentation>Argovie,Total type des comptoirs</xs:documentation>
        </xs:annotation>
      </xs:element>
      <xs:element name="AG.SIT" type="xs:double">
        <xs:annotation>
          <xs:documentation>Argovie,Sièges</xs:documentation>
        </xs:annotation>
      </xs:element>
      <xs:element name="AG.FIL" type="xs:double">
        <xs:annotation>
          <xs:documentation>Argovie,Comptoirs juridiquement dépendants</xs:documentation>
        </xs:annotation>
      </xs:element>
      <xs:element name="TG.T" type="xs:double">
        <xs:annotation>
          <xs:documentation>Thurgovie,Total type des comptoirs</xs:documentation>
        </xs:annotation>
      </xs:element>
      <xs:element name="TG.SIT" type="xs:double">
        <xs:annotation>
          <xs:documentation>Thurgovie,Sièges</xs:documentation>
        </xs:annotation>
      </xs:element>
      <xs:element name="TG.FIL" type="xs:double">
        <xs:annotation>
          <xs:documentation>Thurgovie,Comptoirs juridiquement dépendants</xs:documentation>
        </xs:annotation>
      </xs:element>
      <xs:element name="TI.T" type="xs:double">
        <xs:annotation>
          <xs:documentation>Tessin,Total type des comptoirs</xs:documentation>
        </xs:annotation>
      </xs:element>
      <xs:element name="TI.SIT" type="xs:double">
        <xs:annotation>
          <xs:documentation>Tessin,Sièges</xs:documentation>
        </xs:annotation>
      </xs:element>
      <xs:element name="TI.FIL" type="xs:double">
        <xs:annotation>
          <xs:documentation>Tessin,Comptoirs juridiquement dépendants</xs:documentation>
        </xs:annotation>
      </xs:element>
      <xs:element name="VD.T" type="xs:double">
        <xs:annotation>
          <xs:documentation>Vaud,Total type des comptoirs</xs:documentation>
        </xs:annotation>
      </xs:element>
      <xs:element name="VD.SIT" type="xs:double">
        <xs:annotation>
          <xs:documentation>Vaud,Sièges</xs:documentation>
        </xs:annotation>
      </xs:element>
      <xs:element name="VD.FIL" type="xs:double">
        <xs:annotation>
          <xs:documentation>Vaud,Comptoirs juridiquement dépendants</xs:documentation>
        </xs:annotation>
      </xs:element>
      <xs:element name="VS.T" type="xs:double">
        <xs:annotation>
          <xs:documentation>Valais,Total type des comptoirs</xs:documentation>
        </xs:annotation>
      </xs:element>
      <xs:element name="VS.SIT" type="xs:double">
        <xs:annotation>
          <xs:documentation>Valais,Sièges</xs:documentation>
        </xs:annotation>
      </xs:element>
      <xs:element name="VS.FIL" type="xs:double">
        <xs:annotation>
          <xs:documentation>Valais,Comptoirs juridiquement dépendants</xs:documentation>
        </xs:annotation>
      </xs:element>
      <xs:element name="NE.T" type="xs:double">
        <xs:annotation>
          <xs:documentation>Neuchâtel,Total type des comptoirs</xs:documentation>
        </xs:annotation>
      </xs:element>
      <xs:element name="NE.SIT" type="xs:double">
        <xs:annotation>
          <xs:documentation>Neuchâtel,Sièges</xs:documentation>
        </xs:annotation>
      </xs:element>
      <xs:element name="NE.FIL" type="xs:double">
        <xs:annotation>
          <xs:documentation>Neuchâtel,Comptoirs juridiquement dépendants</xs:documentation>
        </xs:annotation>
      </xs:element>
      <xs:element name="GE.T" type="xs:double">
        <xs:annotation>
          <xs:documentation>Genève,Total type des comptoirs</xs:documentation>
        </xs:annotation>
      </xs:element>
      <xs:element name="GE.SIT" type="xs:double">
        <xs:annotation>
          <xs:documentation>Genève,Sièges</xs:documentation>
        </xs:annotation>
      </xs:element>
      <xs:element name="GE.FIL" type="xs:double">
        <xs:annotation>
          <xs:documentation>Genève,Comptoirs juridiquement dépendants</xs:documentation>
        </xs:annotation>
      </xs:element>
      <xs:element name="JU.T" type="xs:double">
        <xs:annotation>
          <xs:documentation>Jura,Total type des comptoirs</xs:documentation>
        </xs:annotation>
      </xs:element>
      <xs:element name="JU.SIT" type="xs:double">
        <xs:annotation>
          <xs:documentation>Jura,Sièges</xs:documentation>
        </xs:annotation>
      </xs:element>
      <xs:element name="JU.FIL" type="xs:double">
        <xs:annotation>
          <xs:documentation>Jura,Comptoirs juridiquement dépendants</xs:documentation>
        </xs:annotation>
      </xs:element>
      <xs:element name="LIE.T" type="xs:double">
        <xs:annotation>
          <xs:documentation>LI  - Liechtenstein,Total type des comptoirs</xs:documentation>
        </xs:annotation>
      </xs:element>
      <xs:element name="LIE.SIT" type="xs:double">
        <xs:annotation>
          <xs:documentation>LI  - Liechtenstein,Sièges</xs:documentation>
        </xs:annotation>
      </xs:element>
      <xs:element name="LIE.FIL" type="xs:double">
        <xs:annotation>
          <xs:documentation>LI  - Liechtenstein,Comptoirs juridiquement dépendants</xs:documentation>
        </xs:annotation>
      </xs:element>
      <xs:element name="A.T" type="xs:double">
        <xs:annotation>
          <xs:documentation>Étranger,Total type des comptoirs</xs:documentation>
        </xs:annotation>
      </xs:element>
      <xs:element name="A.FIL" type="xs:double">
        <xs:annotation>
          <xs:documentation>Étranger,Comptoirs juridiquement dépendants</xs:documentation>
        </xs:annotation>
      </xs:element>
      <xs:element name="A.ZWN" type="xs:double">
        <xs:annotation>
          <xs:documentation>Étranger,Succursales</xs:documentation>
        </xs:annotation>
      </xs:element>
      <xs:element name="I.CHF" type="xs:double">
        <xs:annotation>
          <xs:documentation>Suisse et Liechtenstein,Franc suisse</xs:documentation>
        </xs:annotation>
      </xs:element>
      <xs:element name="I.EUR" type="xs:double">
        <xs:annotation>
          <xs:documentation>Suisse et Liechtenstein,Euro</xs:documentation>
        </xs:annotation>
      </xs:element>
      <xs:element name="I.JPY" type="xs:double">
        <xs:annotation>
          <xs:documentation>Suisse et Liechtenstein,Yen</xs:documentation>
        </xs:annotation>
      </xs:element>
      <xs:element name="I.USD" type="xs:double">
        <xs:annotation>
          <xs:documentation>Suisse et Liechtenstein,Dollar des Etats-Unis</xs:documentation>
        </xs:annotation>
      </xs:element>
      <xs:element name="I.U" type="xs:double">
        <xs:annotation>
          <xs:documentation>Suisse et Liechtenstein,Autres monnaies</xs:documentation>
        </xs:annotation>
      </xs:element>
      <xs:element name="A.CHF" type="xs:double">
        <xs:annotation>
          <xs:documentation>Étranger,Franc suisse</xs:documentation>
        </xs:annotation>
      </xs:element>
      <xs:element name="A.EUR" type="xs:double">
        <xs:annotation>
          <xs:documentation>Étranger,Euro</xs:documentation>
        </xs:annotation>
      </xs:element>
      <xs:element name="A.JPY" type="xs:double">
        <xs:annotation>
          <xs:documentation>Étranger,Yen</xs:documentation>
        </xs:annotation>
      </xs:element>
      <xs:element name="A.USD" type="xs:double">
        <xs:annotation>
          <xs:documentation>Étranger,Dollar des Etats-Unis</xs:documentation>
        </xs:annotation>
      </xs:element>
      <xs:element name="A.U" type="xs:double">
        <xs:annotation>
          <xs:documentation>Étranger,Autres monnaies</xs:documentation>
        </xs:annotation>
      </xs:element>
      <xs:element name="I.EM" type="xs:double">
        <xs:annotation>
          <xs:documentation>Suisse et Liechtenstein,Métaux précieux</xs:documentation>
        </xs:annotation>
      </xs:element>
      <xs:element name="A.EM" type="xs:double">
        <xs:annotation>
          <xs:documentation>Étranger,Métaux précieux</xs:documentation>
        </xs:annotation>
      </xs:element>
      <xs:element name="T.ANZ" type="xs:double">
        <xs:annotation>
          <xs:documentation>Total crédits à la consommation, en cours,Nombre</xs:documentation>
        </xs:annotation>
      </xs:element>
      <xs:element name="T.BET" type="xs:double">
        <xs:annotation>
          <xs:documentation>Total crédits à la consommation, en cours,Montant</xs:documentation>
        </xs:annotation>
      </xs:element>
      <xs:element name="K01.ANZ" type="xs:double">
        <xs:annotation>
          <xs:documentation>500  à   5 000,Nombre</xs:documentation>
        </xs:annotation>
      </xs:element>
      <xs:element name="K01.BET" type="xs:double">
        <xs:annotation>
          <xs:documentation>500  à   5 000,Montant</xs:documentation>
        </xs:annotation>
      </xs:element>
      <xs:element name="K02.ANZ" type="xs:double">
        <xs:annotation>
          <xs:documentation>5 001 à 10 000,Nombre</xs:documentation>
        </xs:annotation>
      </xs:element>
      <xs:element name="K02.BET" type="xs:double">
        <xs:annotation>
          <xs:documentation>5 001 à 10 000,Montant</xs:documentation>
        </xs:annotation>
      </xs:element>
      <xs:element name="K03.ANZ" type="xs:double">
        <xs:annotation>
          <xs:documentation>10 001 à 15 000,Nombre</xs:documentation>
        </xs:annotation>
      </xs:element>
      <xs:element name="K03.BET" type="xs:double">
        <xs:annotation>
          <xs:documentation>10 001 à 15 000,Montant</xs:documentation>
        </xs:annotation>
      </xs:element>
      <xs:element name="K04.ANZ" type="xs:double">
        <xs:annotation>
          <xs:documentation>15 001 à 20 000,Nombre</xs:documentation>
        </xs:annotation>
      </xs:element>
      <xs:element name="K04.BET" type="xs:double">
        <xs:annotation>
          <xs:documentation>15 001 à 20 000,Montant</xs:documentation>
        </xs:annotation>
      </xs:element>
      <xs:element name="K05.ANZ" type="xs:double">
        <xs:annotation>
          <xs:documentation>20 001 à 25 000,Nombre</xs:documentation>
        </xs:annotation>
      </xs:element>
      <xs:element name="K05.BET" type="xs:double">
        <xs:annotation>
          <xs:documentation>20 001 à 25 000,Montant</xs:documentation>
        </xs:annotation>
      </xs:element>
      <xs:element name="K06.ANZ" type="xs:double">
        <xs:annotation>
          <xs:documentation>25 001 à 30 000,Nombre</xs:documentation>
        </xs:annotation>
      </xs:element>
      <xs:element name="K06.BET" type="xs:double">
        <xs:annotation>
          <xs:documentation>25 001 à 30 000,Montant</xs:documentation>
        </xs:annotation>
      </xs:element>
      <xs:element name="K07.ANZ" type="xs:double">
        <xs:annotation>
          <xs:documentation>30 001 à 35 000,Nombre</xs:documentation>
        </xs:annotation>
      </xs:element>
      <xs:element name="K07.BET" type="xs:double">
        <xs:annotation>
          <xs:documentation>30 001 à 35 000,Montant</xs:documentation>
        </xs:annotation>
      </xs:element>
      <xs:element name="K08.ANZ" type="xs:double">
        <xs:annotation>
          <xs:documentation>35 001 à 40 000,Nombre</xs:documentation>
        </xs:annotation>
      </xs:element>
      <xs:element name="K08.BET" type="xs:double">
        <xs:annotation>
          <xs:documentation>35 001 à 40 000,Montant</xs:documentation>
        </xs:annotation>
      </xs:element>
      <xs:element name="K09.ANZ" type="xs:double">
        <xs:annotation>
          <xs:documentation>40 001 à 45 000,Nombre</xs:documentation>
        </xs:annotation>
      </xs:element>
      <xs:element name="K09.BET" type="xs:double">
        <xs:annotation>
          <xs:documentation>40 001 à 45 000,Montant</xs:documentation>
        </xs:annotation>
      </xs:element>
      <xs:element name="K10.ANZ" type="xs:double">
        <xs:annotation>
          <xs:documentation>45 001 à 50 000,Nombre</xs:documentation>
        </xs:annotation>
      </xs:element>
      <xs:element name="K10.BET" type="xs:double">
        <xs:annotation>
          <xs:documentation>45 001 à 50 000,Montant</xs:documentation>
        </xs:annotation>
      </xs:element>
      <xs:element name="K11.ANZ" type="xs:double">
        <xs:annotation>
          <xs:documentation>50 001 à 55 000,Nombre</xs:documentation>
        </xs:annotation>
      </xs:element>
      <xs:element name="K11.BET" type="xs:double">
        <xs:annotation>
          <xs:documentation>50 001 à 55 000,Montant</xs:documentation>
        </xs:annotation>
      </xs:element>
      <xs:element name="K12.ANZ" type="xs:double">
        <xs:annotation>
          <xs:documentation>55 001 à 60 000,Nombre</xs:documentation>
        </xs:annotation>
      </xs:element>
      <xs:element name="K12.BET" type="xs:double">
        <xs:annotation>
          <xs:documentation>55 001 à 60 000,Montant</xs:documentation>
        </xs:annotation>
      </xs:element>
      <xs:element name="K13.ANZ" type="xs:double">
        <xs:annotation>
          <xs:documentation>60 001 à 65 000,Nombre</xs:documentation>
        </xs:annotation>
      </xs:element>
      <xs:element name="K13.BET" type="xs:double">
        <xs:annotation>
          <xs:documentation>60 001 à 65 000,Montant</xs:documentation>
        </xs:annotation>
      </xs:element>
      <xs:element name="K14.ANZ" type="xs:double">
        <xs:annotation>
          <xs:documentation>65 001 à 70 000,Nombre</xs:documentation>
        </xs:annotation>
      </xs:element>
      <xs:element name="K14.BET" type="xs:double">
        <xs:annotation>
          <xs:documentation>65 001 à 70 000,Montant</xs:documentation>
        </xs:annotation>
      </xs:element>
      <xs:element name="K15.ANZ" type="xs:double">
        <xs:annotation>
          <xs:documentation>70 001 à 75 000,Nombre</xs:documentation>
        </xs:annotation>
      </xs:element>
      <xs:element name="K15.BET" type="xs:double">
        <xs:annotation>
          <xs:documentation>70 001 à 75 000,Montant</xs:documentation>
        </xs:annotation>
      </xs:element>
      <xs:element name="K16.ANZ" type="xs:double">
        <xs:annotation>
          <xs:documentation>75 001 à 80 000,Nombre</xs:documentation>
        </xs:annotation>
      </xs:element>
      <xs:element name="K16.BET" type="xs:double">
        <xs:annotation>
          <xs:documentation>75 001 à 80 000,Montant</xs:documentation>
        </xs:annotation>
      </xs:element>
      <xs:element name="T.T.BAN" type="xs:double">
        <xs:annotation>
          <xs:documentation>Total suisse et étranger,Total monnaie,Banques</xs:documentation>
        </xs:annotation>
      </xs:element>
      <xs:element name="T.T.KUN" type="xs:double">
        <xs:annotation>
          <xs:documentation>Total suisse et étranger,Total monnaie,Clientèle</xs:documentation>
        </xs:annotation>
      </xs:element>
      <xs:element name="I.T.BAN" type="xs:double">
        <xs:annotation>
          <xs:documentation>Suisse et Liechtenstein,Total monnaie,Banques</xs:documentation>
        </xs:annotation>
      </xs:element>
      <xs:element name="I.T.KUN" type="xs:double">
        <xs:annotation>
          <xs:documentation>Suisse et Liechtenstein,Total monnaie,Clientèle</xs:documentation>
        </xs:annotation>
      </xs:element>
      <xs:element name="I.CHF.BAN" type="xs:double">
        <xs:annotation>
          <xs:documentation>Suisse et Liechtenstein,Franc suisse,Banques</xs:documentation>
        </xs:annotation>
      </xs:element>
      <xs:element name="I.CHF.KUN" type="xs:double">
        <xs:annotation>
          <xs:documentation>Suisse et Liechtenstein,Franc suisse,Clientèle</xs:documentation>
        </xs:annotation>
      </xs:element>
      <xs:element name="I.EM.BAN" type="xs:double">
        <xs:annotation>
          <xs:documentation>Suisse et Liechtenstein,Métaux précieux,Banques</xs:documentation>
        </xs:annotation>
      </xs:element>
      <xs:element name="I.EM.KUN" type="xs:double">
        <xs:annotation>
          <xs:documentation>Suisse et Liechtenstein,Métaux précieux,Clientèle</xs:documentation>
        </xs:annotation>
      </xs:element>
      <xs:element name="I.EUR.BAN" type="xs:double">
        <xs:annotation>
          <xs:documentation>Suisse et Liechtenstein,Euro,Banques</xs:documentation>
        </xs:annotation>
      </xs:element>
      <xs:element name="I.EUR.KUN" type="xs:double">
        <xs:annotation>
          <xs:documentation>Suisse et Liechtenstein,Euro,Clientèle</xs:documentation>
        </xs:annotation>
      </xs:element>
      <xs:element name="I.JPY.BAN" type="xs:double">
        <xs:annotation>
          <xs:documentation>Suisse et Liechtenstein,Yen,Banques</xs:documentation>
        </xs:annotation>
      </xs:element>
      <xs:element name="I.JPY.KUN" type="xs:double">
        <xs:annotation>
          <xs:documentation>Suisse et Liechtenstein,Yen,Clientèle</xs:documentation>
        </xs:annotation>
      </xs:element>
      <xs:element name="I.USD.BAN" type="xs:double">
        <xs:annotation>
          <xs:documentation>Suisse et Liechtenstein,Dollar des Etats-Unis,Banques</xs:documentation>
        </xs:annotation>
      </xs:element>
      <xs:element name="I.USD.KUN" type="xs:double">
        <xs:annotation>
          <xs:documentation>Suisse et Liechtenstein,Dollar des Etats-Unis,Clientèle</xs:documentation>
        </xs:annotation>
      </xs:element>
      <xs:element name="I.U.BAN" type="xs:double">
        <xs:annotation>
          <xs:documentation>Suisse et Liechtenstein,Autres monnaies,Banques</xs:documentation>
        </xs:annotation>
      </xs:element>
      <xs:element name="I.U.KUN" type="xs:double">
        <xs:annotation>
          <xs:documentation>Suisse et Liechtenstein,Autres monnaies,Clientèle</xs:documentation>
        </xs:annotation>
      </xs:element>
      <xs:element name="A.T.BAN" type="xs:double">
        <xs:annotation>
          <xs:documentation>Étranger,Total monnaie,Banques</xs:documentation>
        </xs:annotation>
      </xs:element>
      <xs:element name="A.T.KUN" type="xs:double">
        <xs:annotation>
          <xs:documentation>Étranger,Total monnaie,Clientèle</xs:documentation>
        </xs:annotation>
      </xs:element>
      <xs:element name="A.CHF.BAN" type="xs:double">
        <xs:annotation>
          <xs:documentation>Étranger,Franc suisse,Banques</xs:documentation>
        </xs:annotation>
      </xs:element>
      <xs:element name="A.CHF.KUN" type="xs:double">
        <xs:annotation>
          <xs:documentation>Étranger,Franc suisse,Clientèle</xs:documentation>
        </xs:annotation>
      </xs:element>
      <xs:element name="A.EM.BAN" type="xs:double">
        <xs:annotation>
          <xs:documentation>Étranger,Métaux précieux,Banques</xs:documentation>
        </xs:annotation>
      </xs:element>
      <xs:element name="A.EM.KUN" type="xs:double">
        <xs:annotation>
          <xs:documentation>Étranger,Métaux précieux,Clientèle</xs:documentation>
        </xs:annotation>
      </xs:element>
      <xs:element name="A.EUR.BAN" type="xs:double">
        <xs:annotation>
          <xs:documentation>Étranger,Euro,Banques</xs:documentation>
        </xs:annotation>
      </xs:element>
      <xs:element name="A.EUR.KUN" type="xs:double">
        <xs:annotation>
          <xs:documentation>Étranger,Euro,Clientèle</xs:documentation>
        </xs:annotation>
      </xs:element>
      <xs:element name="A.JPY.BAN" type="xs:double">
        <xs:annotation>
          <xs:documentation>Étranger,Yen,Banques</xs:documentation>
        </xs:annotation>
      </xs:element>
      <xs:element name="A.JPY.KUN" type="xs:double">
        <xs:annotation>
          <xs:documentation>Étranger,Yen,Clientèle</xs:documentation>
        </xs:annotation>
      </xs:element>
      <xs:element name="A.USD.BAN" type="xs:double">
        <xs:annotation>
          <xs:documentation>Étranger,Dollar des Etats-Unis,Banques</xs:documentation>
        </xs:annotation>
      </xs:element>
      <xs:element name="A.USD.KUN" type="xs:double">
        <xs:annotation>
          <xs:documentation>Étranger,Dollar des Etats-Unis,Clientèle</xs:documentation>
        </xs:annotation>
      </xs:element>
      <xs:element name="A.U.BAN" type="xs:double">
        <xs:annotation>
          <xs:documentation>Étranger,Autres monnaies,Banques</xs:documentation>
        </xs:annotation>
      </xs:element>
      <xs:element name="A.U.KUN" type="xs:double">
        <xs:annotation>
          <xs:documentation>Étranger,Autres monnaies,Clientèle</xs:documentation>
        </xs:annotation>
      </xs:element>
      <xs:element name="T.T.ASI" type="xs:double">
        <xs:annotation>
          <xs:documentation>Total suisse et étranger,Total monnaie,à vue</xs:documentation>
        </xs:annotation>
      </xs:element>
      <xs:element name="T.T.KUE" type="xs:double">
        <xs:annotation>
          <xs:documentation>Total suisse et étranger,Total monnaie,dénonçables</xs:documentation>
        </xs:annotation>
      </xs:element>
      <xs:element name="T.T.RLZ" type="xs:double">
        <xs:annotation>
          <xs:documentation>Total suisse et étranger,Total monnaie,avec échéance</xs:documentation>
        </xs:annotation>
      </xs:element>
      <xs:element name="T.T.B1M" type="xs:double">
        <xs:annotation>
          <xs:documentation>Total suisse et étranger,Total monnaie,jusqu’à 1 mois</xs:documentation>
        </xs:annotation>
      </xs:element>
      <xs:element name="T.T.M13" type="xs:double">
        <xs:annotation>
          <xs:documentation>Total suisse et étranger,Total monnaie,dans plus de 1 mois et jusqu’à 3 mois</xs:documentation>
        </xs:annotation>
      </xs:element>
      <xs:element name="T.T.M31" type="xs:double">
        <xs:annotation>
          <xs:documentation>Total suisse et étranger,Total monnaie,dans plus de 3 mois et jusqu’à 1 an</xs:documentation>
        </xs:annotation>
      </xs:element>
      <xs:element name="T.T.J15" type="xs:double">
        <xs:annotation>
          <xs:documentation>Total suisse et étranger,Total monnaie,dans plus de 1 an et jusqu’à 5 ans</xs:documentation>
        </xs:annotation>
      </xs:element>
      <xs:element name="T.T.U5J" type="xs:double">
        <xs:annotation>
          <xs:documentation>Total suisse et étranger,Total monnaie,dans plus de 5 ans</xs:documentation>
        </xs:annotation>
      </xs:element>
      <xs:element name="I.T.ASI" type="xs:double">
        <xs:annotation>
          <xs:documentation>Suisse et Liechtenstein,Total monnaie,à vue</xs:documentation>
        </xs:annotation>
      </xs:element>
      <xs:element name="I.T.KUE" type="xs:double">
        <xs:annotation>
          <xs:documentation>Suisse et Liechtenstein,Total monnaie,dénonçables</xs:documentation>
        </xs:annotation>
      </xs:element>
      <xs:element name="I.T.RLZ" type="xs:double">
        <xs:annotation>
          <xs:documentation>Suisse et Liechtenstein,Total monnaie,avec échéance</xs:documentation>
        </xs:annotation>
      </xs:element>
      <xs:element name="I.T.B1M" type="xs:double">
        <xs:annotation>
          <xs:documentation>Suisse et Liechtenstein,Total monnaie,jusqu’à 1 mois</xs:documentation>
        </xs:annotation>
      </xs:element>
      <xs:element name="I.T.M13" type="xs:double">
        <xs:annotation>
          <xs:documentation>Suisse et Liechtenstein,Total monnaie,dans plus de 1 mois et jusqu’à 3 mois</xs:documentation>
        </xs:annotation>
      </xs:element>
      <xs:element name="I.T.M31" type="xs:double">
        <xs:annotation>
          <xs:documentation>Suisse et Liechtenstein,Total monnaie,dans plus de 3 mois et jusqu’à 1 an</xs:documentation>
        </xs:annotation>
      </xs:element>
      <xs:element name="I.T.J15" type="xs:double">
        <xs:annotation>
          <xs:documentation>Suisse et Liechtenstein,Total monnaie,dans plus de 1 an et jusqu’à 5 ans</xs:documentation>
        </xs:annotation>
      </xs:element>
      <xs:element name="I.T.U5J" type="xs:double">
        <xs:annotation>
          <xs:documentation>Suisse et Liechtenstein,Total monnaie,dans plus de 5 ans</xs:documentation>
        </xs:annotation>
      </xs:element>
      <xs:element name="I.CHF.ASI" type="xs:double">
        <xs:annotation>
          <xs:documentation>Suisse et Liechtenstein,Franc suisse,à vue</xs:documentation>
        </xs:annotation>
      </xs:element>
      <xs:element name="I.CHF.KUE" type="xs:double">
        <xs:annotation>
          <xs:documentation>Suisse et Liechtenstein,Franc suisse,dénonçables</xs:documentation>
        </xs:annotation>
      </xs:element>
      <xs:element name="I.CHF.RLZ" type="xs:double">
        <xs:annotation>
          <xs:documentation>Suisse et Liechtenstein,Franc suisse,avec échéance</xs:documentation>
        </xs:annotation>
      </xs:element>
      <xs:element name="I.CHF.B1M" type="xs:double">
        <xs:annotation>
          <xs:documentation>Suisse et Liechtenstein,Franc suisse,jusqu’à 1 mois</xs:documentation>
        </xs:annotation>
      </xs:element>
      <xs:element name="I.CHF.M13" type="xs:double">
        <xs:annotation>
          <xs:documentation>Suisse et Liechtenstein,Franc suisse,dans plus de 1 mois et jusqu’à 3 mois</xs:documentation>
        </xs:annotation>
      </xs:element>
      <xs:element name="I.CHF.M31" type="xs:double">
        <xs:annotation>
          <xs:documentation>Suisse et Liechtenstein,Franc suisse,dans plus de 3 mois et jusqu’à 1 an</xs:documentation>
        </xs:annotation>
      </xs:element>
      <xs:element name="I.CHF.J15" type="xs:double">
        <xs:annotation>
          <xs:documentation>Suisse et Liechtenstein,Franc suisse,dans plus de 1 an et jusqu’à 5 ans</xs:documentation>
        </xs:annotation>
      </xs:element>
      <xs:element name="I.CHF.U5J" type="xs:double">
        <xs:annotation>
          <xs:documentation>Suisse et Liechtenstein,Franc suisse,dans plus de 5 ans</xs:documentation>
        </xs:annotation>
      </xs:element>
      <xs:element name="I.EM.ASI" type="xs:double">
        <xs:annotation>
          <xs:documentation>Suisse et Liechtenstein,Métaux précieux,à vue</xs:documentation>
        </xs:annotation>
      </xs:element>
      <xs:element name="I.EM.KUE" type="xs:double">
        <xs:annotation>
          <xs:documentation>Suisse et Liechtenstein,Métaux précieux,dénonçables</xs:documentation>
        </xs:annotation>
      </xs:element>
      <xs:element name="I.EM.RLZ" type="xs:double">
        <xs:annotation>
          <xs:documentation>Suisse et Liechtenstein,Métaux précieux,avec échéance</xs:documentation>
        </xs:annotation>
      </xs:element>
      <xs:element name="I.EM.B1M" type="xs:double">
        <xs:annotation>
          <xs:documentation>Suisse et Liechtenstein,Métaux précieux,jusqu’à 1 mois</xs:documentation>
        </xs:annotation>
      </xs:element>
      <xs:element name="I.EM.M13" type="xs:double">
        <xs:annotation>
          <xs:documentation>Suisse et Liechtenstein,Métaux précieux,dans plus de 1 mois et jusqu’à 3 mois</xs:documentation>
        </xs:annotation>
      </xs:element>
      <xs:element name="I.EM.M31" type="xs:double">
        <xs:annotation>
          <xs:documentation>Suisse et Liechtenstein,Métaux précieux,dans plus de 3 mois et jusqu’à 1 an</xs:documentation>
        </xs:annotation>
      </xs:element>
      <xs:element name="I.EM.J15" type="xs:double">
        <xs:annotation>
          <xs:documentation>Suisse et Liechtenstein,Métaux précieux,dans plus de 1 an et jusqu’à 5 ans</xs:documentation>
        </xs:annotation>
      </xs:element>
      <xs:element name="I.EM.U5J" type="xs:double">
        <xs:annotation>
          <xs:documentation>Suisse et Liechtenstein,Métaux précieux,dans plus de 5 ans</xs:documentation>
        </xs:annotation>
      </xs:element>
      <xs:element name="I.EUR.ASI" type="xs:double">
        <xs:annotation>
          <xs:documentation>Suisse et Liechtenstein,Euro,à vue</xs:documentation>
        </xs:annotation>
      </xs:element>
      <xs:element name="I.EUR.KUE" type="xs:double">
        <xs:annotation>
          <xs:documentation>Suisse et Liechtenstein,Euro,dénonçables</xs:documentation>
        </xs:annotation>
      </xs:element>
      <xs:element name="I.EUR.RLZ" type="xs:double">
        <xs:annotation>
          <xs:documentation>Suisse et Liechtenstein,Euro,avec échéance</xs:documentation>
        </xs:annotation>
      </xs:element>
      <xs:element name="I.EUR.B1M" type="xs:double">
        <xs:annotation>
          <xs:documentation>Suisse et Liechtenstein,Euro,jusqu’à 1 mois</xs:documentation>
        </xs:annotation>
      </xs:element>
      <xs:element name="I.EUR.M13" type="xs:double">
        <xs:annotation>
          <xs:documentation>Suisse et Liechtenstein,Euro,dans plus de 1 mois et jusqu’à 3 mois</xs:documentation>
        </xs:annotation>
      </xs:element>
      <xs:element name="I.EUR.M31" type="xs:double">
        <xs:annotation>
          <xs:documentation>Suisse et Liechtenstein,Euro,dans plus de 3 mois et jusqu’à 1 an</xs:documentation>
        </xs:annotation>
      </xs:element>
      <xs:element name="I.EUR.J15" type="xs:double">
        <xs:annotation>
          <xs:documentation>Suisse et Liechtenstein,Euro,dans plus de 1 an et jusqu’à 5 ans</xs:documentation>
        </xs:annotation>
      </xs:element>
      <xs:element name="I.EUR.U5J" type="xs:double">
        <xs:annotation>
          <xs:documentation>Suisse et Liechtenstein,Euro,dans plus de 5 ans</xs:documentation>
        </xs:annotation>
      </xs:element>
      <xs:element name="I.JPY.ASI" type="xs:double">
        <xs:annotation>
          <xs:documentation>Suisse et Liechtenstein,Yen,à vue</xs:documentation>
        </xs:annotation>
      </xs:element>
      <xs:element name="I.JPY.KUE" type="xs:double">
        <xs:annotation>
          <xs:documentation>Suisse et Liechtenstein,Yen,dénonçables</xs:documentation>
        </xs:annotation>
      </xs:element>
      <xs:element name="I.JPY.RLZ" type="xs:double">
        <xs:annotation>
          <xs:documentation>Suisse et Liechtenstein,Yen,avec échéance</xs:documentation>
        </xs:annotation>
      </xs:element>
      <xs:element name="I.JPY.B1M" type="xs:double">
        <xs:annotation>
          <xs:documentation>Suisse et Liechtenstein,Yen,jusqu’à 1 mois</xs:documentation>
        </xs:annotation>
      </xs:element>
      <xs:element name="I.JPY.M13" type="xs:double">
        <xs:annotation>
          <xs:documentation>Suisse et Liechtenstein,Yen,dans plus de 1 mois et jusqu’à 3 mois</xs:documentation>
        </xs:annotation>
      </xs:element>
      <xs:element name="I.JPY.M31" type="xs:double">
        <xs:annotation>
          <xs:documentation>Suisse et Liechtenstein,Yen,dans plus de 3 mois et jusqu’à 1 an</xs:documentation>
        </xs:annotation>
      </xs:element>
      <xs:element name="I.JPY.J15" type="xs:double">
        <xs:annotation>
          <xs:documentation>Suisse et Liechtenstein,Yen,dans plus de 1 an et jusqu’à 5 ans</xs:documentation>
        </xs:annotation>
      </xs:element>
      <xs:element name="I.JPY.U5J" type="xs:double">
        <xs:annotation>
          <xs:documentation>Suisse et Liechtenstein,Yen,dans plus de 5 ans</xs:documentation>
        </xs:annotation>
      </xs:element>
      <xs:element name="I.USD.ASI" type="xs:double">
        <xs:annotation>
          <xs:documentation>Suisse et Liechtenstein,Dollar des Etats-Unis,à vue</xs:documentation>
        </xs:annotation>
      </xs:element>
      <xs:element name="I.USD.KUE" type="xs:double">
        <xs:annotation>
          <xs:documentation>Suisse et Liechtenstein,Dollar des Etats-Unis,dénonçables</xs:documentation>
        </xs:annotation>
      </xs:element>
      <xs:element name="I.USD.RLZ" type="xs:double">
        <xs:annotation>
          <xs:documentation>Suisse et Liechtenstein,Dollar des Etats-Unis,avec échéance</xs:documentation>
        </xs:annotation>
      </xs:element>
      <xs:element name="I.USD.B1M" type="xs:double">
        <xs:annotation>
          <xs:documentation>Suisse et Liechtenstein,Dollar des Etats-Unis,jusqu’à 1 mois</xs:documentation>
        </xs:annotation>
      </xs:element>
      <xs:element name="I.USD.M13" type="xs:double">
        <xs:annotation>
          <xs:documentation>Suisse et Liechtenstein,Dollar des Etats-Unis,dans plus de 1 mois et jusqu’à 3 mois</xs:documentation>
        </xs:annotation>
      </xs:element>
      <xs:element name="I.USD.M31" type="xs:double">
        <xs:annotation>
          <xs:documentation>Suisse et Liechtenstein,Dollar des Etats-Unis,dans plus de 3 mois et jusqu’à 1 an</xs:documentation>
        </xs:annotation>
      </xs:element>
      <xs:element name="I.USD.J15" type="xs:double">
        <xs:annotation>
          <xs:documentation>Suisse et Liechtenstein,Dollar des Etats-Unis,dans plus de 1 an et jusqu’à 5 ans</xs:documentation>
        </xs:annotation>
      </xs:element>
      <xs:element name="I.USD.U5J" type="xs:double">
        <xs:annotation>
          <xs:documentation>Suisse et Liechtenstein,Dollar des Etats-Unis,dans plus de 5 ans</xs:documentation>
        </xs:annotation>
      </xs:element>
      <xs:element name="I.U.ASI" type="xs:double">
        <xs:annotation>
          <xs:documentation>Suisse et Liechtenstein,Autres monnaies,à vue</xs:documentation>
        </xs:annotation>
      </xs:element>
      <xs:element name="I.U.KUE" type="xs:double">
        <xs:annotation>
          <xs:documentation>Suisse et Liechtenstein,Autres monnaies,dénonçables</xs:documentation>
        </xs:annotation>
      </xs:element>
      <xs:element name="I.U.RLZ" type="xs:double">
        <xs:annotation>
          <xs:documentation>Suisse et Liechtenstein,Autres monnaies,avec échéance</xs:documentation>
        </xs:annotation>
      </xs:element>
      <xs:element name="I.U.B1M" type="xs:double">
        <xs:annotation>
          <xs:documentation>Suisse et Liechtenstein,Autres monnaies,jusqu’à 1 mois</xs:documentation>
        </xs:annotation>
      </xs:element>
      <xs:element name="I.U.M13" type="xs:double">
        <xs:annotation>
          <xs:documentation>Suisse et Liechtenstein,Autres monnaies,dans plus de 1 mois et jusqu’à 3 mois</xs:documentation>
        </xs:annotation>
      </xs:element>
      <xs:element name="I.U.M31" type="xs:double">
        <xs:annotation>
          <xs:documentation>Suisse et Liechtenstein,Autres monnaies,dans plus de 3 mois et jusqu’à 1 an</xs:documentation>
        </xs:annotation>
      </xs:element>
      <xs:element name="I.U.J15" type="xs:double">
        <xs:annotation>
          <xs:documentation>Suisse et Liechtenstein,Autres monnaies,dans plus de 1 an et jusqu’à 5 ans</xs:documentation>
        </xs:annotation>
      </xs:element>
      <xs:element name="I.U.U5J" type="xs:double">
        <xs:annotation>
          <xs:documentation>Suisse et Liechtenstein,Autres monnaies,dans plus de 5 ans</xs:documentation>
        </xs:annotation>
      </xs:element>
      <xs:element name="A.T.ASI" type="xs:double">
        <xs:annotation>
          <xs:documentation>Étranger,Total monnaie,à vue</xs:documentation>
        </xs:annotation>
      </xs:element>
      <xs:element name="A.T.KUE" type="xs:double">
        <xs:annotation>
          <xs:documentation>Étranger,Total monnaie,dénonçables</xs:documentation>
        </xs:annotation>
      </xs:element>
      <xs:element name="A.T.RLZ" type="xs:double">
        <xs:annotation>
          <xs:documentation>Étranger,Total monnaie,avec échéance</xs:documentation>
        </xs:annotation>
      </xs:element>
      <xs:element name="A.T.B1M" type="xs:double">
        <xs:annotation>
          <xs:documentation>Étranger,Total monnaie,jusqu’à 1 mois</xs:documentation>
        </xs:annotation>
      </xs:element>
      <xs:element name="A.T.M13" type="xs:double">
        <xs:annotation>
          <xs:documentation>Étranger,Total monnaie,dans plus de 1 mois et jusqu’à 3 mois</xs:documentation>
        </xs:annotation>
      </xs:element>
      <xs:element name="A.T.M31" type="xs:double">
        <xs:annotation>
          <xs:documentation>Étranger,Total monnaie,dans plus de 3 mois et jusqu’à 1 an</xs:documentation>
        </xs:annotation>
      </xs:element>
      <xs:element name="A.T.J15" type="xs:double">
        <xs:annotation>
          <xs:documentation>Étranger,Total monnaie,dans plus de 1 an et jusqu’à 5 ans</xs:documentation>
        </xs:annotation>
      </xs:element>
      <xs:element name="A.T.U5J" type="xs:double">
        <xs:annotation>
          <xs:documentation>Étranger,Total monnaie,dans plus de 5 ans</xs:documentation>
        </xs:annotation>
      </xs:element>
      <xs:element name="A.CHF.ASI" type="xs:double">
        <xs:annotation>
          <xs:documentation>Étranger,Franc suisse,à vue</xs:documentation>
        </xs:annotation>
      </xs:element>
      <xs:element name="A.CHF.KUE" type="xs:double">
        <xs:annotation>
          <xs:documentation>Étranger,Franc suisse,dénonçables</xs:documentation>
        </xs:annotation>
      </xs:element>
      <xs:element name="A.CHF.RLZ" type="xs:double">
        <xs:annotation>
          <xs:documentation>Étranger,Franc suisse,avec échéance</xs:documentation>
        </xs:annotation>
      </xs:element>
      <xs:element name="A.CHF.B1M" type="xs:double">
        <xs:annotation>
          <xs:documentation>Étranger,Franc suisse,jusqu’à 1 mois</xs:documentation>
        </xs:annotation>
      </xs:element>
      <xs:element name="A.CHF.M13" type="xs:double">
        <xs:annotation>
          <xs:documentation>Étranger,Franc suisse,dans plus de 1 mois et jusqu’à 3 mois</xs:documentation>
        </xs:annotation>
      </xs:element>
      <xs:element name="A.CHF.M31" type="xs:double">
        <xs:annotation>
          <xs:documentation>Étranger,Franc suisse,dans plus de 3 mois et jusqu’à 1 an</xs:documentation>
        </xs:annotation>
      </xs:element>
      <xs:element name="A.CHF.J15" type="xs:double">
        <xs:annotation>
          <xs:documentation>Étranger,Franc suisse,dans plus de 1 an et jusqu’à 5 ans</xs:documentation>
        </xs:annotation>
      </xs:element>
      <xs:element name="A.CHF.U5J" type="xs:double">
        <xs:annotation>
          <xs:documentation>Étranger,Franc suisse,dans plus de 5 ans</xs:documentation>
        </xs:annotation>
      </xs:element>
      <xs:element name="A.EM.ASI" type="xs:double">
        <xs:annotation>
          <xs:documentation>Étranger,Métaux précieux,à vue</xs:documentation>
        </xs:annotation>
      </xs:element>
      <xs:element name="A.EM.KUE" type="xs:double">
        <xs:annotation>
          <xs:documentation>Étranger,Métaux précieux,dénonçables</xs:documentation>
        </xs:annotation>
      </xs:element>
      <xs:element name="A.EM.RLZ" type="xs:double">
        <xs:annotation>
          <xs:documentation>Étranger,Métaux précieux,avec échéance</xs:documentation>
        </xs:annotation>
      </xs:element>
      <xs:element name="A.EM.B1M" type="xs:double">
        <xs:annotation>
          <xs:documentation>Étranger,Métaux précieux,jusqu’à 1 mois</xs:documentation>
        </xs:annotation>
      </xs:element>
      <xs:element name="A.EM.M13" type="xs:double">
        <xs:annotation>
          <xs:documentation>Étranger,Métaux précieux,dans plus de 1 mois et jusqu’à 3 mois</xs:documentation>
        </xs:annotation>
      </xs:element>
      <xs:element name="A.EM.M31" type="xs:double">
        <xs:annotation>
          <xs:documentation>Étranger,Métaux précieux,dans plus de 3 mois et jusqu’à 1 an</xs:documentation>
        </xs:annotation>
      </xs:element>
      <xs:element name="A.EM.J15" type="xs:double">
        <xs:annotation>
          <xs:documentation>Étranger,Métaux précieux,dans plus de 1 an et jusqu’à 5 ans</xs:documentation>
        </xs:annotation>
      </xs:element>
      <xs:element name="A.EM.U5J" type="xs:double">
        <xs:annotation>
          <xs:documentation>Étranger,Métaux précieux,dans plus de 5 ans</xs:documentation>
        </xs:annotation>
      </xs:element>
      <xs:element name="A.EUR.ASI" type="xs:double">
        <xs:annotation>
          <xs:documentation>Étranger,Euro,à vue</xs:documentation>
        </xs:annotation>
      </xs:element>
      <xs:element name="A.EUR.KUE" type="xs:double">
        <xs:annotation>
          <xs:documentation>Étranger,Euro,dénonçables</xs:documentation>
        </xs:annotation>
      </xs:element>
      <xs:element name="A.EUR.RLZ" type="xs:double">
        <xs:annotation>
          <xs:documentation>Étranger,Euro,avec échéance</xs:documentation>
        </xs:annotation>
      </xs:element>
      <xs:element name="A.EUR.B1M" type="xs:double">
        <xs:annotation>
          <xs:documentation>Étranger,Euro,jusqu’à 1 mois</xs:documentation>
        </xs:annotation>
      </xs:element>
      <xs:element name="A.EUR.M13" type="xs:double">
        <xs:annotation>
          <xs:documentation>Étranger,Euro,dans plus de 1 mois et jusqu’à 3 mois</xs:documentation>
        </xs:annotation>
      </xs:element>
      <xs:element name="A.EUR.M31" type="xs:double">
        <xs:annotation>
          <xs:documentation>Étranger,Euro,dans plus de 3 mois et jusqu’à 1 an</xs:documentation>
        </xs:annotation>
      </xs:element>
      <xs:element name="A.EUR.J15" type="xs:double">
        <xs:annotation>
          <xs:documentation>Étranger,Euro,dans plus de 1 an et jusqu’à 5 ans</xs:documentation>
        </xs:annotation>
      </xs:element>
      <xs:element name="A.EUR.U5J" type="xs:double">
        <xs:annotation>
          <xs:documentation>Étranger,Euro,dans plus de 5 ans</xs:documentation>
        </xs:annotation>
      </xs:element>
      <xs:element name="A.JPY.ASI" type="xs:double">
        <xs:annotation>
          <xs:documentation>Étranger,Yen,à vue</xs:documentation>
        </xs:annotation>
      </xs:element>
      <xs:element name="A.JPY.KUE" type="xs:double">
        <xs:annotation>
          <xs:documentation>Étranger,Yen,dénonçables</xs:documentation>
        </xs:annotation>
      </xs:element>
      <xs:element name="A.JPY.RLZ" type="xs:double">
        <xs:annotation>
          <xs:documentation>Étranger,Yen,avec échéance</xs:documentation>
        </xs:annotation>
      </xs:element>
      <xs:element name="A.JPY.B1M" type="xs:double">
        <xs:annotation>
          <xs:documentation>Étranger,Yen,jusqu’à 1 mois</xs:documentation>
        </xs:annotation>
      </xs:element>
      <xs:element name="A.JPY.M13" type="xs:double">
        <xs:annotation>
          <xs:documentation>Étranger,Yen,dans plus de 1 mois et jusqu’à 3 mois</xs:documentation>
        </xs:annotation>
      </xs:element>
      <xs:element name="A.JPY.M31" type="xs:double">
        <xs:annotation>
          <xs:documentation>Étranger,Yen,dans plus de 3 mois et jusqu’à 1 an</xs:documentation>
        </xs:annotation>
      </xs:element>
      <xs:element name="A.JPY.J15" type="xs:double">
        <xs:annotation>
          <xs:documentation>Étranger,Yen,dans plus de 1 an et jusqu’à 5 ans</xs:documentation>
        </xs:annotation>
      </xs:element>
      <xs:element name="A.JPY.U5J" type="xs:double">
        <xs:annotation>
          <xs:documentation>Étranger,Yen,dans plus de 5 ans</xs:documentation>
        </xs:annotation>
      </xs:element>
      <xs:element name="A.USD.ASI" type="xs:double">
        <xs:annotation>
          <xs:documentation>Étranger,Dollar des Etats-Unis,à vue</xs:documentation>
        </xs:annotation>
      </xs:element>
      <xs:element name="A.USD.KUE" type="xs:double">
        <xs:annotation>
          <xs:documentation>Étranger,Dollar des Etats-Unis,dénonçables</xs:documentation>
        </xs:annotation>
      </xs:element>
      <xs:element name="A.USD.RLZ" type="xs:double">
        <xs:annotation>
          <xs:documentation>Étranger,Dollar des Etats-Unis,avec échéance</xs:documentation>
        </xs:annotation>
      </xs:element>
      <xs:element name="A.USD.B1M" type="xs:double">
        <xs:annotation>
          <xs:documentation>Étranger,Dollar des Etats-Unis,jusqu’à 1 mois</xs:documentation>
        </xs:annotation>
      </xs:element>
      <xs:element name="A.USD.M13" type="xs:double">
        <xs:annotation>
          <xs:documentation>Étranger,Dollar des Etats-Unis,dans plus de 1 mois et jusqu’à 3 mois</xs:documentation>
        </xs:annotation>
      </xs:element>
      <xs:element name="A.USD.M31" type="xs:double">
        <xs:annotation>
          <xs:documentation>Étranger,Dollar des Etats-Unis,dans plus de 3 mois et jusqu’à 1 an</xs:documentation>
        </xs:annotation>
      </xs:element>
      <xs:element name="A.USD.J15" type="xs:double">
        <xs:annotation>
          <xs:documentation>Étranger,Dollar des Etats-Unis,dans plus de 1 an et jusqu’à 5 ans</xs:documentation>
        </xs:annotation>
      </xs:element>
      <xs:element name="A.USD.U5J" type="xs:double">
        <xs:annotation>
          <xs:documentation>Étranger,Dollar des Etats-Unis,dans plus de 5 ans</xs:documentation>
        </xs:annotation>
      </xs:element>
      <xs:element name="A.U.ASI" type="xs:double">
        <xs:annotation>
          <xs:documentation>Étranger,Autres monnaies,à vue</xs:documentation>
        </xs:annotation>
      </xs:element>
      <xs:element name="A.U.KUE" type="xs:double">
        <xs:annotation>
          <xs:documentation>Étranger,Autres monnaies,dénonçables</xs:documentation>
        </xs:annotation>
      </xs:element>
      <xs:element name="A.U.RLZ" type="xs:double">
        <xs:annotation>
          <xs:documentation>Étranger,Autres monnaies,avec échéance</xs:documentation>
        </xs:annotation>
      </xs:element>
      <xs:element name="A.U.B1M" type="xs:double">
        <xs:annotation>
          <xs:documentation>Étranger,Autres monnaies,jusqu’à 1 mois</xs:documentation>
        </xs:annotation>
      </xs:element>
      <xs:element name="A.U.M13" type="xs:double">
        <xs:annotation>
          <xs:documentation>Étranger,Autres monnaies,dans plus de 1 mois et jusqu’à 3 mois</xs:documentation>
        </xs:annotation>
      </xs:element>
      <xs:element name="A.U.M31" type="xs:double">
        <xs:annotation>
          <xs:documentation>Étranger,Autres monnaies,dans plus de 3 mois et jusqu’à 1 an</xs:documentation>
        </xs:annotation>
      </xs:element>
      <xs:element name="A.U.J15" type="xs:double">
        <xs:annotation>
          <xs:documentation>Étranger,Autres monnaies,dans plus de 1 an et jusqu’à 5 ans</xs:documentation>
        </xs:annotation>
      </xs:element>
      <xs:element name="A.U.U5J" type="xs:double">
        <xs:annotation>
          <xs:documentation>Étranger,Autres monnaies,dans plus de 5 ans</xs:documentation>
        </xs:annotation>
      </xs:element>
      <xs:element name="T.T.IMM" type="xs:double">
        <xs:annotation>
          <xs:documentation>Total suisse et étranger,Total monnaie,immobilisé</xs:documentation>
        </xs:annotation>
      </xs:element>
      <xs:element name="I.T.IMM" type="xs:double">
        <xs:annotation>
          <xs:documentation>Suisse et Liechtenstein,Total monnaie,immobilisé</xs:documentation>
        </xs:annotation>
      </xs:element>
      <xs:element name="I.CHF.IMM" type="xs:double">
        <xs:annotation>
          <xs:documentation>Suisse et Liechtenstein,Franc suisse,immobilisé</xs:documentation>
        </xs:annotation>
      </xs:element>
      <xs:element name="I.EUR.IMM" type="xs:double">
        <xs:annotation>
          <xs:documentation>Suisse et Liechtenstein,Euro,immobilisé</xs:documentation>
        </xs:annotation>
      </xs:element>
      <xs:element name="I.JPY.IMM" type="xs:double">
        <xs:annotation>
          <xs:documentation>Suisse et Liechtenstein,Yen,immobilisé</xs:documentation>
        </xs:annotation>
      </xs:element>
      <xs:element name="I.USD.IMM" type="xs:double">
        <xs:annotation>
          <xs:documentation>Suisse et Liechtenstein,Dollar des Etats-Unis,immobilisé</xs:documentation>
        </xs:annotation>
      </xs:element>
      <xs:element name="I.U.IMM" type="xs:double">
        <xs:annotation>
          <xs:documentation>Suisse et Liechtenstein,Autres monnaies,immobilisé</xs:documentation>
        </xs:annotation>
      </xs:element>
      <xs:element name="A.T.IMM" type="xs:double">
        <xs:annotation>
          <xs:documentation>Étranger,Total monnaie,immobilisé</xs:documentation>
        </xs:annotation>
      </xs:element>
      <xs:element name="A.CHF.IMM" type="xs:double">
        <xs:annotation>
          <xs:documentation>Étranger,Franc suisse,immobilisé</xs:documentation>
        </xs:annotation>
      </xs:element>
      <xs:element name="A.EUR.IMM" type="xs:double">
        <xs:annotation>
          <xs:documentation>Étranger,Euro,immobilisé</xs:documentation>
        </xs:annotation>
      </xs:element>
      <xs:element name="A.JPY.IMM" type="xs:double">
        <xs:annotation>
          <xs:documentation>Étranger,Yen,immobilisé</xs:documentation>
        </xs:annotation>
      </xs:element>
      <xs:element name="A.USD.IMM" type="xs:double">
        <xs:annotation>
          <xs:documentation>Étranger,Dollar des Etats-Unis,immobilisé</xs:documentation>
        </xs:annotation>
      </xs:element>
      <xs:element name="A.U.IMM" type="xs:double">
        <xs:annotation>
          <xs:documentation>Étranger,Autres monnaies,immobilisé</xs:documentation>
        </xs:annotation>
      </xs:element>
      <xs:element name="T.T.T.T.T" type="xs:double">
        <xs:annotation>
          <xs:documentation>Total suisse et étranger,Total monnaie,Total échéance,Total couverture,Total répartition sectorielle selon la couverture</xs:documentation>
        </xs:annotation>
      </xs:element>
      <xs:element name="T.T.T.UNG.T" type="xs:double">
        <xs:annotation>
          <xs:documentation>Total suisse et étranger,Total monnaie,Total échéance,sans couverture,Total répartition sectorielle selon la couverture</xs:documentation>
        </xs:annotation>
      </xs:element>
      <xs:element name="T.T.T.UNG.ORK" type="xs:double">
        <xs:annotation>
          <xs:documentation>Total suisse et étranger,Total monnaie,Total échéance,sans couverture,Créances sur collectivités de droit public</xs:documentation>
        </xs:annotation>
      </xs:element>
      <xs:element name="T.T.T.GED.T" type="xs:double">
        <xs:annotation>
          <xs:documentation>Total suisse et étranger,Total monnaie,Total échéance,avec couverture,Total répartition sectorielle selon la couverture</xs:documentation>
        </xs:annotation>
      </xs:element>
      <xs:element name="T.T.T.GED.ORK" type="xs:double">
        <xs:annotation>
          <xs:documentation>Total suisse et étranger,Total monnaie,Total échéance,avec couverture,Créances sur collectivités de droit public</xs:documentation>
        </xs:annotation>
      </xs:element>
      <xs:element name="T.T.T.HYD.U" type="xs:double">
        <xs:annotation>
          <xs:documentation>Total suisse et étranger,Total monnaie,Total échéance,Garanties hypothécaires,Autres secteurs</xs:documentation>
        </xs:annotation>
      </xs:element>
      <xs:element name="T.T.ASI.T.T" type="xs:double">
        <xs:annotation>
          <xs:documentation>Total suisse et étranger,Total monnaie,à vue,Total couverture,Total répartition sectorielle selon la couverture</xs:documentation>
        </xs:annotation>
      </xs:element>
      <xs:element name="T.T.KUE.T.T" type="xs:double">
        <xs:annotation>
          <xs:documentation>Total suisse et étranger,Total monnaie,dénonçables,Total couverture,Total répartition sectorielle selon la couverture</xs:documentation>
        </xs:annotation>
      </xs:element>
      <xs:element name="T.T.RLZ.T.T" type="xs:double">
        <xs:annotation>
          <xs:documentation>Total suisse et étranger,Total monnaie,avec échéance,Total couverture,Total répartition sectorielle selon la couverture</xs:documentation>
        </xs:annotation>
      </xs:element>
      <xs:element name="T.T.B1M.T.T" type="xs:double">
        <xs:annotation>
          <xs:documentation>Total suisse et étranger,Total monnaie,jusqu’à 1 mois,Total couverture,Total répartition sectorielle selon la couverture</xs:documentation>
        </xs:annotation>
      </xs:element>
      <xs:element name="T.T.M13.T.T" type="xs:double">
        <xs:annotation>
          <xs:documentation>Total suisse et étranger,Total monnaie,dans plus de 1 mois et jusqu’à 3 mois,Total couverture,Total répartition sectorielle selon la couverture</xs:documentation>
        </xs:annotation>
      </xs:element>
      <xs:element name="T.T.M31.T.T" type="xs:double">
        <xs:annotation>
          <xs:documentation>Total suisse et étranger,Total monnaie,dans plus de 3 mois et jusqu’à 1 an,Total couverture,Total répartition sectorielle selon la couverture</xs:documentation>
        </xs:annotation>
      </xs:element>
      <xs:element name="T.T.J15.T.T" type="xs:double">
        <xs:annotation>
          <xs:documentation>Total suisse et étranger,Total monnaie,dans plus de 1 an et jusqu’à 5 ans,Total couverture,Total répartition sectorielle selon la couverture</xs:documentation>
        </xs:annotation>
      </xs:element>
      <xs:element name="T.T.U5J.T.T" type="xs:double">
        <xs:annotation>
          <xs:documentation>Total suisse et étranger,Total monnaie,dans plus de 5 ans,Total couverture,Total répartition sectorielle selon la couverture</xs:documentation>
        </xs:annotation>
      </xs:element>
      <xs:element name="I.T.T.T.T" type="xs:double">
        <xs:annotation>
          <xs:documentation>Suisse et Liechtenstein,Total monnaie,Total échéance,Total couverture,Total répartition sectorielle selon la couverture</xs:documentation>
        </xs:annotation>
      </xs:element>
      <xs:element name="I.T.T.UNG.T" type="xs:double">
        <xs:annotation>
          <xs:documentation>Suisse et Liechtenstein,Total monnaie,Total échéance,sans couverture,Total répartition sectorielle selon la couverture</xs:documentation>
        </xs:annotation>
      </xs:element>
      <xs:element name="I.T.T.UNG.ORK" type="xs:double">
        <xs:annotation>
          <xs:documentation>Suisse et Liechtenstein,Total monnaie,Total échéance,sans couverture,Créances sur collectivités de droit public</xs:documentation>
        </xs:annotation>
      </xs:element>
      <xs:element name="I.T.T.GED.T" type="xs:double">
        <xs:annotation>
          <xs:documentation>Suisse et Liechtenstein,Total monnaie,Total échéance,avec couverture,Total répartition sectorielle selon la couverture</xs:documentation>
        </xs:annotation>
      </xs:element>
      <xs:element name="I.T.T.GED.ORK" type="xs:double">
        <xs:annotation>
          <xs:documentation>Suisse et Liechtenstein,Total monnaie,Total échéance,avec couverture,Créances sur collectivités de droit public</xs:documentation>
        </xs:annotation>
      </xs:element>
      <xs:element name="I.T.T.HYD.U" type="xs:double">
        <xs:annotation>
          <xs:documentation>Suisse et Liechtenstein,Total monnaie,Total échéance,Garanties hypothécaires,Autres secteurs</xs:documentation>
        </xs:annotation>
      </xs:element>
      <xs:element name="I.T.ASI.T.T" type="xs:double">
        <xs:annotation>
          <xs:documentation>Suisse et Liechtenstein,Total monnaie,à vue,Total couverture,Total répartition sectorielle selon la couverture</xs:documentation>
        </xs:annotation>
      </xs:element>
      <xs:element name="I.T.KUE.T.T" type="xs:double">
        <xs:annotation>
          <xs:documentation>Suisse et Liechtenstein,Total monnaie,dénonçables,Total couverture,Total répartition sectorielle selon la couverture</xs:documentation>
        </xs:annotation>
      </xs:element>
      <xs:element name="I.T.RLZ.T.T" type="xs:double">
        <xs:annotation>
          <xs:documentation>Suisse et Liechtenstein,Total monnaie,avec échéance,Total couverture,Total répartition sectorielle selon la couverture</xs:documentation>
        </xs:annotation>
      </xs:element>
      <xs:element name="I.T.B1M.T.T" type="xs:double">
        <xs:annotation>
          <xs:documentation>Suisse et Liechtenstein,Total monnaie,jusqu’à 1 mois,Total couverture,Total répartition sectorielle selon la couverture</xs:documentation>
        </xs:annotation>
      </xs:element>
      <xs:element name="I.T.M13.T.T" type="xs:double">
        <xs:annotation>
          <xs:documentation>Suisse et Liechtenstein,Total monnaie,dans plus de 1 mois et jusqu’à 3 mois,Total couverture,Total répartition sectorielle selon la couverture</xs:documentation>
        </xs:annotation>
      </xs:element>
      <xs:element name="I.T.M31.T.T" type="xs:double">
        <xs:annotation>
          <xs:documentation>Suisse et Liechtenstein,Total monnaie,dans plus de 3 mois et jusqu’à 1 an,Total couverture,Total répartition sectorielle selon la couverture</xs:documentation>
        </xs:annotation>
      </xs:element>
      <xs:element name="I.T.J15.T.T" type="xs:double">
        <xs:annotation>
          <xs:documentation>Suisse et Liechtenstein,Total monnaie,dans plus de 1 an et jusqu’à 5 ans,Total couverture,Total répartition sectorielle selon la couverture</xs:documentation>
        </xs:annotation>
      </xs:element>
      <xs:element name="I.T.U5J.T.T" type="xs:double">
        <xs:annotation>
          <xs:documentation>Suisse et Liechtenstein,Total monnaie,dans plus de 5 ans,Total couverture,Total répartition sectorielle selon la couverture</xs:documentation>
        </xs:annotation>
      </xs:element>
      <xs:element name="I.CHF.T.T.T" type="xs:double">
        <xs:annotation>
          <xs:documentation>Suisse et Liechtenstein,Franc suisse,Total échéance,Total couverture,Total répartition sectorielle selon la couverture</xs:documentation>
        </xs:annotation>
      </xs:element>
      <xs:element name="I.CHF.T.UNG.T" type="xs:double">
        <xs:annotation>
          <xs:documentation>Suisse et Liechtenstein,Franc suisse,Total échéance,sans couverture,Total répartition sectorielle selon la couverture</xs:documentation>
        </xs:annotation>
      </xs:element>
      <xs:element name="I.CHF.T.UNG.ORK" type="xs:double">
        <xs:annotation>
          <xs:documentation>Suisse et Liechtenstein,Franc suisse,Total échéance,sans couverture,Créances sur collectivités de droit public</xs:documentation>
        </xs:annotation>
      </xs:element>
      <xs:element name="I.CHF.T.GED.T" type="xs:double">
        <xs:annotation>
          <xs:documentation>Suisse et Liechtenstein,Franc suisse,Total échéance,avec couverture,Total répartition sectorielle selon la couverture</xs:documentation>
        </xs:annotation>
      </xs:element>
      <xs:element name="I.CHF.T.GED.ORK" type="xs:double">
        <xs:annotation>
          <xs:documentation>Suisse et Liechtenstein,Franc suisse,Total échéance,avec couverture,Créances sur collectivités de droit public</xs:documentation>
        </xs:annotation>
      </xs:element>
      <xs:element name="I.CHF.T.HYD.U" type="xs:double">
        <xs:annotation>
          <xs:documentation>Suisse et Liechtenstein,Franc suisse,Total échéance,Garanties hypothécaires,Autres secteurs</xs:documentation>
        </xs:annotation>
      </xs:element>
      <xs:element name="I.CHF.ASI.T.T" type="xs:double">
        <xs:annotation>
          <xs:documentation>Suisse et Liechtenstein,Franc suisse,à vue,Total couverture,Total répartition sectorielle selon la couverture</xs:documentation>
        </xs:annotation>
      </xs:element>
      <xs:element name="I.CHF.KUE.T.T" type="xs:double">
        <xs:annotation>
          <xs:documentation>Suisse et Liechtenstein,Franc suisse,dénonçables,Total couverture,Total répartition sectorielle selon la couverture</xs:documentation>
        </xs:annotation>
      </xs:element>
      <xs:element name="I.CHF.RLZ.T.T" type="xs:double">
        <xs:annotation>
          <xs:documentation>Suisse et Liechtenstein,Franc suisse,avec échéance,Total couverture,Total répartition sectorielle selon la couverture</xs:documentation>
        </xs:annotation>
      </xs:element>
      <xs:element name="I.CHF.B1M.T.T" type="xs:double">
        <xs:annotation>
          <xs:documentation>Suisse et Liechtenstein,Franc suisse,jusqu’à 1 mois,Total couverture,Total répartition sectorielle selon la couverture</xs:documentation>
        </xs:annotation>
      </xs:element>
      <xs:element name="I.CHF.M13.T.T" type="xs:double">
        <xs:annotation>
          <xs:documentation>Suisse et Liechtenstein,Franc suisse,dans plus de 1 mois et jusqu’à 3 mois,Total couverture,Total répartition sectorielle selon la couverture</xs:documentation>
        </xs:annotation>
      </xs:element>
      <xs:element name="I.CHF.M31.T.T" type="xs:double">
        <xs:annotation>
          <xs:documentation>Suisse et Liechtenstein,Franc suisse,dans plus de 3 mois et jusqu’à 1 an,Total couverture,Total répartition sectorielle selon la couverture</xs:documentation>
        </xs:annotation>
      </xs:element>
      <xs:element name="I.CHF.J15.T.T" type="xs:double">
        <xs:annotation>
          <xs:documentation>Suisse et Liechtenstein,Franc suisse,dans plus de 1 an et jusqu’à 5 ans,Total couverture,Total répartition sectorielle selon la couverture</xs:documentation>
        </xs:annotation>
      </xs:element>
      <xs:element name="I.CHF.U5J.T.T" type="xs:double">
        <xs:annotation>
          <xs:documentation>Suisse et Liechtenstein,Franc suisse,dans plus de 5 ans,Total couverture,Total répartition sectorielle selon la couverture</xs:documentation>
        </xs:annotation>
      </xs:element>
      <xs:element name="I.EM.T.T.T" type="xs:double">
        <xs:annotation>
          <xs:documentation>Suisse et Liechtenstein,Métaux précieux,Total échéance,Total couverture,Total répartition sectorielle selon la couverture</xs:documentation>
        </xs:annotation>
      </xs:element>
      <xs:element name="I.EM.T.UNG.T" type="xs:double">
        <xs:annotation>
          <xs:documentation>Suisse et Liechtenstein,Métaux précieux,Total échéance,sans couverture,Total répartition sectorielle selon la couverture</xs:documentation>
        </xs:annotation>
      </xs:element>
      <xs:element name="I.EM.T.UNG.ORK" type="xs:double">
        <xs:annotation>
          <xs:documentation>Suisse et Liechtenstein,Métaux précieux,Total échéance,sans couverture,Créances sur collectivités de droit public</xs:documentation>
        </xs:annotation>
      </xs:element>
      <xs:element name="I.EM.T.GED.T" type="xs:double">
        <xs:annotation>
          <xs:documentation>Suisse et Liechtenstein,Métaux précieux,Total échéance,avec couverture,Total répartition sectorielle selon la couverture</xs:documentation>
        </xs:annotation>
      </xs:element>
      <xs:element name="I.EM.T.GED.ORK" type="xs:double">
        <xs:annotation>
          <xs:documentation>Suisse et Liechtenstein,Métaux précieux,Total échéance,avec couverture,Créances sur collectivités de droit public</xs:documentation>
        </xs:annotation>
      </xs:element>
      <xs:element name="I.EM.T.HYD.U" type="xs:double">
        <xs:annotation>
          <xs:documentation>Suisse et Liechtenstein,Métaux précieux,Total échéance,Garanties hypothécaires,Autres secteurs</xs:documentation>
        </xs:annotation>
      </xs:element>
      <xs:element name="I.EM.ASI.T.T" type="xs:double">
        <xs:annotation>
          <xs:documentation>Suisse et Liechtenstein,Métaux précieux,à vue,Total couverture,Total répartition sectorielle selon la couverture</xs:documentation>
        </xs:annotation>
      </xs:element>
      <xs:element name="I.EM.KUE.T.T" type="xs:double">
        <xs:annotation>
          <xs:documentation>Suisse et Liechtenstein,Métaux précieux,dénonçables,Total couverture,Total répartition sectorielle selon la couverture</xs:documentation>
        </xs:annotation>
      </xs:element>
      <xs:element name="I.EM.RLZ.T.T" type="xs:double">
        <xs:annotation>
          <xs:documentation>Suisse et Liechtenstein,Métaux précieux,avec échéance,Total couverture,Total répartition sectorielle selon la couverture</xs:documentation>
        </xs:annotation>
      </xs:element>
      <xs:element name="I.EM.B1M.T.T" type="xs:double">
        <xs:annotation>
          <xs:documentation>Suisse et Liechtenstein,Métaux précieux,jusqu’à 1 mois,Total couverture,Total répartition sectorielle selon la couverture</xs:documentation>
        </xs:annotation>
      </xs:element>
      <xs:element name="I.EM.M13.T.T" type="xs:double">
        <xs:annotation>
          <xs:documentation>Suisse et Liechtenstein,Métaux précieux,dans plus de 1 mois et jusqu’à 3 mois,Total couverture,Total répartition sectorielle selon la couverture</xs:documentation>
        </xs:annotation>
      </xs:element>
      <xs:element name="I.EM.M31.T.T" type="xs:double">
        <xs:annotation>
          <xs:documentation>Suisse et Liechtenstein,Métaux précieux,dans plus de 3 mois et jusqu’à 1 an,Total couverture,Total répartition sectorielle selon la couverture</xs:documentation>
        </xs:annotation>
      </xs:element>
      <xs:element name="I.EM.J15.T.T" type="xs:double">
        <xs:annotation>
          <xs:documentation>Suisse et Liechtenstein,Métaux précieux,dans plus de 1 an et jusqu’à 5 ans,Total couverture,Total répartition sectorielle selon la couverture</xs:documentation>
        </xs:annotation>
      </xs:element>
      <xs:element name="I.EM.U5J.T.T" type="xs:double">
        <xs:annotation>
          <xs:documentation>Suisse et Liechtenstein,Métaux précieux,dans plus de 5 ans,Total couverture,Total répartition sectorielle selon la couverture</xs:documentation>
        </xs:annotation>
      </xs:element>
      <xs:element name="I.EUR.T.T.T" type="xs:double">
        <xs:annotation>
          <xs:documentation>Suisse et Liechtenstein,Euro,Total échéance,Total couverture,Total répartition sectorielle selon la couverture</xs:documentation>
        </xs:annotation>
      </xs:element>
      <xs:element name="I.EUR.T.UNG.T" type="xs:double">
        <xs:annotation>
          <xs:documentation>Suisse et Liechtenstein,Euro,Total échéance,sans couverture,Total répartition sectorielle selon la couverture</xs:documentation>
        </xs:annotation>
      </xs:element>
      <xs:element name="I.EUR.T.UNG.ORK" type="xs:double">
        <xs:annotation>
          <xs:documentation>Suisse et Liechtenstein,Euro,Total échéance,sans couverture,Créances sur collectivités de droit public</xs:documentation>
        </xs:annotation>
      </xs:element>
      <xs:element name="I.EUR.T.GED.T" type="xs:double">
        <xs:annotation>
          <xs:documentation>Suisse et Liechtenstein,Euro,Total échéance,avec couverture,Total répartition sectorielle selon la couverture</xs:documentation>
        </xs:annotation>
      </xs:element>
      <xs:element name="I.EUR.T.GED.ORK" type="xs:double">
        <xs:annotation>
          <xs:documentation>Suisse et Liechtenstein,Euro,Total échéance,avec couverture,Créances sur collectivités de droit public</xs:documentation>
        </xs:annotation>
      </xs:element>
      <xs:element name="I.EUR.T.HYD.U" type="xs:double">
        <xs:annotation>
          <xs:documentation>Suisse et Liechtenstein,Euro,Total échéance,Garanties hypothécaires,Autres secteurs</xs:documentation>
        </xs:annotation>
      </xs:element>
      <xs:element name="I.EUR.ASI.T.T" type="xs:double">
        <xs:annotation>
          <xs:documentation>Suisse et Liechtenstein,Euro,à vue,Total couverture,Total répartition sectorielle selon la couverture</xs:documentation>
        </xs:annotation>
      </xs:element>
      <xs:element name="I.EUR.KUE.T.T" type="xs:double">
        <xs:annotation>
          <xs:documentation>Suisse et Liechtenstein,Euro,dénonçables,Total couverture,Total répartition sectorielle selon la couverture</xs:documentation>
        </xs:annotation>
      </xs:element>
      <xs:element name="I.EUR.RLZ.T.T" type="xs:double">
        <xs:annotation>
          <xs:documentation>Suisse et Liechtenstein,Euro,avec échéance,Total couverture,Total répartition sectorielle selon la couverture</xs:documentation>
        </xs:annotation>
      </xs:element>
      <xs:element name="I.EUR.B1M.T.T" type="xs:double">
        <xs:annotation>
          <xs:documentation>Suisse et Liechtenstein,Euro,jusqu’à 1 mois,Total couverture,Total répartition sectorielle selon la couverture</xs:documentation>
        </xs:annotation>
      </xs:element>
      <xs:element name="I.EUR.M13.T.T" type="xs:double">
        <xs:annotation>
          <xs:documentation>Suisse et Liechtenstein,Euro,dans plus de 1 mois et jusqu’à 3 mois,Total couverture,Total répartition sectorielle selon la couverture</xs:documentation>
        </xs:annotation>
      </xs:element>
      <xs:element name="I.EUR.M31.T.T" type="xs:double">
        <xs:annotation>
          <xs:documentation>Suisse et Liechtenstein,Euro,dans plus de 3 mois et jusqu’à 1 an,Total couverture,Total répartition sectorielle selon la couverture</xs:documentation>
        </xs:annotation>
      </xs:element>
      <xs:element name="I.EUR.J15.T.T" type="xs:double">
        <xs:annotation>
          <xs:documentation>Suisse et Liechtenstein,Euro,dans plus de 1 an et jusqu’à 5 ans,Total couverture,Total répartition sectorielle selon la couverture</xs:documentation>
        </xs:annotation>
      </xs:element>
      <xs:element name="I.EUR.U5J.T.T" type="xs:double">
        <xs:annotation>
          <xs:documentation>Suisse et Liechtenstein,Euro,dans plus de 5 ans,Total couverture,Total répartition sectorielle selon la couverture</xs:documentation>
        </xs:annotation>
      </xs:element>
      <xs:element name="I.JPY.T.T.T" type="xs:double">
        <xs:annotation>
          <xs:documentation>Suisse et Liechtenstein,Yen,Total échéance,Total couverture,Total répartition sectorielle selon la couverture</xs:documentation>
        </xs:annotation>
      </xs:element>
      <xs:element name="I.JPY.T.UNG.T" type="xs:double">
        <xs:annotation>
          <xs:documentation>Suisse et Liechtenstein,Yen,Total échéance,sans couverture,Total répartition sectorielle selon la couverture</xs:documentation>
        </xs:annotation>
      </xs:element>
      <xs:element name="I.JPY.T.UNG.ORK" type="xs:double">
        <xs:annotation>
          <xs:documentation>Suisse et Liechtenstein,Yen,Total échéance,sans couverture,Créances sur collectivités de droit public</xs:documentation>
        </xs:annotation>
      </xs:element>
      <xs:element name="I.JPY.T.GED.T" type="xs:double">
        <xs:annotation>
          <xs:documentation>Suisse et Liechtenstein,Yen,Total échéance,avec couverture,Total répartition sectorielle selon la couverture</xs:documentation>
        </xs:annotation>
      </xs:element>
      <xs:element name="I.JPY.T.GED.ORK" type="xs:double">
        <xs:annotation>
          <xs:documentation>Suisse et Liechtenstein,Yen,Total échéance,avec couverture,Créances sur collectivités de droit public</xs:documentation>
        </xs:annotation>
      </xs:element>
      <xs:element name="I.JPY.T.HYD.U" type="xs:double">
        <xs:annotation>
          <xs:documentation>Suisse et Liechtenstein,Yen,Total échéance,Garanties hypothécaires,Autres secteurs</xs:documentation>
        </xs:annotation>
      </xs:element>
      <xs:element name="I.JPY.ASI.T.T" type="xs:double">
        <xs:annotation>
          <xs:documentation>Suisse et Liechtenstein,Yen,à vue,Total couverture,Total répartition sectorielle selon la couverture</xs:documentation>
        </xs:annotation>
      </xs:element>
      <xs:element name="I.JPY.KUE.T.T" type="xs:double">
        <xs:annotation>
          <xs:documentation>Suisse et Liechtenstein,Yen,dénonçables,Total couverture,Total répartition sectorielle selon la couverture</xs:documentation>
        </xs:annotation>
      </xs:element>
      <xs:element name="I.JPY.RLZ.T.T" type="xs:double">
        <xs:annotation>
          <xs:documentation>Suisse et Liechtenstein,Yen,avec échéance,Total couverture,Total répartition sectorielle selon la couverture</xs:documentation>
        </xs:annotation>
      </xs:element>
      <xs:element name="I.JPY.B1M.T.T" type="xs:double">
        <xs:annotation>
          <xs:documentation>Suisse et Liechtenstein,Yen,jusqu’à 1 mois,Total couverture,Total répartition sectorielle selon la couverture</xs:documentation>
        </xs:annotation>
      </xs:element>
      <xs:element name="I.JPY.M13.T.T" type="xs:double">
        <xs:annotation>
          <xs:documentation>Suisse et Liechtenstein,Yen,dans plus de 1 mois et jusqu’à 3 mois,Total couverture,Total répartition sectorielle selon la couverture</xs:documentation>
        </xs:annotation>
      </xs:element>
      <xs:element name="I.JPY.M31.T.T" type="xs:double">
        <xs:annotation>
          <xs:documentation>Suisse et Liechtenstein,Yen,dans plus de 3 mois et jusqu’à 1 an,Total couverture,Total répartition sectorielle selon la couverture</xs:documentation>
        </xs:annotation>
      </xs:element>
      <xs:element name="I.JPY.J15.T.T" type="xs:double">
        <xs:annotation>
          <xs:documentation>Suisse et Liechtenstein,Yen,dans plus de 1 an et jusqu’à 5 ans,Total couverture,Total répartition sectorielle selon la couverture</xs:documentation>
        </xs:annotation>
      </xs:element>
      <xs:element name="I.JPY.U5J.T.T" type="xs:double">
        <xs:annotation>
          <xs:documentation>Suisse et Liechtenstein,Yen,dans plus de 5 ans,Total couverture,Total répartition sectorielle selon la couverture</xs:documentation>
        </xs:annotation>
      </xs:element>
      <xs:element name="I.USD.T.T.T" type="xs:double">
        <xs:annotation>
          <xs:documentation>Suisse et Liechtenstein,Dollar des Etats-Unis,Total échéance,Total couverture,Total répartition sectorielle selon la couverture</xs:documentation>
        </xs:annotation>
      </xs:element>
      <xs:element name="I.USD.T.UNG.T" type="xs:double">
        <xs:annotation>
          <xs:documentation>Suisse et Liechtenstein,Dollar des Etats-Unis,Total échéance,sans couverture,Total répartition sectorielle selon la couverture</xs:documentation>
        </xs:annotation>
      </xs:element>
      <xs:element name="I.USD.T.UNG.ORK" type="xs:double">
        <xs:annotation>
          <xs:documentation>Suisse et Liechtenstein,Dollar des Etats-Unis,Total échéance,sans couverture,Créances sur collectivités de droit public</xs:documentation>
        </xs:annotation>
      </xs:element>
      <xs:element name="I.USD.T.GED.T" type="xs:double">
        <xs:annotation>
          <xs:documentation>Suisse et Liechtenstein,Dollar des Etats-Unis,Total échéance,avec couverture,Total répartition sectorielle selon la couverture</xs:documentation>
        </xs:annotation>
      </xs:element>
      <xs:element name="I.USD.T.GED.ORK" type="xs:double">
        <xs:annotation>
          <xs:documentation>Suisse et Liechtenstein,Dollar des Etats-Unis,Total échéance,avec couverture,Créances sur collectivités de droit public</xs:documentation>
        </xs:annotation>
      </xs:element>
      <xs:element name="I.USD.T.HYD.U" type="xs:double">
        <xs:annotation>
          <xs:documentation>Suisse et Liechtenstein,Dollar des Etats-Unis,Total échéance,Garanties hypothécaires,Autres secteurs</xs:documentation>
        </xs:annotation>
      </xs:element>
      <xs:element name="I.USD.ASI.T.T" type="xs:double">
        <xs:annotation>
          <xs:documentation>Suisse et Liechtenstein,Dollar des Etats-Unis,à vue,Total couverture,Total répartition sectorielle selon la couverture</xs:documentation>
        </xs:annotation>
      </xs:element>
      <xs:element name="I.USD.KUE.T.T" type="xs:double">
        <xs:annotation>
          <xs:documentation>Suisse et Liechtenstein,Dollar des Etats-Unis,dénonçables,Total couverture,Total répartition sectorielle selon la couverture</xs:documentation>
        </xs:annotation>
      </xs:element>
      <xs:element name="I.USD.RLZ.T.T" type="xs:double">
        <xs:annotation>
          <xs:documentation>Suisse et Liechtenstein,Dollar des Etats-Unis,avec échéance,Total couverture,Total répartition sectorielle selon la couverture</xs:documentation>
        </xs:annotation>
      </xs:element>
      <xs:element name="I.USD.B1M.T.T" type="xs:double">
        <xs:annotation>
          <xs:documentation>Suisse et Liechtenstein,Dollar des Etats-Unis,jusqu’à 1 mois,Total couverture,Total répartition sectorielle selon la couverture</xs:documentation>
        </xs:annotation>
      </xs:element>
      <xs:element name="I.USD.M13.T.T" type="xs:double">
        <xs:annotation>
          <xs:documentation>Suisse et Liechtenstein,Dollar des Etats-Unis,dans plus de 1 mois et jusqu’à 3 mois,Total couverture,Total répartition sectorielle selon la couverture</xs:documentation>
        </xs:annotation>
      </xs:element>
      <xs:element name="I.USD.M31.T.T" type="xs:double">
        <xs:annotation>
          <xs:documentation>Suisse et Liechtenstein,Dollar des Etats-Unis,dans plus de 3 mois et jusqu’à 1 an,Total couverture,Total répartition sectorielle selon la couverture</xs:documentation>
        </xs:annotation>
      </xs:element>
      <xs:element name="I.USD.J15.T.T" type="xs:double">
        <xs:annotation>
          <xs:documentation>Suisse et Liechtenstein,Dollar des Etats-Unis,dans plus de 1 an et jusqu’à 5 ans,Total couverture,Total répartition sectorielle selon la couverture</xs:documentation>
        </xs:annotation>
      </xs:element>
      <xs:element name="I.USD.U5J.T.T" type="xs:double">
        <xs:annotation>
          <xs:documentation>Suisse et Liechtenstein,Dollar des Etats-Unis,dans plus de 5 ans,Total couverture,Total répartition sectorielle selon la couverture</xs:documentation>
        </xs:annotation>
      </xs:element>
      <xs:element name="I.U.T.T.T" type="xs:double">
        <xs:annotation>
          <xs:documentation>Suisse et Liechtenstein,Autres monnaies,Total échéance,Total couverture,Total répartition sectorielle selon la couverture</xs:documentation>
        </xs:annotation>
      </xs:element>
      <xs:element name="I.U.T.UNG.T" type="xs:double">
        <xs:annotation>
          <xs:documentation>Suisse et Liechtenstein,Autres monnaies,Total échéance,sans couverture,Total répartition sectorielle selon la couverture</xs:documentation>
        </xs:annotation>
      </xs:element>
      <xs:element name="I.U.T.UNG.ORK" type="xs:double">
        <xs:annotation>
          <xs:documentation>Suisse et Liechtenstein,Autres monnaies,Total échéance,sans couverture,Créances sur collectivités de droit public</xs:documentation>
        </xs:annotation>
      </xs:element>
      <xs:element name="I.U.T.GED.T" type="xs:double">
        <xs:annotation>
          <xs:documentation>Suisse et Liechtenstein,Autres monnaies,Total échéance,avec couverture,Total répartition sectorielle selon la couverture</xs:documentation>
        </xs:annotation>
      </xs:element>
      <xs:element name="I.U.T.GED.ORK" type="xs:double">
        <xs:annotation>
          <xs:documentation>Suisse et Liechtenstein,Autres monnaies,Total échéance,avec couverture,Créances sur collectivités de droit public</xs:documentation>
        </xs:annotation>
      </xs:element>
      <xs:element name="I.U.T.HYD.U" type="xs:double">
        <xs:annotation>
          <xs:documentation>Suisse et Liechtenstein,Autres monnaies,Total échéance,Garanties hypothécaires,Autres secteurs</xs:documentation>
        </xs:annotation>
      </xs:element>
      <xs:element name="I.U.ASI.T.T" type="xs:double">
        <xs:annotation>
          <xs:documentation>Suisse et Liechtenstein,Autres monnaies,à vue,Total couverture,Total répartition sectorielle selon la couverture</xs:documentation>
        </xs:annotation>
      </xs:element>
      <xs:element name="I.U.KUE.T.T" type="xs:double">
        <xs:annotation>
          <xs:documentation>Suisse et Liechtenstein,Autres monnaies,dénonçables,Total couverture,Total répartition sectorielle selon la couverture</xs:documentation>
        </xs:annotation>
      </xs:element>
      <xs:element name="I.U.RLZ.T.T" type="xs:double">
        <xs:annotation>
          <xs:documentation>Suisse et Liechtenstein,Autres monnaies,avec échéance,Total couverture,Total répartition sectorielle selon la couverture</xs:documentation>
        </xs:annotation>
      </xs:element>
      <xs:element name="I.U.B1M.T.T" type="xs:double">
        <xs:annotation>
          <xs:documentation>Suisse et Liechtenstein,Autres monnaies,jusqu’à 1 mois,Total couverture,Total répartition sectorielle selon la couverture</xs:documentation>
        </xs:annotation>
      </xs:element>
      <xs:element name="I.U.M13.T.T" type="xs:double">
        <xs:annotation>
          <xs:documentation>Suisse et Liechtenstein,Autres monnaies,dans plus de 1 mois et jusqu’à 3 mois,Total couverture,Total répartition sectorielle selon la couverture</xs:documentation>
        </xs:annotation>
      </xs:element>
      <xs:element name="I.U.M31.T.T" type="xs:double">
        <xs:annotation>
          <xs:documentation>Suisse et Liechtenstein,Autres monnaies,dans plus de 3 mois et jusqu’à 1 an,Total couverture,Total répartition sectorielle selon la couverture</xs:documentation>
        </xs:annotation>
      </xs:element>
      <xs:element name="I.U.J15.T.T" type="xs:double">
        <xs:annotation>
          <xs:documentation>Suisse et Liechtenstein,Autres monnaies,dans plus de 1 an et jusqu’à 5 ans,Total couverture,Total répartition sectorielle selon la couverture</xs:documentation>
        </xs:annotation>
      </xs:element>
      <xs:element name="I.U.U5J.T.T" type="xs:double">
        <xs:annotation>
          <xs:documentation>Suisse et Liechtenstein,Autres monnaies,dans plus de 5 ans,Total couverture,Total répartition sectorielle selon la couverture</xs:documentation>
        </xs:annotation>
      </xs:element>
      <xs:element name="A.T.T.T.T" type="xs:double">
        <xs:annotation>
          <xs:documentation>Étranger,Total monnaie,Total échéance,Total couverture,Total répartition sectorielle selon la couverture</xs:documentation>
        </xs:annotation>
      </xs:element>
      <xs:element name="A.T.T.UNG.T" type="xs:double">
        <xs:annotation>
          <xs:documentation>Étranger,Total monnaie,Total échéance,sans couverture,Total répartition sectorielle selon la couverture</xs:documentation>
        </xs:annotation>
      </xs:element>
      <xs:element name="A.T.T.UNG.ORK" type="xs:double">
        <xs:annotation>
          <xs:documentation>Étranger,Total monnaie,Total échéance,sans couverture,Créances sur collectivités de droit public</xs:documentation>
        </xs:annotation>
      </xs:element>
      <xs:element name="A.T.T.GED.T" type="xs:double">
        <xs:annotation>
          <xs:documentation>Étranger,Total monnaie,Total échéance,avec couverture,Total répartition sectorielle selon la couverture</xs:documentation>
        </xs:annotation>
      </xs:element>
      <xs:element name="A.T.T.GED.ORK" type="xs:double">
        <xs:annotation>
          <xs:documentation>Étranger,Total monnaie,Total échéance,avec couverture,Créances sur collectivités de droit public</xs:documentation>
        </xs:annotation>
      </xs:element>
      <xs:element name="A.T.T.HYD.U" type="xs:double">
        <xs:annotation>
          <xs:documentation>Étranger,Total monnaie,Total échéance,Garanties hypothécaires,Autres secteurs</xs:documentation>
        </xs:annotation>
      </xs:element>
      <xs:element name="A.T.ASI.T.T" type="xs:double">
        <xs:annotation>
          <xs:documentation>Étranger,Total monnaie,à vue,Total couverture,Total répartition sectorielle selon la couverture</xs:documentation>
        </xs:annotation>
      </xs:element>
      <xs:element name="A.T.KUE.T.T" type="xs:double">
        <xs:annotation>
          <xs:documentation>Étranger,Total monnaie,dénonçables,Total couverture,Total répartition sectorielle selon la couverture</xs:documentation>
        </xs:annotation>
      </xs:element>
      <xs:element name="A.T.RLZ.T.T" type="xs:double">
        <xs:annotation>
          <xs:documentation>Étranger,Total monnaie,avec échéance,Total couverture,Total répartition sectorielle selon la couverture</xs:documentation>
        </xs:annotation>
      </xs:element>
      <xs:element name="A.T.B1M.T.T" type="xs:double">
        <xs:annotation>
          <xs:documentation>Étranger,Total monnaie,jusqu’à 1 mois,Total couverture,Total répartition sectorielle selon la couverture</xs:documentation>
        </xs:annotation>
      </xs:element>
      <xs:element name="A.T.M13.T.T" type="xs:double">
        <xs:annotation>
          <xs:documentation>Étranger,Total monnaie,dans plus de 1 mois et jusqu’à 3 mois,Total couverture,Total répartition sectorielle selon la couverture</xs:documentation>
        </xs:annotation>
      </xs:element>
      <xs:element name="A.T.M31.T.T" type="xs:double">
        <xs:annotation>
          <xs:documentation>Étranger,Total monnaie,dans plus de 3 mois et jusqu’à 1 an,Total couverture,Total répartition sectorielle selon la couverture</xs:documentation>
        </xs:annotation>
      </xs:element>
      <xs:element name="A.T.J15.T.T" type="xs:double">
        <xs:annotation>
          <xs:documentation>Étranger,Total monnaie,dans plus de 1 an et jusqu’à 5 ans,Total couverture,Total répartition sectorielle selon la couverture</xs:documentation>
        </xs:annotation>
      </xs:element>
      <xs:element name="A.T.U5J.T.T" type="xs:double">
        <xs:annotation>
          <xs:documentation>Étranger,Total monnaie,dans plus de 5 ans,Total couverture,Total répartition sectorielle selon la couverture</xs:documentation>
        </xs:annotation>
      </xs:element>
      <xs:element name="A.CHF.T.T.T" type="xs:double">
        <xs:annotation>
          <xs:documentation>Étranger,Franc suisse,Total échéance,Total couverture,Total répartition sectorielle selon la couverture</xs:documentation>
        </xs:annotation>
      </xs:element>
      <xs:element name="A.CHF.T.UNG.T" type="xs:double">
        <xs:annotation>
          <xs:documentation>Étranger,Franc suisse,Total échéance,sans couverture,Total répartition sectorielle selon la couverture</xs:documentation>
        </xs:annotation>
      </xs:element>
      <xs:element name="A.CHF.T.UNG.ORK" type="xs:double">
        <xs:annotation>
          <xs:documentation>Étranger,Franc suisse,Total échéance,sans couverture,Créances sur collectivités de droit public</xs:documentation>
        </xs:annotation>
      </xs:element>
      <xs:element name="A.CHF.T.GED.T" type="xs:double">
        <xs:annotation>
          <xs:documentation>Étranger,Franc suisse,Total échéance,avec couverture,Total répartition sectorielle selon la couverture</xs:documentation>
        </xs:annotation>
      </xs:element>
      <xs:element name="A.CHF.T.GED.ORK" type="xs:double">
        <xs:annotation>
          <xs:documentation>Étranger,Franc suisse,Total échéance,avec couverture,Créances sur collectivités de droit public</xs:documentation>
        </xs:annotation>
      </xs:element>
      <xs:element name="A.CHF.T.HYD.U" type="xs:double">
        <xs:annotation>
          <xs:documentation>Étranger,Franc suisse,Total échéance,Garanties hypothécaires,Autres secteurs</xs:documentation>
        </xs:annotation>
      </xs:element>
      <xs:element name="A.CHF.ASI.T.T" type="xs:double">
        <xs:annotation>
          <xs:documentation>Étranger,Franc suisse,à vue,Total couverture,Total répartition sectorielle selon la couverture</xs:documentation>
        </xs:annotation>
      </xs:element>
      <xs:element name="A.CHF.KUE.T.T" type="xs:double">
        <xs:annotation>
          <xs:documentation>Étranger,Franc suisse,dénonçables,Total couverture,Total répartition sectorielle selon la couverture</xs:documentation>
        </xs:annotation>
      </xs:element>
      <xs:element name="A.CHF.RLZ.T.T" type="xs:double">
        <xs:annotation>
          <xs:documentation>Étranger,Franc suisse,avec échéance,Total couverture,Total répartition sectorielle selon la couverture</xs:documentation>
        </xs:annotation>
      </xs:element>
      <xs:element name="A.CHF.B1M.T.T" type="xs:double">
        <xs:annotation>
          <xs:documentation>Étranger,Franc suisse,jusqu’à 1 mois,Total couverture,Total répartition sectorielle selon la couverture</xs:documentation>
        </xs:annotation>
      </xs:element>
      <xs:element name="A.CHF.M13.T.T" type="xs:double">
        <xs:annotation>
          <xs:documentation>Étranger,Franc suisse,dans plus de 1 mois et jusqu’à 3 mois,Total couverture,Total répartition sectorielle selon la couverture</xs:documentation>
        </xs:annotation>
      </xs:element>
      <xs:element name="A.CHF.M31.T.T" type="xs:double">
        <xs:annotation>
          <xs:documentation>Étranger,Franc suisse,dans plus de 3 mois et jusqu’à 1 an,Total couverture,Total répartition sectorielle selon la couverture</xs:documentation>
        </xs:annotation>
      </xs:element>
      <xs:element name="A.CHF.J15.T.T" type="xs:double">
        <xs:annotation>
          <xs:documentation>Étranger,Franc suisse,dans plus de 1 an et jusqu’à 5 ans,Total couverture,Total répartition sectorielle selon la couverture</xs:documentation>
        </xs:annotation>
      </xs:element>
      <xs:element name="A.CHF.U5J.T.T" type="xs:double">
        <xs:annotation>
          <xs:documentation>Étranger,Franc suisse,dans plus de 5 ans,Total couverture,Total répartition sectorielle selon la couverture</xs:documentation>
        </xs:annotation>
      </xs:element>
      <xs:element name="A.EM.T.T.T" type="xs:double">
        <xs:annotation>
          <xs:documentation>Étranger,Métaux précieux,Total échéance,Total couverture,Total répartition sectorielle selon la couverture</xs:documentation>
        </xs:annotation>
      </xs:element>
      <xs:element name="A.EM.T.UNG.T" type="xs:double">
        <xs:annotation>
          <xs:documentation>Étranger,Métaux précieux,Total échéance,sans couverture,Total répartition sectorielle selon la couverture</xs:documentation>
        </xs:annotation>
      </xs:element>
      <xs:element name="A.EM.T.UNG.ORK" type="xs:double">
        <xs:annotation>
          <xs:documentation>Étranger,Métaux précieux,Total échéance,sans couverture,Créances sur collectivités de droit public</xs:documentation>
        </xs:annotation>
      </xs:element>
      <xs:element name="A.EM.T.GED.T" type="xs:double">
        <xs:annotation>
          <xs:documentation>Étranger,Métaux précieux,Total échéance,avec couverture,Total répartition sectorielle selon la couverture</xs:documentation>
        </xs:annotation>
      </xs:element>
      <xs:element name="A.EM.T.GED.ORK" type="xs:double">
        <xs:annotation>
          <xs:documentation>Étranger,Métaux précieux,Total échéance,avec couverture,Créances sur collectivités de droit public</xs:documentation>
        </xs:annotation>
      </xs:element>
      <xs:element name="A.EM.T.HYD.U" type="xs:double">
        <xs:annotation>
          <xs:documentation>Étranger,Métaux précieux,Total échéance,Garanties hypothécaires,Autres secteurs</xs:documentation>
        </xs:annotation>
      </xs:element>
      <xs:element name="A.EM.ASI.T.T" type="xs:double">
        <xs:annotation>
          <xs:documentation>Étranger,Métaux précieux,à vue,Total couverture,Total répartition sectorielle selon la couverture</xs:documentation>
        </xs:annotation>
      </xs:element>
      <xs:element name="A.EM.KUE.T.T" type="xs:double">
        <xs:annotation>
          <xs:documentation>Étranger,Métaux précieux,dénonçables,Total couverture,Total répartition sectorielle selon la couverture</xs:documentation>
        </xs:annotation>
      </xs:element>
      <xs:element name="A.EM.RLZ.T.T" type="xs:double">
        <xs:annotation>
          <xs:documentation>Étranger,Métaux précieux,avec échéance,Total couverture,Total répartition sectorielle selon la couverture</xs:documentation>
        </xs:annotation>
      </xs:element>
      <xs:element name="A.EM.B1M.T.T" type="xs:double">
        <xs:annotation>
          <xs:documentation>Étranger,Métaux précieux,jusqu’à 1 mois,Total couverture,Total répartition sectorielle selon la couverture</xs:documentation>
        </xs:annotation>
      </xs:element>
      <xs:element name="A.EM.M13.T.T" type="xs:double">
        <xs:annotation>
          <xs:documentation>Étranger,Métaux précieux,dans plus de 1 mois et jusqu’à 3 mois,Total couverture,Total répartition sectorielle selon la couverture</xs:documentation>
        </xs:annotation>
      </xs:element>
      <xs:element name="A.EM.M31.T.T" type="xs:double">
        <xs:annotation>
          <xs:documentation>Étranger,Métaux précieux,dans plus de 3 mois et jusqu’à 1 an,Total couverture,Total répartition sectorielle selon la couverture</xs:documentation>
        </xs:annotation>
      </xs:element>
      <xs:element name="A.EM.J15.T.T" type="xs:double">
        <xs:annotation>
          <xs:documentation>Étranger,Métaux précieux,dans plus de 1 an et jusqu’à 5 ans,Total couverture,Total répartition sectorielle selon la couverture</xs:documentation>
        </xs:annotation>
      </xs:element>
      <xs:element name="A.EM.U5J.T.T" type="xs:double">
        <xs:annotation>
          <xs:documentation>Étranger,Métaux précieux,dans plus de 5 ans,Total couverture,Total répartition sectorielle selon la couverture</xs:documentation>
        </xs:annotation>
      </xs:element>
      <xs:element name="A.EUR.T.T.T" type="xs:double">
        <xs:annotation>
          <xs:documentation>Étranger,Euro,Total échéance,Total couverture,Total répartition sectorielle selon la couverture</xs:documentation>
        </xs:annotation>
      </xs:element>
      <xs:element name="A.EUR.T.UNG.T" type="xs:double">
        <xs:annotation>
          <xs:documentation>Étranger,Euro,Total échéance,sans couverture,Total répartition sectorielle selon la couverture</xs:documentation>
        </xs:annotation>
      </xs:element>
      <xs:element name="A.EUR.T.UNG.ORK" type="xs:double">
        <xs:annotation>
          <xs:documentation>Étranger,Euro,Total échéance,sans couverture,Créances sur collectivités de droit public</xs:documentation>
        </xs:annotation>
      </xs:element>
      <xs:element name="A.EUR.T.GED.T" type="xs:double">
        <xs:annotation>
          <xs:documentation>Étranger,Euro,Total échéance,avec couverture,Total répartition sectorielle selon la couverture</xs:documentation>
        </xs:annotation>
      </xs:element>
      <xs:element name="A.EUR.T.GED.ORK" type="xs:double">
        <xs:annotation>
          <xs:documentation>Étranger,Euro,Total échéance,avec couverture,Créances sur collectivités de droit public</xs:documentation>
        </xs:annotation>
      </xs:element>
      <xs:element name="A.EUR.T.HYD.U" type="xs:double">
        <xs:annotation>
          <xs:documentation>Étranger,Euro,Total échéance,Garanties hypothécaires,Autres secteurs</xs:documentation>
        </xs:annotation>
      </xs:element>
      <xs:element name="A.EUR.ASI.T.T" type="xs:double">
        <xs:annotation>
          <xs:documentation>Étranger,Euro,à vue,Total couverture,Total répartition sectorielle selon la couverture</xs:documentation>
        </xs:annotation>
      </xs:element>
      <xs:element name="A.EUR.KUE.T.T" type="xs:double">
        <xs:annotation>
          <xs:documentation>Étranger,Euro,dénonçables,Total couverture,Total répartition sectorielle selon la couverture</xs:documentation>
        </xs:annotation>
      </xs:element>
      <xs:element name="A.EUR.RLZ.T.T" type="xs:double">
        <xs:annotation>
          <xs:documentation>Étranger,Euro,avec échéance,Total couverture,Total répartition sectorielle selon la couverture</xs:documentation>
        </xs:annotation>
      </xs:element>
      <xs:element name="A.EUR.B1M.T.T" type="xs:double">
        <xs:annotation>
          <xs:documentation>Étranger,Euro,jusqu’à 1 mois,Total couverture,Total répartition sectorielle selon la couverture</xs:documentation>
        </xs:annotation>
      </xs:element>
      <xs:element name="A.EUR.M13.T.T" type="xs:double">
        <xs:annotation>
          <xs:documentation>Étranger,Euro,dans plus de 1 mois et jusqu’à 3 mois,Total couverture,Total répartition sectorielle selon la couverture</xs:documentation>
        </xs:annotation>
      </xs:element>
      <xs:element name="A.EUR.M31.T.T" type="xs:double">
        <xs:annotation>
          <xs:documentation>Étranger,Euro,dans plus de 3 mois et jusqu’à 1 an,Total couverture,Total répartition sectorielle selon la couverture</xs:documentation>
        </xs:annotation>
      </xs:element>
      <xs:element name="A.EUR.J15.T.T" type="xs:double">
        <xs:annotation>
          <xs:documentation>Étranger,Euro,dans plus de 1 an et jusqu’à 5 ans,Total couverture,Total répartition sectorielle selon la couverture</xs:documentation>
        </xs:annotation>
      </xs:element>
      <xs:element name="A.EUR.U5J.T.T" type="xs:double">
        <xs:annotation>
          <xs:documentation>Étranger,Euro,dans plus de 5 ans,Total couverture,Total répartition sectorielle selon la couverture</xs:documentation>
        </xs:annotation>
      </xs:element>
      <xs:element name="A.JPY.T.T.T" type="xs:double">
        <xs:annotation>
          <xs:documentation>Étranger,Yen,Total échéance,Total couverture,Total répartition sectorielle selon la couverture</xs:documentation>
        </xs:annotation>
      </xs:element>
      <xs:element name="A.JPY.T.UNG.T" type="xs:double">
        <xs:annotation>
          <xs:documentation>Étranger,Yen,Total échéance,sans couverture,Total répartition sectorielle selon la couverture</xs:documentation>
        </xs:annotation>
      </xs:element>
      <xs:element name="A.JPY.T.UNG.ORK" type="xs:double">
        <xs:annotation>
          <xs:documentation>Étranger,Yen,Total échéance,sans couverture,Créances sur collectivités de droit public</xs:documentation>
        </xs:annotation>
      </xs:element>
      <xs:element name="A.JPY.T.GED.T" type="xs:double">
        <xs:annotation>
          <xs:documentation>Étranger,Yen,Total échéance,avec couverture,Total répartition sectorielle selon la couverture</xs:documentation>
        </xs:annotation>
      </xs:element>
      <xs:element name="A.JPY.T.GED.ORK" type="xs:double">
        <xs:annotation>
          <xs:documentation>Étranger,Yen,Total échéance,avec couverture,Créances sur collectivités de droit public</xs:documentation>
        </xs:annotation>
      </xs:element>
      <xs:element name="A.JPY.T.HYD.U" type="xs:double">
        <xs:annotation>
          <xs:documentation>Étranger,Yen,Total échéance,Garanties hypothécaires,Autres secteurs</xs:documentation>
        </xs:annotation>
      </xs:element>
      <xs:element name="A.JPY.ASI.T.T" type="xs:double">
        <xs:annotation>
          <xs:documentation>Étranger,Yen,à vue,Total couverture,Total répartition sectorielle selon la couverture</xs:documentation>
        </xs:annotation>
      </xs:element>
      <xs:element name="A.JPY.KUE.T.T" type="xs:double">
        <xs:annotation>
          <xs:documentation>Étranger,Yen,dénonçables,Total couverture,Total répartition sectorielle selon la couverture</xs:documentation>
        </xs:annotation>
      </xs:element>
      <xs:element name="A.JPY.RLZ.T.T" type="xs:double">
        <xs:annotation>
          <xs:documentation>Étranger,Yen,avec échéance,Total couverture,Total répartition sectorielle selon la couverture</xs:documentation>
        </xs:annotation>
      </xs:element>
      <xs:element name="A.JPY.B1M.T.T" type="xs:double">
        <xs:annotation>
          <xs:documentation>Étranger,Yen,jusqu’à 1 mois,Total couverture,Total répartition sectorielle selon la couverture</xs:documentation>
        </xs:annotation>
      </xs:element>
      <xs:element name="A.JPY.M13.T.T" type="xs:double">
        <xs:annotation>
          <xs:documentation>Étranger,Yen,dans plus de 1 mois et jusqu’à 3 mois,Total couverture,Total répartition sectorielle selon la couverture</xs:documentation>
        </xs:annotation>
      </xs:element>
      <xs:element name="A.JPY.M31.T.T" type="xs:double">
        <xs:annotation>
          <xs:documentation>Étranger,Yen,dans plus de 3 mois et jusqu’à 1 an,Total couverture,Total répartition sectorielle selon la couverture</xs:documentation>
        </xs:annotation>
      </xs:element>
      <xs:element name="A.JPY.J15.T.T" type="xs:double">
        <xs:annotation>
          <xs:documentation>Étranger,Yen,dans plus de 1 an et jusqu’à 5 ans,Total couverture,Total répartition sectorielle selon la couverture</xs:documentation>
        </xs:annotation>
      </xs:element>
      <xs:element name="A.JPY.U5J.T.T" type="xs:double">
        <xs:annotation>
          <xs:documentation>Étranger,Yen,dans plus de 5 ans,Total couverture,Total répartition sectorielle selon la couverture</xs:documentation>
        </xs:annotation>
      </xs:element>
      <xs:element name="A.USD.T.T.T" type="xs:double">
        <xs:annotation>
          <xs:documentation>Étranger,Dollar des Etats-Unis,Total échéance,Total couverture,Total répartition sectorielle selon la couverture</xs:documentation>
        </xs:annotation>
      </xs:element>
      <xs:element name="A.USD.T.UNG.T" type="xs:double">
        <xs:annotation>
          <xs:documentation>Étranger,Dollar des Etats-Unis,Total échéance,sans couverture,Total répartition sectorielle selon la couverture</xs:documentation>
        </xs:annotation>
      </xs:element>
      <xs:element name="A.USD.T.UNG.ORK" type="xs:double">
        <xs:annotation>
          <xs:documentation>Étranger,Dollar des Etats-Unis,Total échéance,sans couverture,Créances sur collectivités de droit public</xs:documentation>
        </xs:annotation>
      </xs:element>
      <xs:element name="A.USD.T.GED.T" type="xs:double">
        <xs:annotation>
          <xs:documentation>Étranger,Dollar des Etats-Unis,Total échéance,avec couverture,Total répartition sectorielle selon la couverture</xs:documentation>
        </xs:annotation>
      </xs:element>
      <xs:element name="A.USD.T.GED.ORK" type="xs:double">
        <xs:annotation>
          <xs:documentation>Étranger,Dollar des Etats-Unis,Total échéance,avec couverture,Créances sur collectivités de droit public</xs:documentation>
        </xs:annotation>
      </xs:element>
      <xs:element name="A.USD.T.HYD.U" type="xs:double">
        <xs:annotation>
          <xs:documentation>Étranger,Dollar des Etats-Unis,Total échéance,Garanties hypothécaires,Autres secteurs</xs:documentation>
        </xs:annotation>
      </xs:element>
      <xs:element name="A.USD.ASI.T.T" type="xs:double">
        <xs:annotation>
          <xs:documentation>Étranger,Dollar des Etats-Unis,à vue,Total couverture,Total répartition sectorielle selon la couverture</xs:documentation>
        </xs:annotation>
      </xs:element>
      <xs:element name="A.USD.KUE.T.T" type="xs:double">
        <xs:annotation>
          <xs:documentation>Étranger,Dollar des Etats-Unis,dénonçables,Total couverture,Total répartition sectorielle selon la couverture</xs:documentation>
        </xs:annotation>
      </xs:element>
      <xs:element name="A.USD.RLZ.T.T" type="xs:double">
        <xs:annotation>
          <xs:documentation>Étranger,Dollar des Etats-Unis,avec échéance,Total couverture,Total répartition sectorielle selon la couverture</xs:documentation>
        </xs:annotation>
      </xs:element>
      <xs:element name="A.USD.B1M.T.T" type="xs:double">
        <xs:annotation>
          <xs:documentation>Étranger,Dollar des Etats-Unis,jusqu’à 1 mois,Total couverture,Total répartition sectorielle selon la couverture</xs:documentation>
        </xs:annotation>
      </xs:element>
      <xs:element name="A.USD.M13.T.T" type="xs:double">
        <xs:annotation>
          <xs:documentation>Étranger,Dollar des Etats-Unis,dans plus de 1 mois et jusqu’à 3 mois,Total couverture,Total répartition sectorielle selon la couverture</xs:documentation>
        </xs:annotation>
      </xs:element>
      <xs:element name="A.USD.M31.T.T" type="xs:double">
        <xs:annotation>
          <xs:documentation>Étranger,Dollar des Etats-Unis,dans plus de 3 mois et jusqu’à 1 an,Total couverture,Total répartition sectorielle selon la couverture</xs:documentation>
        </xs:annotation>
      </xs:element>
      <xs:element name="A.USD.J15.T.T" type="xs:double">
        <xs:annotation>
          <xs:documentation>Étranger,Dollar des Etats-Unis,dans plus de 1 an et jusqu’à 5 ans,Total couverture,Total répartition sectorielle selon la couverture</xs:documentation>
        </xs:annotation>
      </xs:element>
      <xs:element name="A.USD.U5J.T.T" type="xs:double">
        <xs:annotation>
          <xs:documentation>Étranger,Dollar des Etats-Unis,dans plus de 5 ans,Total couverture,Total répartition sectorielle selon la couverture</xs:documentation>
        </xs:annotation>
      </xs:element>
      <xs:element name="A.U.T.T.T" type="xs:double">
        <xs:annotation>
          <xs:documentation>Étranger,Autres monnaies,Total échéance,Total couverture,Total répartition sectorielle selon la couverture</xs:documentation>
        </xs:annotation>
      </xs:element>
      <xs:element name="A.U.T.UNG.T" type="xs:double">
        <xs:annotation>
          <xs:documentation>Étranger,Autres monnaies,Total échéance,sans couverture,Total répartition sectorielle selon la couverture</xs:documentation>
        </xs:annotation>
      </xs:element>
      <xs:element name="A.U.T.UNG.ORK" type="xs:double">
        <xs:annotation>
          <xs:documentation>Étranger,Autres monnaies,Total échéance,sans couverture,Créances sur collectivités de droit public</xs:documentation>
        </xs:annotation>
      </xs:element>
      <xs:element name="A.U.T.GED.T" type="xs:double">
        <xs:annotation>
          <xs:documentation>Étranger,Autres monnaies,Total échéance,avec couverture,Total répartition sectorielle selon la couverture</xs:documentation>
        </xs:annotation>
      </xs:element>
      <xs:element name="A.U.T.GED.ORK" type="xs:double">
        <xs:annotation>
          <xs:documentation>Étranger,Autres monnaies,Total échéance,avec couverture,Créances sur collectivités de droit public</xs:documentation>
        </xs:annotation>
      </xs:element>
      <xs:element name="A.U.T.HYD.U" type="xs:double">
        <xs:annotation>
          <xs:documentation>Étranger,Autres monnaies,Total échéance,Garanties hypothécaires,Autres secteurs</xs:documentation>
        </xs:annotation>
      </xs:element>
      <xs:element name="A.U.ASI.T.T" type="xs:double">
        <xs:annotation>
          <xs:documentation>Étranger,Autres monnaies,à vue,Total couverture,Total répartition sectorielle selon la couverture</xs:documentation>
        </xs:annotation>
      </xs:element>
      <xs:element name="A.U.KUE.T.T" type="xs:double">
        <xs:annotation>
          <xs:documentation>Étranger,Autres monnaies,dénonçables,Total couverture,Total répartition sectorielle selon la couverture</xs:documentation>
        </xs:annotation>
      </xs:element>
      <xs:element name="A.U.RLZ.T.T" type="xs:double">
        <xs:annotation>
          <xs:documentation>Étranger,Autres monnaies,avec échéance,Total couverture,Total répartition sectorielle selon la couverture</xs:documentation>
        </xs:annotation>
      </xs:element>
      <xs:element name="A.U.B1M.T.T" type="xs:double">
        <xs:annotation>
          <xs:documentation>Étranger,Autres monnaies,jusqu’à 1 mois,Total couverture,Total répartition sectorielle selon la couverture</xs:documentation>
        </xs:annotation>
      </xs:element>
      <xs:element name="A.U.M13.T.T" type="xs:double">
        <xs:annotation>
          <xs:documentation>Étranger,Autres monnaies,dans plus de 1 mois et jusqu’à 3 mois,Total couverture,Total répartition sectorielle selon la couverture</xs:documentation>
        </xs:annotation>
      </xs:element>
      <xs:element name="A.U.M31.T.T" type="xs:double">
        <xs:annotation>
          <xs:documentation>Étranger,Autres monnaies,dans plus de 3 mois et jusqu’à 1 an,Total couverture,Total répartition sectorielle selon la couverture</xs:documentation>
        </xs:annotation>
      </xs:element>
      <xs:element name="A.U.J15.T.T" type="xs:double">
        <xs:annotation>
          <xs:documentation>Étranger,Autres monnaies,dans plus de 1 an et jusqu’à 5 ans,Total couverture,Total répartition sectorielle selon la couverture</xs:documentation>
        </xs:annotation>
      </xs:element>
      <xs:element name="A.U.U5J.T.T" type="xs:double">
        <xs:annotation>
          <xs:documentation>Étranger,Autres monnaies,dans plus de 5 ans,Total couverture,Total répartition sectorielle selon la couverture</xs:documentation>
        </xs:annotation>
      </xs:element>
      <xs:element name="T.T.B5J" type="xs:double">
        <xs:annotation>
          <xs:documentation>Total suisse et étranger,Total monnaie,avec échéance dans moins de 5 ans</xs:documentation>
        </xs:annotation>
      </xs:element>
      <xs:element name="I.T.B5J" type="xs:double">
        <xs:annotation>
          <xs:documentation>Suisse et Liechtenstein,Total monnaie,avec échéance dans moins de 5 ans</xs:documentation>
        </xs:annotation>
      </xs:element>
      <xs:element name="I.CHF.B5J" type="xs:double">
        <xs:annotation>
          <xs:documentation>Suisse et Liechtenstein,Franc suisse,avec échéance dans moins de 5 ans</xs:documentation>
        </xs:annotation>
      </xs:element>
      <xs:element name="I.EUR.B5J" type="xs:double">
        <xs:annotation>
          <xs:documentation>Suisse et Liechtenstein,Euro,avec échéance dans moins de 5 ans</xs:documentation>
        </xs:annotation>
      </xs:element>
      <xs:element name="I.JPY.B5J" type="xs:double">
        <xs:annotation>
          <xs:documentation>Suisse et Liechtenstein,Yen,avec échéance dans moins de 5 ans</xs:documentation>
        </xs:annotation>
      </xs:element>
      <xs:element name="I.USD.B5J" type="xs:double">
        <xs:annotation>
          <xs:documentation>Suisse et Liechtenstein,Dollar des Etats-Unis,avec échéance dans moins de 5 ans</xs:documentation>
        </xs:annotation>
      </xs:element>
      <xs:element name="I.U.B5J" type="xs:double">
        <xs:annotation>
          <xs:documentation>Suisse et Liechtenstein,Autres monnaies,avec échéance dans moins de 5 ans</xs:documentation>
        </xs:annotation>
      </xs:element>
      <xs:element name="A.T.B5J" type="xs:double">
        <xs:annotation>
          <xs:documentation>Étranger,Total monnaie,avec échéance dans moins de 5 ans</xs:documentation>
        </xs:annotation>
      </xs:element>
      <xs:element name="A.CHF.B5J" type="xs:double">
        <xs:annotation>
          <xs:documentation>Étranger,Franc suisse,avec échéance dans moins de 5 ans</xs:documentation>
        </xs:annotation>
      </xs:element>
      <xs:element name="A.EUR.B5J" type="xs:double">
        <xs:annotation>
          <xs:documentation>Étranger,Euro,avec échéance dans moins de 5 ans</xs:documentation>
        </xs:annotation>
      </xs:element>
      <xs:element name="A.JPY.B5J" type="xs:double">
        <xs:annotation>
          <xs:documentation>Étranger,Yen,avec échéance dans moins de 5 ans</xs:documentation>
        </xs:annotation>
      </xs:element>
      <xs:element name="A.USD.B5J" type="xs:double">
        <xs:annotation>
          <xs:documentation>Étranger,Dollar des Etats-Unis,avec échéance dans moins de 5 ans</xs:documentation>
        </xs:annotation>
      </xs:element>
      <xs:element name="A.U.B5J" type="xs:double">
        <xs:annotation>
          <xs:documentation>Étranger,Autres monnaies,avec échéance dans moins de 5 ans</xs:documentation>
        </xs:annotation>
      </xs:element>
      <xs:element name="T.T.T.BAN" type="xs:double">
        <xs:annotation>
          <xs:documentation>Total suisse et étranger,Total monnaie,Total échéance,Banques</xs:documentation>
        </xs:annotation>
      </xs:element>
      <xs:element name="T.T.T.KUN" type="xs:double">
        <xs:annotation>
          <xs:documentation>Total suisse et étranger,Total monnaie,Total échéance,Clientèle</xs:documentation>
        </xs:annotation>
      </xs:element>
      <xs:element name="T.T.ASI.BAN" type="xs:double">
        <xs:annotation>
          <xs:documentation>Total suisse et étranger,Total monnaie,à vue,Banques</xs:documentation>
        </xs:annotation>
      </xs:element>
      <xs:element name="T.T.ASI.KUN" type="xs:double">
        <xs:annotation>
          <xs:documentation>Total suisse et étranger,Total monnaie,à vue,Clientèle</xs:documentation>
        </xs:annotation>
      </xs:element>
      <xs:element name="T.T.KUE.BAN" type="xs:double">
        <xs:annotation>
          <xs:documentation>Total suisse et étranger,Total monnaie,dénonçables,Banques</xs:documentation>
        </xs:annotation>
      </xs:element>
      <xs:element name="T.T.KUE.KUN" type="xs:double">
        <xs:annotation>
          <xs:documentation>Total suisse et étranger,Total monnaie,dénonçables,Clientèle</xs:documentation>
        </xs:annotation>
      </xs:element>
      <xs:element name="T.T.RLZ.BAN" type="xs:double">
        <xs:annotation>
          <xs:documentation>Total suisse et étranger,Total monnaie,avec échéance,Banques</xs:documentation>
        </xs:annotation>
      </xs:element>
      <xs:element name="T.T.RLZ.KUN" type="xs:double">
        <xs:annotation>
          <xs:documentation>Total suisse et étranger,Total monnaie,avec échéance,Clientèle</xs:documentation>
        </xs:annotation>
      </xs:element>
      <xs:element name="T.T.B1M.BAN" type="xs:double">
        <xs:annotation>
          <xs:documentation>Total suisse et étranger,Total monnaie,jusqu’à 1 mois,Banques</xs:documentation>
        </xs:annotation>
      </xs:element>
      <xs:element name="T.T.B1M.KUN" type="xs:double">
        <xs:annotation>
          <xs:documentation>Total suisse et étranger,Total monnaie,jusqu’à 1 mois,Clientèle</xs:documentation>
        </xs:annotation>
      </xs:element>
      <xs:element name="T.T.M13.BAN" type="xs:double">
        <xs:annotation>
          <xs:documentation>Total suisse et étranger,Total monnaie,dans plus de 1 mois et jusqu’à 3 mois,Banques</xs:documentation>
        </xs:annotation>
      </xs:element>
      <xs:element name="T.T.M13.KUN" type="xs:double">
        <xs:annotation>
          <xs:documentation>Total suisse et étranger,Total monnaie,dans plus de 1 mois et jusqu’à 3 mois,Clientèle</xs:documentation>
        </xs:annotation>
      </xs:element>
      <xs:element name="T.T.M31.BAN" type="xs:double">
        <xs:annotation>
          <xs:documentation>Total suisse et étranger,Total monnaie,dans plus de 3 mois et jusqu’à 1 an,Banques</xs:documentation>
        </xs:annotation>
      </xs:element>
      <xs:element name="T.T.M31.KUN" type="xs:double">
        <xs:annotation>
          <xs:documentation>Total suisse et étranger,Total monnaie,dans plus de 3 mois et jusqu’à 1 an,Clientèle</xs:documentation>
        </xs:annotation>
      </xs:element>
      <xs:element name="T.T.J15.BAN" type="xs:double">
        <xs:annotation>
          <xs:documentation>Total suisse et étranger,Total monnaie,dans plus de 1 an et jusqu’à 5 ans,Banques</xs:documentation>
        </xs:annotation>
      </xs:element>
      <xs:element name="T.T.J15.KUN" type="xs:double">
        <xs:annotation>
          <xs:documentation>Total suisse et étranger,Total monnaie,dans plus de 1 an et jusqu’à 5 ans,Clientèle</xs:documentation>
        </xs:annotation>
      </xs:element>
      <xs:element name="T.T.U5J.BAN" type="xs:double">
        <xs:annotation>
          <xs:documentation>Total suisse et étranger,Total monnaie,dans plus de 5 ans,Banques</xs:documentation>
        </xs:annotation>
      </xs:element>
      <xs:element name="T.T.U5J.KUN" type="xs:double">
        <xs:annotation>
          <xs:documentation>Total suisse et étranger,Total monnaie,dans plus de 5 ans,Clientèle</xs:documentation>
        </xs:annotation>
      </xs:element>
      <xs:element name="I.T.T.BAN" type="xs:double">
        <xs:annotation>
          <xs:documentation>Suisse et Liechtenstein,Total monnaie,Total échéance,Banques</xs:documentation>
        </xs:annotation>
      </xs:element>
      <xs:element name="I.T.T.KUN" type="xs:double">
        <xs:annotation>
          <xs:documentation>Suisse et Liechtenstein,Total monnaie,Total échéance,Clientèle</xs:documentation>
        </xs:annotation>
      </xs:element>
      <xs:element name="I.T.ASI.BAN" type="xs:double">
        <xs:annotation>
          <xs:documentation>Suisse et Liechtenstein,Total monnaie,à vue,Banques</xs:documentation>
        </xs:annotation>
      </xs:element>
      <xs:element name="I.T.ASI.KUN" type="xs:double">
        <xs:annotation>
          <xs:documentation>Suisse et Liechtenstein,Total monnaie,à vue,Clientèle</xs:documentation>
        </xs:annotation>
      </xs:element>
      <xs:element name="I.T.KUE.BAN" type="xs:double">
        <xs:annotation>
          <xs:documentation>Suisse et Liechtenstein,Total monnaie,dénonçables,Banques</xs:documentation>
        </xs:annotation>
      </xs:element>
      <xs:element name="I.T.KUE.KUN" type="xs:double">
        <xs:annotation>
          <xs:documentation>Suisse et Liechtenstein,Total monnaie,dénonçables,Clientèle</xs:documentation>
        </xs:annotation>
      </xs:element>
      <xs:element name="I.T.RLZ.BAN" type="xs:double">
        <xs:annotation>
          <xs:documentation>Suisse et Liechtenstein,Total monnaie,avec échéance,Banques</xs:documentation>
        </xs:annotation>
      </xs:element>
      <xs:element name="I.T.RLZ.KUN" type="xs:double">
        <xs:annotation>
          <xs:documentation>Suisse et Liechtenstein,Total monnaie,avec échéance,Clientèle</xs:documentation>
        </xs:annotation>
      </xs:element>
      <xs:element name="I.T.B1M.BAN" type="xs:double">
        <xs:annotation>
          <xs:documentation>Suisse et Liechtenstein,Total monnaie,jusqu’à 1 mois,Banques</xs:documentation>
        </xs:annotation>
      </xs:element>
      <xs:element name="I.T.B1M.KUN" type="xs:double">
        <xs:annotation>
          <xs:documentation>Suisse et Liechtenstein,Total monnaie,jusqu’à 1 mois,Clientèle</xs:documentation>
        </xs:annotation>
      </xs:element>
      <xs:element name="I.T.M13.BAN" type="xs:double">
        <xs:annotation>
          <xs:documentation>Suisse et Liechtenstein,Total monnaie,dans plus de 1 mois et jusqu’à 3 mois,Banques</xs:documentation>
        </xs:annotation>
      </xs:element>
      <xs:element name="I.T.M13.KUN" type="xs:double">
        <xs:annotation>
          <xs:documentation>Suisse et Liechtenstein,Total monnaie,dans plus de 1 mois et jusqu’à 3 mois,Clientèle</xs:documentation>
        </xs:annotation>
      </xs:element>
      <xs:element name="I.T.M31.BAN" type="xs:double">
        <xs:annotation>
          <xs:documentation>Suisse et Liechtenstein,Total monnaie,dans plus de 3 mois et jusqu’à 1 an,Banques</xs:documentation>
        </xs:annotation>
      </xs:element>
      <xs:element name="I.T.M31.KUN" type="xs:double">
        <xs:annotation>
          <xs:documentation>Suisse et Liechtenstein,Total monnaie,dans plus de 3 mois et jusqu’à 1 an,Clientèle</xs:documentation>
        </xs:annotation>
      </xs:element>
      <xs:element name="I.T.J15.BAN" type="xs:double">
        <xs:annotation>
          <xs:documentation>Suisse et Liechtenstein,Total monnaie,dans plus de 1 an et jusqu’à 5 ans,Banques</xs:documentation>
        </xs:annotation>
      </xs:element>
      <xs:element name="I.T.J15.KUN" type="xs:double">
        <xs:annotation>
          <xs:documentation>Suisse et Liechtenstein,Total monnaie,dans plus de 1 an et jusqu’à 5 ans,Clientèle</xs:documentation>
        </xs:annotation>
      </xs:element>
      <xs:element name="I.T.U5J.BAN" type="xs:double">
        <xs:annotation>
          <xs:documentation>Suisse et Liechtenstein,Total monnaie,dans plus de 5 ans,Banques</xs:documentation>
        </xs:annotation>
      </xs:element>
      <xs:element name="I.T.U5J.KUN" type="xs:double">
        <xs:annotation>
          <xs:documentation>Suisse et Liechtenstein,Total monnaie,dans plus de 5 ans,Clientèle</xs:documentation>
        </xs:annotation>
      </xs:element>
      <xs:element name="I.CHF.T.BAN" type="xs:double">
        <xs:annotation>
          <xs:documentation>Suisse et Liechtenstein,Franc suisse,Total échéance,Banques</xs:documentation>
        </xs:annotation>
      </xs:element>
      <xs:element name="I.CHF.T.KUN" type="xs:double">
        <xs:annotation>
          <xs:documentation>Suisse et Liechtenstein,Franc suisse,Total échéance,Clientèle</xs:documentation>
        </xs:annotation>
      </xs:element>
      <xs:element name="I.CHF.ASI.BAN" type="xs:double">
        <xs:annotation>
          <xs:documentation>Suisse et Liechtenstein,Franc suisse,à vue,Banques</xs:documentation>
        </xs:annotation>
      </xs:element>
      <xs:element name="I.CHF.ASI.KUN" type="xs:double">
        <xs:annotation>
          <xs:documentation>Suisse et Liechtenstein,Franc suisse,à vue,Clientèle</xs:documentation>
        </xs:annotation>
      </xs:element>
      <xs:element name="I.CHF.KUE.BAN" type="xs:double">
        <xs:annotation>
          <xs:documentation>Suisse et Liechtenstein,Franc suisse,dénonçables,Banques</xs:documentation>
        </xs:annotation>
      </xs:element>
      <xs:element name="I.CHF.KUE.KUN" type="xs:double">
        <xs:annotation>
          <xs:documentation>Suisse et Liechtenstein,Franc suisse,dénonçables,Clientèle</xs:documentation>
        </xs:annotation>
      </xs:element>
      <xs:element name="I.CHF.RLZ.BAN" type="xs:double">
        <xs:annotation>
          <xs:documentation>Suisse et Liechtenstein,Franc suisse,avec échéance,Banques</xs:documentation>
        </xs:annotation>
      </xs:element>
      <xs:element name="I.CHF.RLZ.KUN" type="xs:double">
        <xs:annotation>
          <xs:documentation>Suisse et Liechtenstein,Franc suisse,avec échéance,Clientèle</xs:documentation>
        </xs:annotation>
      </xs:element>
      <xs:element name="I.CHF.B1M.BAN" type="xs:double">
        <xs:annotation>
          <xs:documentation>Suisse et Liechtenstein,Franc suisse,jusqu’à 1 mois,Banques</xs:documentation>
        </xs:annotation>
      </xs:element>
      <xs:element name="I.CHF.B1M.KUN" type="xs:double">
        <xs:annotation>
          <xs:documentation>Suisse et Liechtenstein,Franc suisse,jusqu’à 1 mois,Clientèle</xs:documentation>
        </xs:annotation>
      </xs:element>
      <xs:element name="I.CHF.M13.BAN" type="xs:double">
        <xs:annotation>
          <xs:documentation>Suisse et Liechtenstein,Franc suisse,dans plus de 1 mois et jusqu’à 3 mois,Banques</xs:documentation>
        </xs:annotation>
      </xs:element>
      <xs:element name="I.CHF.M13.KUN" type="xs:double">
        <xs:annotation>
          <xs:documentation>Suisse et Liechtenstein,Franc suisse,dans plus de 1 mois et jusqu’à 3 mois,Clientèle</xs:documentation>
        </xs:annotation>
      </xs:element>
      <xs:element name="I.CHF.M31.BAN" type="xs:double">
        <xs:annotation>
          <xs:documentation>Suisse et Liechtenstein,Franc suisse,dans plus de 3 mois et jusqu’à 1 an,Banques</xs:documentation>
        </xs:annotation>
      </xs:element>
      <xs:element name="I.CHF.M31.KUN" type="xs:double">
        <xs:annotation>
          <xs:documentation>Suisse et Liechtenstein,Franc suisse,dans plus de 3 mois et jusqu’à 1 an,Clientèle</xs:documentation>
        </xs:annotation>
      </xs:element>
      <xs:element name="I.CHF.J15.BAN" type="xs:double">
        <xs:annotation>
          <xs:documentation>Suisse et Liechtenstein,Franc suisse,dans plus de 1 an et jusqu’à 5 ans,Banques</xs:documentation>
        </xs:annotation>
      </xs:element>
      <xs:element name="I.CHF.J15.KUN" type="xs:double">
        <xs:annotation>
          <xs:documentation>Suisse et Liechtenstein,Franc suisse,dans plus de 1 an et jusqu’à 5 ans,Clientèle</xs:documentation>
        </xs:annotation>
      </xs:element>
      <xs:element name="I.CHF.U5J.BAN" type="xs:double">
        <xs:annotation>
          <xs:documentation>Suisse et Liechtenstein,Franc suisse,dans plus de 5 ans,Banques</xs:documentation>
        </xs:annotation>
      </xs:element>
      <xs:element name="I.CHF.U5J.KUN" type="xs:double">
        <xs:annotation>
          <xs:documentation>Suisse et Liechtenstein,Franc suisse,dans plus de 5 ans,Clientèle</xs:documentation>
        </xs:annotation>
      </xs:element>
      <xs:element name="I.EM.T.BAN" type="xs:double">
        <xs:annotation>
          <xs:documentation>Suisse et Liechtenstein,Métaux précieux,Total échéance,Banques</xs:documentation>
        </xs:annotation>
      </xs:element>
      <xs:element name="I.EM.T.KUN" type="xs:double">
        <xs:annotation>
          <xs:documentation>Suisse et Liechtenstein,Métaux précieux,Total échéance,Clientèle</xs:documentation>
        </xs:annotation>
      </xs:element>
      <xs:element name="I.EM.ASI.BAN" type="xs:double">
        <xs:annotation>
          <xs:documentation>Suisse et Liechtenstein,Métaux précieux,à vue,Banques</xs:documentation>
        </xs:annotation>
      </xs:element>
      <xs:element name="I.EM.ASI.KUN" type="xs:double">
        <xs:annotation>
          <xs:documentation>Suisse et Liechtenstein,Métaux précieux,à vue,Clientèle</xs:documentation>
        </xs:annotation>
      </xs:element>
      <xs:element name="I.EM.KUE.BAN" type="xs:double">
        <xs:annotation>
          <xs:documentation>Suisse et Liechtenstein,Métaux précieux,dénonçables,Banques</xs:documentation>
        </xs:annotation>
      </xs:element>
      <xs:element name="I.EM.KUE.KUN" type="xs:double">
        <xs:annotation>
          <xs:documentation>Suisse et Liechtenstein,Métaux précieux,dénonçables,Clientèle</xs:documentation>
        </xs:annotation>
      </xs:element>
      <xs:element name="I.EM.RLZ.BAN" type="xs:double">
        <xs:annotation>
          <xs:documentation>Suisse et Liechtenstein,Métaux précieux,avec échéance,Banques</xs:documentation>
        </xs:annotation>
      </xs:element>
      <xs:element name="I.EM.RLZ.KUN" type="xs:double">
        <xs:annotation>
          <xs:documentation>Suisse et Liechtenstein,Métaux précieux,avec échéance,Clientèle</xs:documentation>
        </xs:annotation>
      </xs:element>
      <xs:element name="I.EM.B1M.BAN" type="xs:double">
        <xs:annotation>
          <xs:documentation>Suisse et Liechtenstein,Métaux précieux,jusqu’à 1 mois,Banques</xs:documentation>
        </xs:annotation>
      </xs:element>
      <xs:element name="I.EM.B1M.KUN" type="xs:double">
        <xs:annotation>
          <xs:documentation>Suisse et Liechtenstein,Métaux précieux,jusqu’à 1 mois,Clientèle</xs:documentation>
        </xs:annotation>
      </xs:element>
      <xs:element name="I.EM.M13.BAN" type="xs:double">
        <xs:annotation>
          <xs:documentation>Suisse et Liechtenstein,Métaux précieux,dans plus de 1 mois et jusqu’à 3 mois,Banques</xs:documentation>
        </xs:annotation>
      </xs:element>
      <xs:element name="I.EM.M13.KUN" type="xs:double">
        <xs:annotation>
          <xs:documentation>Suisse et Liechtenstein,Métaux précieux,dans plus de 1 mois et jusqu’à 3 mois,Clientèle</xs:documentation>
        </xs:annotation>
      </xs:element>
      <xs:element name="I.EM.M31.BAN" type="xs:double">
        <xs:annotation>
          <xs:documentation>Suisse et Liechtenstein,Métaux précieux,dans plus de 3 mois et jusqu’à 1 an,Banques</xs:documentation>
        </xs:annotation>
      </xs:element>
      <xs:element name="I.EM.M31.KUN" type="xs:double">
        <xs:annotation>
          <xs:documentation>Suisse et Liechtenstein,Métaux précieux,dans plus de 3 mois et jusqu’à 1 an,Clientèle</xs:documentation>
        </xs:annotation>
      </xs:element>
      <xs:element name="I.EM.J15.BAN" type="xs:double">
        <xs:annotation>
          <xs:documentation>Suisse et Liechtenstein,Métaux précieux,dans plus de 1 an et jusqu’à 5 ans,Banques</xs:documentation>
        </xs:annotation>
      </xs:element>
      <xs:element name="I.EM.J15.KUN" type="xs:double">
        <xs:annotation>
          <xs:documentation>Suisse et Liechtenstein,Métaux précieux,dans plus de 1 an et jusqu’à 5 ans,Clientèle</xs:documentation>
        </xs:annotation>
      </xs:element>
      <xs:element name="I.EM.U5J.BAN" type="xs:double">
        <xs:annotation>
          <xs:documentation>Suisse et Liechtenstein,Métaux précieux,dans plus de 5 ans,Banques</xs:documentation>
        </xs:annotation>
      </xs:element>
      <xs:element name="I.EM.U5J.KUN" type="xs:double">
        <xs:annotation>
          <xs:documentation>Suisse et Liechtenstein,Métaux précieux,dans plus de 5 ans,Clientèle</xs:documentation>
        </xs:annotation>
      </xs:element>
      <xs:element name="I.EUR.T.BAN" type="xs:double">
        <xs:annotation>
          <xs:documentation>Suisse et Liechtenstein,Euro,Total échéance,Banques</xs:documentation>
        </xs:annotation>
      </xs:element>
      <xs:element name="I.EUR.T.KUN" type="xs:double">
        <xs:annotation>
          <xs:documentation>Suisse et Liechtenstein,Euro,Total échéance,Clientèle</xs:documentation>
        </xs:annotation>
      </xs:element>
      <xs:element name="I.EUR.ASI.BAN" type="xs:double">
        <xs:annotation>
          <xs:documentation>Suisse et Liechtenstein,Euro,à vue,Banques</xs:documentation>
        </xs:annotation>
      </xs:element>
      <xs:element name="I.EUR.ASI.KUN" type="xs:double">
        <xs:annotation>
          <xs:documentation>Suisse et Liechtenstein,Euro,à vue,Clientèle</xs:documentation>
        </xs:annotation>
      </xs:element>
      <xs:element name="I.EUR.KUE.BAN" type="xs:double">
        <xs:annotation>
          <xs:documentation>Suisse et Liechtenstein,Euro,dénonçables,Banques</xs:documentation>
        </xs:annotation>
      </xs:element>
      <xs:element name="I.EUR.KUE.KUN" type="xs:double">
        <xs:annotation>
          <xs:documentation>Suisse et Liechtenstein,Euro,dénonçables,Clientèle</xs:documentation>
        </xs:annotation>
      </xs:element>
      <xs:element name="I.EUR.RLZ.BAN" type="xs:double">
        <xs:annotation>
          <xs:documentation>Suisse et Liechtenstein,Euro,avec échéance,Banques</xs:documentation>
        </xs:annotation>
      </xs:element>
      <xs:element name="I.EUR.RLZ.KUN" type="xs:double">
        <xs:annotation>
          <xs:documentation>Suisse et Liechtenstein,Euro,avec échéance,Clientèle</xs:documentation>
        </xs:annotation>
      </xs:element>
      <xs:element name="I.EUR.B1M.BAN" type="xs:double">
        <xs:annotation>
          <xs:documentation>Suisse et Liechtenstein,Euro,jusqu’à 1 mois,Banques</xs:documentation>
        </xs:annotation>
      </xs:element>
      <xs:element name="I.EUR.B1M.KUN" type="xs:double">
        <xs:annotation>
          <xs:documentation>Suisse et Liechtenstein,Euro,jusqu’à 1 mois,Clientèle</xs:documentation>
        </xs:annotation>
      </xs:element>
      <xs:element name="I.EUR.M13.BAN" type="xs:double">
        <xs:annotation>
          <xs:documentation>Suisse et Liechtenstein,Euro,dans plus de 1 mois et jusqu’à 3 mois,Banques</xs:documentation>
        </xs:annotation>
      </xs:element>
      <xs:element name="I.EUR.M13.KUN" type="xs:double">
        <xs:annotation>
          <xs:documentation>Suisse et Liechtenstein,Euro,dans plus de 1 mois et jusqu’à 3 mois,Clientèle</xs:documentation>
        </xs:annotation>
      </xs:element>
      <xs:element name="I.EUR.M31.BAN" type="xs:double">
        <xs:annotation>
          <xs:documentation>Suisse et Liechtenstein,Euro,dans plus de 3 mois et jusqu’à 1 an,Banques</xs:documentation>
        </xs:annotation>
      </xs:element>
      <xs:element name="I.EUR.M31.KUN" type="xs:double">
        <xs:annotation>
          <xs:documentation>Suisse et Liechtenstein,Euro,dans plus de 3 mois et jusqu’à 1 an,Clientèle</xs:documentation>
        </xs:annotation>
      </xs:element>
      <xs:element name="I.EUR.J15.BAN" type="xs:double">
        <xs:annotation>
          <xs:documentation>Suisse et Liechtenstein,Euro,dans plus de 1 an et jusqu’à 5 ans,Banques</xs:documentation>
        </xs:annotation>
      </xs:element>
      <xs:element name="I.EUR.J15.KUN" type="xs:double">
        <xs:annotation>
          <xs:documentation>Suisse et Liechtenstein,Euro,dans plus de 1 an et jusqu’à 5 ans,Clientèle</xs:documentation>
        </xs:annotation>
      </xs:element>
      <xs:element name="I.EUR.U5J.BAN" type="xs:double">
        <xs:annotation>
          <xs:documentation>Suisse et Liechtenstein,Euro,dans plus de 5 ans,Banques</xs:documentation>
        </xs:annotation>
      </xs:element>
      <xs:element name="I.EUR.U5J.KUN" type="xs:double">
        <xs:annotation>
          <xs:documentation>Suisse et Liechtenstein,Euro,dans plus de 5 ans,Clientèle</xs:documentation>
        </xs:annotation>
      </xs:element>
      <xs:element name="I.JPY.T.BAN" type="xs:double">
        <xs:annotation>
          <xs:documentation>Suisse et Liechtenstein,Yen,Total échéance,Banques</xs:documentation>
        </xs:annotation>
      </xs:element>
      <xs:element name="I.JPY.T.KUN" type="xs:double">
        <xs:annotation>
          <xs:documentation>Suisse et Liechtenstein,Yen,Total échéance,Clientèle</xs:documentation>
        </xs:annotation>
      </xs:element>
      <xs:element name="I.JPY.ASI.BAN" type="xs:double">
        <xs:annotation>
          <xs:documentation>Suisse et Liechtenstein,Yen,à vue,Banques</xs:documentation>
        </xs:annotation>
      </xs:element>
      <xs:element name="I.JPY.ASI.KUN" type="xs:double">
        <xs:annotation>
          <xs:documentation>Suisse et Liechtenstein,Yen,à vue,Clientèle</xs:documentation>
        </xs:annotation>
      </xs:element>
      <xs:element name="I.JPY.KUE.BAN" type="xs:double">
        <xs:annotation>
          <xs:documentation>Suisse et Liechtenstein,Yen,dénonçables,Banques</xs:documentation>
        </xs:annotation>
      </xs:element>
      <xs:element name="I.JPY.KUE.KUN" type="xs:double">
        <xs:annotation>
          <xs:documentation>Suisse et Liechtenstein,Yen,dénonçables,Clientèle</xs:documentation>
        </xs:annotation>
      </xs:element>
      <xs:element name="I.JPY.RLZ.BAN" type="xs:double">
        <xs:annotation>
          <xs:documentation>Suisse et Liechtenstein,Yen,avec échéance,Banques</xs:documentation>
        </xs:annotation>
      </xs:element>
      <xs:element name="I.JPY.RLZ.KUN" type="xs:double">
        <xs:annotation>
          <xs:documentation>Suisse et Liechtenstein,Yen,avec échéance,Clientèle</xs:documentation>
        </xs:annotation>
      </xs:element>
      <xs:element name="I.JPY.B1M.BAN" type="xs:double">
        <xs:annotation>
          <xs:documentation>Suisse et Liechtenstein,Yen,jusqu’à 1 mois,Banques</xs:documentation>
        </xs:annotation>
      </xs:element>
      <xs:element name="I.JPY.B1M.KUN" type="xs:double">
        <xs:annotation>
          <xs:documentation>Suisse et Liechtenstein,Yen,jusqu’à 1 mois,Clientèle</xs:documentation>
        </xs:annotation>
      </xs:element>
      <xs:element name="I.JPY.M13.BAN" type="xs:double">
        <xs:annotation>
          <xs:documentation>Suisse et Liechtenstein,Yen,dans plus de 1 mois et jusqu’à 3 mois,Banques</xs:documentation>
        </xs:annotation>
      </xs:element>
      <xs:element name="I.JPY.M13.KUN" type="xs:double">
        <xs:annotation>
          <xs:documentation>Suisse et Liechtenstein,Yen,dans plus de 1 mois et jusqu’à 3 mois,Clientèle</xs:documentation>
        </xs:annotation>
      </xs:element>
      <xs:element name="I.JPY.M31.BAN" type="xs:double">
        <xs:annotation>
          <xs:documentation>Suisse et Liechtenstein,Yen,dans plus de 3 mois et jusqu’à 1 an,Banques</xs:documentation>
        </xs:annotation>
      </xs:element>
      <xs:element name="I.JPY.M31.KUN" type="xs:double">
        <xs:annotation>
          <xs:documentation>Suisse et Liechtenstein,Yen,dans plus de 3 mois et jusqu’à 1 an,Clientèle</xs:documentation>
        </xs:annotation>
      </xs:element>
      <xs:element name="I.JPY.J15.BAN" type="xs:double">
        <xs:annotation>
          <xs:documentation>Suisse et Liechtenstein,Yen,dans plus de 1 an et jusqu’à 5 ans,Banques</xs:documentation>
        </xs:annotation>
      </xs:element>
      <xs:element name="I.JPY.J15.KUN" type="xs:double">
        <xs:annotation>
          <xs:documentation>Suisse et Liechtenstein,Yen,dans plus de 1 an et jusqu’à 5 ans,Clientèle</xs:documentation>
        </xs:annotation>
      </xs:element>
      <xs:element name="I.JPY.U5J.BAN" type="xs:double">
        <xs:annotation>
          <xs:documentation>Suisse et Liechtenstein,Yen,dans plus de 5 ans,Banques</xs:documentation>
        </xs:annotation>
      </xs:element>
      <xs:element name="I.JPY.U5J.KUN" type="xs:double">
        <xs:annotation>
          <xs:documentation>Suisse et Liechtenstein,Yen,dans plus de 5 ans,Clientèle</xs:documentation>
        </xs:annotation>
      </xs:element>
      <xs:element name="I.USD.T.BAN" type="xs:double">
        <xs:annotation>
          <xs:documentation>Suisse et Liechtenstein,Dollar des Etats-Unis,Total échéance,Banques</xs:documentation>
        </xs:annotation>
      </xs:element>
      <xs:element name="I.USD.T.KUN" type="xs:double">
        <xs:annotation>
          <xs:documentation>Suisse et Liechtenstein,Dollar des Etats-Unis,Total échéance,Clientèle</xs:documentation>
        </xs:annotation>
      </xs:element>
      <xs:element name="I.USD.ASI.BAN" type="xs:double">
        <xs:annotation>
          <xs:documentation>Suisse et Liechtenstein,Dollar des Etats-Unis,à vue,Banques</xs:documentation>
        </xs:annotation>
      </xs:element>
      <xs:element name="I.USD.ASI.KUN" type="xs:double">
        <xs:annotation>
          <xs:documentation>Suisse et Liechtenstein,Dollar des Etats-Unis,à vue,Clientèle</xs:documentation>
        </xs:annotation>
      </xs:element>
      <xs:element name="I.USD.KUE.BAN" type="xs:double">
        <xs:annotation>
          <xs:documentation>Suisse et Liechtenstein,Dollar des Etats-Unis,dénonçables,Banques</xs:documentation>
        </xs:annotation>
      </xs:element>
      <xs:element name="I.USD.KUE.KUN" type="xs:double">
        <xs:annotation>
          <xs:documentation>Suisse et Liechtenstein,Dollar des Etats-Unis,dénonçables,Clientèle</xs:documentation>
        </xs:annotation>
      </xs:element>
      <xs:element name="I.USD.RLZ.BAN" type="xs:double">
        <xs:annotation>
          <xs:documentation>Suisse et Liechtenstein,Dollar des Etats-Unis,avec échéance,Banques</xs:documentation>
        </xs:annotation>
      </xs:element>
      <xs:element name="I.USD.RLZ.KUN" type="xs:double">
        <xs:annotation>
          <xs:documentation>Suisse et Liechtenstein,Dollar des Etats-Unis,avec échéance,Clientèle</xs:documentation>
        </xs:annotation>
      </xs:element>
      <xs:element name="I.USD.B1M.BAN" type="xs:double">
        <xs:annotation>
          <xs:documentation>Suisse et Liechtenstein,Dollar des Etats-Unis,jusqu’à 1 mois,Banques</xs:documentation>
        </xs:annotation>
      </xs:element>
      <xs:element name="I.USD.B1M.KUN" type="xs:double">
        <xs:annotation>
          <xs:documentation>Suisse et Liechtenstein,Dollar des Etats-Unis,jusqu’à 1 mois,Clientèle</xs:documentation>
        </xs:annotation>
      </xs:element>
      <xs:element name="I.USD.M13.BAN" type="xs:double">
        <xs:annotation>
          <xs:documentation>Suisse et Liechtenstein,Dollar des Etats-Unis,dans plus de 1 mois et jusqu’à 3 mois,Banques</xs:documentation>
        </xs:annotation>
      </xs:element>
      <xs:element name="I.USD.M13.KUN" type="xs:double">
        <xs:annotation>
          <xs:documentation>Suisse et Liechtenstein,Dollar des Etats-Unis,dans plus de 1 mois et jusqu’à 3 mois,Clientèle</xs:documentation>
        </xs:annotation>
      </xs:element>
      <xs:element name="I.USD.M31.BAN" type="xs:double">
        <xs:annotation>
          <xs:documentation>Suisse et Liechtenstein,Dollar des Etats-Unis,dans plus de 3 mois et jusqu’à 1 an,Banques</xs:documentation>
        </xs:annotation>
      </xs:element>
      <xs:element name="I.USD.M31.KUN" type="xs:double">
        <xs:annotation>
          <xs:documentation>Suisse et Liechtenstein,Dollar des Etats-Unis,dans plus de 3 mois et jusqu’à 1 an,Clientèle</xs:documentation>
        </xs:annotation>
      </xs:element>
      <xs:element name="I.USD.J15.BAN" type="xs:double">
        <xs:annotation>
          <xs:documentation>Suisse et Liechtenstein,Dollar des Etats-Unis,dans plus de 1 an et jusqu’à 5 ans,Banques</xs:documentation>
        </xs:annotation>
      </xs:element>
      <xs:element name="I.USD.J15.KUN" type="xs:double">
        <xs:annotation>
          <xs:documentation>Suisse et Liechtenstein,Dollar des Etats-Unis,dans plus de 1 an et jusqu’à 5 ans,Clientèle</xs:documentation>
        </xs:annotation>
      </xs:element>
      <xs:element name="I.USD.U5J.BAN" type="xs:double">
        <xs:annotation>
          <xs:documentation>Suisse et Liechtenstein,Dollar des Etats-Unis,dans plus de 5 ans,Banques</xs:documentation>
        </xs:annotation>
      </xs:element>
      <xs:element name="I.USD.U5J.KUN" type="xs:double">
        <xs:annotation>
          <xs:documentation>Suisse et Liechtenstein,Dollar des Etats-Unis,dans plus de 5 ans,Clientèle</xs:documentation>
        </xs:annotation>
      </xs:element>
      <xs:element name="I.U.T.BAN" type="xs:double">
        <xs:annotation>
          <xs:documentation>Suisse et Liechtenstein,Autres monnaies,Total échéance,Banques</xs:documentation>
        </xs:annotation>
      </xs:element>
      <xs:element name="I.U.T.KUN" type="xs:double">
        <xs:annotation>
          <xs:documentation>Suisse et Liechtenstein,Autres monnaies,Total échéance,Clientèle</xs:documentation>
        </xs:annotation>
      </xs:element>
      <xs:element name="I.U.ASI.BAN" type="xs:double">
        <xs:annotation>
          <xs:documentation>Suisse et Liechtenstein,Autres monnaies,à vue,Banques</xs:documentation>
        </xs:annotation>
      </xs:element>
      <xs:element name="I.U.ASI.KUN" type="xs:double">
        <xs:annotation>
          <xs:documentation>Suisse et Liechtenstein,Autres monnaies,à vue,Clientèle</xs:documentation>
        </xs:annotation>
      </xs:element>
      <xs:element name="I.U.KUE.BAN" type="xs:double">
        <xs:annotation>
          <xs:documentation>Suisse et Liechtenstein,Autres monnaies,dénonçables,Banques</xs:documentation>
        </xs:annotation>
      </xs:element>
      <xs:element name="I.U.KUE.KUN" type="xs:double">
        <xs:annotation>
          <xs:documentation>Suisse et Liechtenstein,Autres monnaies,dénonçables,Clientèle</xs:documentation>
        </xs:annotation>
      </xs:element>
      <xs:element name="I.U.RLZ.BAN" type="xs:double">
        <xs:annotation>
          <xs:documentation>Suisse et Liechtenstein,Autres monnaies,avec échéance,Banques</xs:documentation>
        </xs:annotation>
      </xs:element>
      <xs:element name="I.U.RLZ.KUN" type="xs:double">
        <xs:annotation>
          <xs:documentation>Suisse et Liechtenstein,Autres monnaies,avec échéance,Clientèle</xs:documentation>
        </xs:annotation>
      </xs:element>
      <xs:element name="I.U.B1M.BAN" type="xs:double">
        <xs:annotation>
          <xs:documentation>Suisse et Liechtenstein,Autres monnaies,jusqu’à 1 mois,Banques</xs:documentation>
        </xs:annotation>
      </xs:element>
      <xs:element name="I.U.B1M.KUN" type="xs:double">
        <xs:annotation>
          <xs:documentation>Suisse et Liechtenstein,Autres monnaies,jusqu’à 1 mois,Clientèle</xs:documentation>
        </xs:annotation>
      </xs:element>
      <xs:element name="I.U.M13.BAN" type="xs:double">
        <xs:annotation>
          <xs:documentation>Suisse et Liechtenstein,Autres monnaies,dans plus de 1 mois et jusqu’à 3 mois,Banques</xs:documentation>
        </xs:annotation>
      </xs:element>
      <xs:element name="I.U.M13.KUN" type="xs:double">
        <xs:annotation>
          <xs:documentation>Suisse et Liechtenstein,Autres monnaies,dans plus de 1 mois et jusqu’à 3 mois,Clientèle</xs:documentation>
        </xs:annotation>
      </xs:element>
      <xs:element name="I.U.M31.BAN" type="xs:double">
        <xs:annotation>
          <xs:documentation>Suisse et Liechtenstein,Autres monnaies,dans plus de 3 mois et jusqu’à 1 an,Banques</xs:documentation>
        </xs:annotation>
      </xs:element>
      <xs:element name="I.U.M31.KUN" type="xs:double">
        <xs:annotation>
          <xs:documentation>Suisse et Liechtenstein,Autres monnaies,dans plus de 3 mois et jusqu’à 1 an,Clientèle</xs:documentation>
        </xs:annotation>
      </xs:element>
      <xs:element name="I.U.J15.BAN" type="xs:double">
        <xs:annotation>
          <xs:documentation>Suisse et Liechtenstein,Autres monnaies,dans plus de 1 an et jusqu’à 5 ans,Banques</xs:documentation>
        </xs:annotation>
      </xs:element>
      <xs:element name="I.U.J15.KUN" type="xs:double">
        <xs:annotation>
          <xs:documentation>Suisse et Liechtenstein,Autres monnaies,dans plus de 1 an et jusqu’à 5 ans,Clientèle</xs:documentation>
        </xs:annotation>
      </xs:element>
      <xs:element name="I.U.U5J.BAN" type="xs:double">
        <xs:annotation>
          <xs:documentation>Suisse et Liechtenstein,Autres monnaies,dans plus de 5 ans,Banques</xs:documentation>
        </xs:annotation>
      </xs:element>
      <xs:element name="I.U.U5J.KUN" type="xs:double">
        <xs:annotation>
          <xs:documentation>Suisse et Liechtenstein,Autres monnaies,dans plus de 5 ans,Clientèle</xs:documentation>
        </xs:annotation>
      </xs:element>
      <xs:element name="A.T.T.BAN" type="xs:double">
        <xs:annotation>
          <xs:documentation>Étranger,Total monnaie,Total échéance,Banques</xs:documentation>
        </xs:annotation>
      </xs:element>
      <xs:element name="A.T.T.KUN" type="xs:double">
        <xs:annotation>
          <xs:documentation>Étranger,Total monnaie,Total échéance,Clientèle</xs:documentation>
        </xs:annotation>
      </xs:element>
      <xs:element name="A.T.ASI.BAN" type="xs:double">
        <xs:annotation>
          <xs:documentation>Étranger,Total monnaie,à vue,Banques</xs:documentation>
        </xs:annotation>
      </xs:element>
      <xs:element name="A.T.ASI.KUN" type="xs:double">
        <xs:annotation>
          <xs:documentation>Étranger,Total monnaie,à vue,Clientèle</xs:documentation>
        </xs:annotation>
      </xs:element>
      <xs:element name="A.T.KUE.BAN" type="xs:double">
        <xs:annotation>
          <xs:documentation>Étranger,Total monnaie,dénonçables,Banques</xs:documentation>
        </xs:annotation>
      </xs:element>
      <xs:element name="A.T.KUE.KUN" type="xs:double">
        <xs:annotation>
          <xs:documentation>Étranger,Total monnaie,dénonçables,Clientèle</xs:documentation>
        </xs:annotation>
      </xs:element>
      <xs:element name="A.T.RLZ.BAN" type="xs:double">
        <xs:annotation>
          <xs:documentation>Étranger,Total monnaie,avec échéance,Banques</xs:documentation>
        </xs:annotation>
      </xs:element>
      <xs:element name="A.T.RLZ.KUN" type="xs:double">
        <xs:annotation>
          <xs:documentation>Étranger,Total monnaie,avec échéance,Clientèle</xs:documentation>
        </xs:annotation>
      </xs:element>
      <xs:element name="A.T.B1M.BAN" type="xs:double">
        <xs:annotation>
          <xs:documentation>Étranger,Total monnaie,jusqu’à 1 mois,Banques</xs:documentation>
        </xs:annotation>
      </xs:element>
      <xs:element name="A.T.B1M.KUN" type="xs:double">
        <xs:annotation>
          <xs:documentation>Étranger,Total monnaie,jusqu’à 1 mois,Clientèle</xs:documentation>
        </xs:annotation>
      </xs:element>
      <xs:element name="A.T.M13.BAN" type="xs:double">
        <xs:annotation>
          <xs:documentation>Étranger,Total monnaie,dans plus de 1 mois et jusqu’à 3 mois,Banques</xs:documentation>
        </xs:annotation>
      </xs:element>
      <xs:element name="A.T.M13.KUN" type="xs:double">
        <xs:annotation>
          <xs:documentation>Étranger,Total monnaie,dans plus de 1 mois et jusqu’à 3 mois,Clientèle</xs:documentation>
        </xs:annotation>
      </xs:element>
      <xs:element name="A.T.M31.BAN" type="xs:double">
        <xs:annotation>
          <xs:documentation>Étranger,Total monnaie,dans plus de 3 mois et jusqu’à 1 an,Banques</xs:documentation>
        </xs:annotation>
      </xs:element>
      <xs:element name="A.T.M31.KUN" type="xs:double">
        <xs:annotation>
          <xs:documentation>Étranger,Total monnaie,dans plus de 3 mois et jusqu’à 1 an,Clientèle</xs:documentation>
        </xs:annotation>
      </xs:element>
      <xs:element name="A.T.J15.BAN" type="xs:double">
        <xs:annotation>
          <xs:documentation>Étranger,Total monnaie,dans plus de 1 an et jusqu’à 5 ans,Banques</xs:documentation>
        </xs:annotation>
      </xs:element>
      <xs:element name="A.T.J15.KUN" type="xs:double">
        <xs:annotation>
          <xs:documentation>Étranger,Total monnaie,dans plus de 1 an et jusqu’à 5 ans,Clientèle</xs:documentation>
        </xs:annotation>
      </xs:element>
      <xs:element name="A.T.U5J.BAN" type="xs:double">
        <xs:annotation>
          <xs:documentation>Étranger,Total monnaie,dans plus de 5 ans,Banques</xs:documentation>
        </xs:annotation>
      </xs:element>
      <xs:element name="A.T.U5J.KUN" type="xs:double">
        <xs:annotation>
          <xs:documentation>Étranger,Total monnaie,dans plus de 5 ans,Clientèle</xs:documentation>
        </xs:annotation>
      </xs:element>
      <xs:element name="A.CHF.T.BAN" type="xs:double">
        <xs:annotation>
          <xs:documentation>Étranger,Franc suisse,Total échéance,Banques</xs:documentation>
        </xs:annotation>
      </xs:element>
      <xs:element name="A.CHF.T.KUN" type="xs:double">
        <xs:annotation>
          <xs:documentation>Étranger,Franc suisse,Total échéance,Clientèle</xs:documentation>
        </xs:annotation>
      </xs:element>
      <xs:element name="A.CHF.ASI.BAN" type="xs:double">
        <xs:annotation>
          <xs:documentation>Étranger,Franc suisse,à vue,Banques</xs:documentation>
        </xs:annotation>
      </xs:element>
      <xs:element name="A.CHF.ASI.KUN" type="xs:double">
        <xs:annotation>
          <xs:documentation>Étranger,Franc suisse,à vue,Clientèle</xs:documentation>
        </xs:annotation>
      </xs:element>
      <xs:element name="A.CHF.KUE.BAN" type="xs:double">
        <xs:annotation>
          <xs:documentation>Étranger,Franc suisse,dénonçables,Banques</xs:documentation>
        </xs:annotation>
      </xs:element>
      <xs:element name="A.CHF.KUE.KUN" type="xs:double">
        <xs:annotation>
          <xs:documentation>Étranger,Franc suisse,dénonçables,Clientèle</xs:documentation>
        </xs:annotation>
      </xs:element>
      <xs:element name="A.CHF.RLZ.BAN" type="xs:double">
        <xs:annotation>
          <xs:documentation>Étranger,Franc suisse,avec échéance,Banques</xs:documentation>
        </xs:annotation>
      </xs:element>
      <xs:element name="A.CHF.RLZ.KUN" type="xs:double">
        <xs:annotation>
          <xs:documentation>Étranger,Franc suisse,avec échéance,Clientèle</xs:documentation>
        </xs:annotation>
      </xs:element>
      <xs:element name="A.CHF.B1M.BAN" type="xs:double">
        <xs:annotation>
          <xs:documentation>Étranger,Franc suisse,jusqu’à 1 mois,Banques</xs:documentation>
        </xs:annotation>
      </xs:element>
      <xs:element name="A.CHF.B1M.KUN" type="xs:double">
        <xs:annotation>
          <xs:documentation>Étranger,Franc suisse,jusqu’à 1 mois,Clientèle</xs:documentation>
        </xs:annotation>
      </xs:element>
      <xs:element name="A.CHF.M13.BAN" type="xs:double">
        <xs:annotation>
          <xs:documentation>Étranger,Franc suisse,dans plus de 1 mois et jusqu’à 3 mois,Banques</xs:documentation>
        </xs:annotation>
      </xs:element>
      <xs:element name="A.CHF.M13.KUN" type="xs:double">
        <xs:annotation>
          <xs:documentation>Étranger,Franc suisse,dans plus de 1 mois et jusqu’à 3 mois,Clientèle</xs:documentation>
        </xs:annotation>
      </xs:element>
      <xs:element name="A.CHF.M31.BAN" type="xs:double">
        <xs:annotation>
          <xs:documentation>Étranger,Franc suisse,dans plus de 3 mois et jusqu’à 1 an,Banques</xs:documentation>
        </xs:annotation>
      </xs:element>
      <xs:element name="A.CHF.M31.KUN" type="xs:double">
        <xs:annotation>
          <xs:documentation>Étranger,Franc suisse,dans plus de 3 mois et jusqu’à 1 an,Clientèle</xs:documentation>
        </xs:annotation>
      </xs:element>
      <xs:element name="A.CHF.J15.BAN" type="xs:double">
        <xs:annotation>
          <xs:documentation>Étranger,Franc suisse,dans plus de 1 an et jusqu’à 5 ans,Banques</xs:documentation>
        </xs:annotation>
      </xs:element>
      <xs:element name="A.CHF.J15.KUN" type="xs:double">
        <xs:annotation>
          <xs:documentation>Étranger,Franc suisse,dans plus de 1 an et jusqu’à 5 ans,Clientèle</xs:documentation>
        </xs:annotation>
      </xs:element>
      <xs:element name="A.CHF.U5J.BAN" type="xs:double">
        <xs:annotation>
          <xs:documentation>Étranger,Franc suisse,dans plus de 5 ans,Banques</xs:documentation>
        </xs:annotation>
      </xs:element>
      <xs:element name="A.CHF.U5J.KUN" type="xs:double">
        <xs:annotation>
          <xs:documentation>Étranger,Franc suisse,dans plus de 5 ans,Clientèle</xs:documentation>
        </xs:annotation>
      </xs:element>
      <xs:element name="A.EM.T.BAN" type="xs:double">
        <xs:annotation>
          <xs:documentation>Étranger,Métaux précieux,Total échéance,Banques</xs:documentation>
        </xs:annotation>
      </xs:element>
      <xs:element name="A.EM.T.KUN" type="xs:double">
        <xs:annotation>
          <xs:documentation>Étranger,Métaux précieux,Total échéance,Clientèle</xs:documentation>
        </xs:annotation>
      </xs:element>
      <xs:element name="A.EM.ASI.BAN" type="xs:double">
        <xs:annotation>
          <xs:documentation>Étranger,Métaux précieux,à vue,Banques</xs:documentation>
        </xs:annotation>
      </xs:element>
      <xs:element name="A.EM.ASI.KUN" type="xs:double">
        <xs:annotation>
          <xs:documentation>Étranger,Métaux précieux,à vue,Clientèle</xs:documentation>
        </xs:annotation>
      </xs:element>
      <xs:element name="A.EM.KUE.BAN" type="xs:double">
        <xs:annotation>
          <xs:documentation>Étranger,Métaux précieux,dénonçables,Banques</xs:documentation>
        </xs:annotation>
      </xs:element>
      <xs:element name="A.EM.KUE.KUN" type="xs:double">
        <xs:annotation>
          <xs:documentation>Étranger,Métaux précieux,dénonçables,Clientèle</xs:documentation>
        </xs:annotation>
      </xs:element>
      <xs:element name="A.EM.RLZ.BAN" type="xs:double">
        <xs:annotation>
          <xs:documentation>Étranger,Métaux précieux,avec échéance,Banques</xs:documentation>
        </xs:annotation>
      </xs:element>
      <xs:element name="A.EM.RLZ.KUN" type="xs:double">
        <xs:annotation>
          <xs:documentation>Étranger,Métaux précieux,avec échéance,Clientèle</xs:documentation>
        </xs:annotation>
      </xs:element>
      <xs:element name="A.EM.B1M.BAN" type="xs:double">
        <xs:annotation>
          <xs:documentation>Étranger,Métaux précieux,jusqu’à 1 mois,Banques</xs:documentation>
        </xs:annotation>
      </xs:element>
      <xs:element name="A.EM.B1M.KUN" type="xs:double">
        <xs:annotation>
          <xs:documentation>Étranger,Métaux précieux,jusqu’à 1 mois,Clientèle</xs:documentation>
        </xs:annotation>
      </xs:element>
      <xs:element name="A.EM.M13.BAN" type="xs:double">
        <xs:annotation>
          <xs:documentation>Étranger,Métaux précieux,dans plus de 1 mois et jusqu’à 3 mois,Banques</xs:documentation>
        </xs:annotation>
      </xs:element>
      <xs:element name="A.EM.M13.KUN" type="xs:double">
        <xs:annotation>
          <xs:documentation>Étranger,Métaux précieux,dans plus de 1 mois et jusqu’à 3 mois,Clientèle</xs:documentation>
        </xs:annotation>
      </xs:element>
      <xs:element name="A.EM.M31.BAN" type="xs:double">
        <xs:annotation>
          <xs:documentation>Étranger,Métaux précieux,dans plus de 3 mois et jusqu’à 1 an,Banques</xs:documentation>
        </xs:annotation>
      </xs:element>
      <xs:element name="A.EM.M31.KUN" type="xs:double">
        <xs:annotation>
          <xs:documentation>Étranger,Métaux précieux,dans plus de 3 mois et jusqu’à 1 an,Clientèle</xs:documentation>
        </xs:annotation>
      </xs:element>
      <xs:element name="A.EM.J15.BAN" type="xs:double">
        <xs:annotation>
          <xs:documentation>Étranger,Métaux précieux,dans plus de 1 an et jusqu’à 5 ans,Banques</xs:documentation>
        </xs:annotation>
      </xs:element>
      <xs:element name="A.EM.J15.KUN" type="xs:double">
        <xs:annotation>
          <xs:documentation>Étranger,Métaux précieux,dans plus de 1 an et jusqu’à 5 ans,Clientèle</xs:documentation>
        </xs:annotation>
      </xs:element>
      <xs:element name="A.EM.U5J.BAN" type="xs:double">
        <xs:annotation>
          <xs:documentation>Étranger,Métaux précieux,dans plus de 5 ans,Banques</xs:documentation>
        </xs:annotation>
      </xs:element>
      <xs:element name="A.EM.U5J.KUN" type="xs:double">
        <xs:annotation>
          <xs:documentation>Étranger,Métaux précieux,dans plus de 5 ans,Clientèle</xs:documentation>
        </xs:annotation>
      </xs:element>
      <xs:element name="A.EUR.T.BAN" type="xs:double">
        <xs:annotation>
          <xs:documentation>Étranger,Euro,Total échéance,Banques</xs:documentation>
        </xs:annotation>
      </xs:element>
      <xs:element name="A.EUR.T.KUN" type="xs:double">
        <xs:annotation>
          <xs:documentation>Étranger,Euro,Total échéance,Clientèle</xs:documentation>
        </xs:annotation>
      </xs:element>
      <xs:element name="A.EUR.ASI.BAN" type="xs:double">
        <xs:annotation>
          <xs:documentation>Étranger,Euro,à vue,Banques</xs:documentation>
        </xs:annotation>
      </xs:element>
      <xs:element name="A.EUR.ASI.KUN" type="xs:double">
        <xs:annotation>
          <xs:documentation>Étranger,Euro,à vue,Clientèle</xs:documentation>
        </xs:annotation>
      </xs:element>
      <xs:element name="A.EUR.KUE.BAN" type="xs:double">
        <xs:annotation>
          <xs:documentation>Étranger,Euro,dénonçables,Banques</xs:documentation>
        </xs:annotation>
      </xs:element>
      <xs:element name="A.EUR.KUE.KUN" type="xs:double">
        <xs:annotation>
          <xs:documentation>Étranger,Euro,dénonçables,Clientèle</xs:documentation>
        </xs:annotation>
      </xs:element>
      <xs:element name="A.EUR.RLZ.BAN" type="xs:double">
        <xs:annotation>
          <xs:documentation>Étranger,Euro,avec échéance,Banques</xs:documentation>
        </xs:annotation>
      </xs:element>
      <xs:element name="A.EUR.RLZ.KUN" type="xs:double">
        <xs:annotation>
          <xs:documentation>Étranger,Euro,avec échéance,Clientèle</xs:documentation>
        </xs:annotation>
      </xs:element>
      <xs:element name="A.EUR.B1M.BAN" type="xs:double">
        <xs:annotation>
          <xs:documentation>Étranger,Euro,jusqu’à 1 mois,Banques</xs:documentation>
        </xs:annotation>
      </xs:element>
      <xs:element name="A.EUR.B1M.KUN" type="xs:double">
        <xs:annotation>
          <xs:documentation>Étranger,Euro,jusqu’à 1 mois,Clientèle</xs:documentation>
        </xs:annotation>
      </xs:element>
      <xs:element name="A.EUR.M13.BAN" type="xs:double">
        <xs:annotation>
          <xs:documentation>Étranger,Euro,dans plus de 1 mois et jusqu’à 3 mois,Banques</xs:documentation>
        </xs:annotation>
      </xs:element>
      <xs:element name="A.EUR.M13.KUN" type="xs:double">
        <xs:annotation>
          <xs:documentation>Étranger,Euro,dans plus de 1 mois et jusqu’à 3 mois,Clientèle</xs:documentation>
        </xs:annotation>
      </xs:element>
      <xs:element name="A.EUR.M31.BAN" type="xs:double">
        <xs:annotation>
          <xs:documentation>Étranger,Euro,dans plus de 3 mois et jusqu’à 1 an,Banques</xs:documentation>
        </xs:annotation>
      </xs:element>
      <xs:element name="A.EUR.M31.KUN" type="xs:double">
        <xs:annotation>
          <xs:documentation>Étranger,Euro,dans plus de 3 mois et jusqu’à 1 an,Clientèle</xs:documentation>
        </xs:annotation>
      </xs:element>
      <xs:element name="A.EUR.J15.BAN" type="xs:double">
        <xs:annotation>
          <xs:documentation>Étranger,Euro,dans plus de 1 an et jusqu’à 5 ans,Banques</xs:documentation>
        </xs:annotation>
      </xs:element>
      <xs:element name="A.EUR.J15.KUN" type="xs:double">
        <xs:annotation>
          <xs:documentation>Étranger,Euro,dans plus de 1 an et jusqu’à 5 ans,Clientèle</xs:documentation>
        </xs:annotation>
      </xs:element>
      <xs:element name="A.EUR.U5J.BAN" type="xs:double">
        <xs:annotation>
          <xs:documentation>Étranger,Euro,dans plus de 5 ans,Banques</xs:documentation>
        </xs:annotation>
      </xs:element>
      <xs:element name="A.EUR.U5J.KUN" type="xs:double">
        <xs:annotation>
          <xs:documentation>Étranger,Euro,dans plus de 5 ans,Clientèle</xs:documentation>
        </xs:annotation>
      </xs:element>
      <xs:element name="A.JPY.T.BAN" type="xs:double">
        <xs:annotation>
          <xs:documentation>Étranger,Yen,Total échéance,Banques</xs:documentation>
        </xs:annotation>
      </xs:element>
      <xs:element name="A.JPY.T.KUN" type="xs:double">
        <xs:annotation>
          <xs:documentation>Étranger,Yen,Total échéance,Clientèle</xs:documentation>
        </xs:annotation>
      </xs:element>
      <xs:element name="A.JPY.ASI.BAN" type="xs:double">
        <xs:annotation>
          <xs:documentation>Étranger,Yen,à vue,Banques</xs:documentation>
        </xs:annotation>
      </xs:element>
      <xs:element name="A.JPY.ASI.KUN" type="xs:double">
        <xs:annotation>
          <xs:documentation>Étranger,Yen,à vue,Clientèle</xs:documentation>
        </xs:annotation>
      </xs:element>
      <xs:element name="A.JPY.KUE.BAN" type="xs:double">
        <xs:annotation>
          <xs:documentation>Étranger,Yen,dénonçables,Banques</xs:documentation>
        </xs:annotation>
      </xs:element>
      <xs:element name="A.JPY.KUE.KUN" type="xs:double">
        <xs:annotation>
          <xs:documentation>Étranger,Yen,dénonçables,Clientèle</xs:documentation>
        </xs:annotation>
      </xs:element>
      <xs:element name="A.JPY.RLZ.BAN" type="xs:double">
        <xs:annotation>
          <xs:documentation>Étranger,Yen,avec échéance,Banques</xs:documentation>
        </xs:annotation>
      </xs:element>
      <xs:element name="A.JPY.RLZ.KUN" type="xs:double">
        <xs:annotation>
          <xs:documentation>Étranger,Yen,avec échéance,Clientèle</xs:documentation>
        </xs:annotation>
      </xs:element>
      <xs:element name="A.JPY.B1M.BAN" type="xs:double">
        <xs:annotation>
          <xs:documentation>Étranger,Yen,jusqu’à 1 mois,Banques</xs:documentation>
        </xs:annotation>
      </xs:element>
      <xs:element name="A.JPY.B1M.KUN" type="xs:double">
        <xs:annotation>
          <xs:documentation>Étranger,Yen,jusqu’à 1 mois,Clientèle</xs:documentation>
        </xs:annotation>
      </xs:element>
      <xs:element name="A.JPY.M13.BAN" type="xs:double">
        <xs:annotation>
          <xs:documentation>Étranger,Yen,dans plus de 1 mois et jusqu’à 3 mois,Banques</xs:documentation>
        </xs:annotation>
      </xs:element>
      <xs:element name="A.JPY.M13.KUN" type="xs:double">
        <xs:annotation>
          <xs:documentation>Étranger,Yen,dans plus de 1 mois et jusqu’à 3 mois,Clientèle</xs:documentation>
        </xs:annotation>
      </xs:element>
      <xs:element name="A.JPY.M31.BAN" type="xs:double">
        <xs:annotation>
          <xs:documentation>Étranger,Yen,dans plus de 3 mois et jusqu’à 1 an,Banques</xs:documentation>
        </xs:annotation>
      </xs:element>
      <xs:element name="A.JPY.M31.KUN" type="xs:double">
        <xs:annotation>
          <xs:documentation>Étranger,Yen,dans plus de 3 mois et jusqu’à 1 an,Clientèle</xs:documentation>
        </xs:annotation>
      </xs:element>
      <xs:element name="A.JPY.J15.BAN" type="xs:double">
        <xs:annotation>
          <xs:documentation>Étranger,Yen,dans plus de 1 an et jusqu’à 5 ans,Banques</xs:documentation>
        </xs:annotation>
      </xs:element>
      <xs:element name="A.JPY.J15.KUN" type="xs:double">
        <xs:annotation>
          <xs:documentation>Étranger,Yen,dans plus de 1 an et jusqu’à 5 ans,Clientèle</xs:documentation>
        </xs:annotation>
      </xs:element>
      <xs:element name="A.JPY.U5J.BAN" type="xs:double">
        <xs:annotation>
          <xs:documentation>Étranger,Yen,dans plus de 5 ans,Banques</xs:documentation>
        </xs:annotation>
      </xs:element>
      <xs:element name="A.JPY.U5J.KUN" type="xs:double">
        <xs:annotation>
          <xs:documentation>Étranger,Yen,dans plus de 5 ans,Clientèle</xs:documentation>
        </xs:annotation>
      </xs:element>
      <xs:element name="A.USD.T.BAN" type="xs:double">
        <xs:annotation>
          <xs:documentation>Étranger,Dollar des Etats-Unis,Total échéance,Banques</xs:documentation>
        </xs:annotation>
      </xs:element>
      <xs:element name="A.USD.T.KUN" type="xs:double">
        <xs:annotation>
          <xs:documentation>Étranger,Dollar des Etats-Unis,Total échéance,Clientèle</xs:documentation>
        </xs:annotation>
      </xs:element>
      <xs:element name="A.USD.ASI.BAN" type="xs:double">
        <xs:annotation>
          <xs:documentation>Étranger,Dollar des Etats-Unis,à vue,Banques</xs:documentation>
        </xs:annotation>
      </xs:element>
      <xs:element name="A.USD.ASI.KUN" type="xs:double">
        <xs:annotation>
          <xs:documentation>Étranger,Dollar des Etats-Unis,à vue,Clientèle</xs:documentation>
        </xs:annotation>
      </xs:element>
      <xs:element name="A.USD.KUE.BAN" type="xs:double">
        <xs:annotation>
          <xs:documentation>Étranger,Dollar des Etats-Unis,dénonçables,Banques</xs:documentation>
        </xs:annotation>
      </xs:element>
      <xs:element name="A.USD.KUE.KUN" type="xs:double">
        <xs:annotation>
          <xs:documentation>Étranger,Dollar des Etats-Unis,dénonçables,Clientèle</xs:documentation>
        </xs:annotation>
      </xs:element>
      <xs:element name="A.USD.RLZ.BAN" type="xs:double">
        <xs:annotation>
          <xs:documentation>Étranger,Dollar des Etats-Unis,avec échéance,Banques</xs:documentation>
        </xs:annotation>
      </xs:element>
      <xs:element name="A.USD.RLZ.KUN" type="xs:double">
        <xs:annotation>
          <xs:documentation>Étranger,Dollar des Etats-Unis,avec échéance,Clientèle</xs:documentation>
        </xs:annotation>
      </xs:element>
      <xs:element name="A.USD.B1M.BAN" type="xs:double">
        <xs:annotation>
          <xs:documentation>Étranger,Dollar des Etats-Unis,jusqu’à 1 mois,Banques</xs:documentation>
        </xs:annotation>
      </xs:element>
      <xs:element name="A.USD.B1M.KUN" type="xs:double">
        <xs:annotation>
          <xs:documentation>Étranger,Dollar des Etats-Unis,jusqu’à 1 mois,Clientèle</xs:documentation>
        </xs:annotation>
      </xs:element>
      <xs:element name="A.USD.M13.BAN" type="xs:double">
        <xs:annotation>
          <xs:documentation>Étranger,Dollar des Etats-Unis,dans plus de 1 mois et jusqu’à 3 mois,Banques</xs:documentation>
        </xs:annotation>
      </xs:element>
      <xs:element name="A.USD.M13.KUN" type="xs:double">
        <xs:annotation>
          <xs:documentation>Étranger,Dollar des Etats-Unis,dans plus de 1 mois et jusqu’à 3 mois,Clientèle</xs:documentation>
        </xs:annotation>
      </xs:element>
      <xs:element name="A.USD.M31.BAN" type="xs:double">
        <xs:annotation>
          <xs:documentation>Étranger,Dollar des Etats-Unis,dans plus de 3 mois et jusqu’à 1 an,Banques</xs:documentation>
        </xs:annotation>
      </xs:element>
      <xs:element name="A.USD.M31.KUN" type="xs:double">
        <xs:annotation>
          <xs:documentation>Étranger,Dollar des Etats-Unis,dans plus de 3 mois et jusqu’à 1 an,Clientèle</xs:documentation>
        </xs:annotation>
      </xs:element>
      <xs:element name="A.USD.J15.BAN" type="xs:double">
        <xs:annotation>
          <xs:documentation>Étranger,Dollar des Etats-Unis,dans plus de 1 an et jusqu’à 5 ans,Banques</xs:documentation>
        </xs:annotation>
      </xs:element>
      <xs:element name="A.USD.J15.KUN" type="xs:double">
        <xs:annotation>
          <xs:documentation>Étranger,Dollar des Etats-Unis,dans plus de 1 an et jusqu’à 5 ans,Clientèle</xs:documentation>
        </xs:annotation>
      </xs:element>
      <xs:element name="A.USD.U5J.BAN" type="xs:double">
        <xs:annotation>
          <xs:documentation>Étranger,Dollar des Etats-Unis,dans plus de 5 ans,Banques</xs:documentation>
        </xs:annotation>
      </xs:element>
      <xs:element name="A.USD.U5J.KUN" type="xs:double">
        <xs:annotation>
          <xs:documentation>Étranger,Dollar des Etats-Unis,dans plus de 5 ans,Clientèle</xs:documentation>
        </xs:annotation>
      </xs:element>
      <xs:element name="A.U.T.BAN" type="xs:double">
        <xs:annotation>
          <xs:documentation>Étranger,Autres monnaies,Total échéance,Banques</xs:documentation>
        </xs:annotation>
      </xs:element>
      <xs:element name="A.U.T.KUN" type="xs:double">
        <xs:annotation>
          <xs:documentation>Étranger,Autres monnaies,Total échéance,Clientèle</xs:documentation>
        </xs:annotation>
      </xs:element>
      <xs:element name="A.U.ASI.BAN" type="xs:double">
        <xs:annotation>
          <xs:documentation>Étranger,Autres monnaies,à vue,Banques</xs:documentation>
        </xs:annotation>
      </xs:element>
      <xs:element name="A.U.ASI.KUN" type="xs:double">
        <xs:annotation>
          <xs:documentation>Étranger,Autres monnaies,à vue,Clientèle</xs:documentation>
        </xs:annotation>
      </xs:element>
      <xs:element name="A.U.KUE.BAN" type="xs:double">
        <xs:annotation>
          <xs:documentation>Étranger,Autres monnaies,dénonçables,Banques</xs:documentation>
        </xs:annotation>
      </xs:element>
      <xs:element name="A.U.KUE.KUN" type="xs:double">
        <xs:annotation>
          <xs:documentation>Étranger,Autres monnaies,dénonçables,Clientèle</xs:documentation>
        </xs:annotation>
      </xs:element>
      <xs:element name="A.U.RLZ.BAN" type="xs:double">
        <xs:annotation>
          <xs:documentation>Étranger,Autres monnaies,avec échéance,Banques</xs:documentation>
        </xs:annotation>
      </xs:element>
      <xs:element name="A.U.RLZ.KUN" type="xs:double">
        <xs:annotation>
          <xs:documentation>Étranger,Autres monnaies,avec échéance,Clientèle</xs:documentation>
        </xs:annotation>
      </xs:element>
      <xs:element name="A.U.B1M.BAN" type="xs:double">
        <xs:annotation>
          <xs:documentation>Étranger,Autres monnaies,jusqu’à 1 mois,Banques</xs:documentation>
        </xs:annotation>
      </xs:element>
      <xs:element name="A.U.B1M.KUN" type="xs:double">
        <xs:annotation>
          <xs:documentation>Étranger,Autres monnaies,jusqu’à 1 mois,Clientèle</xs:documentation>
        </xs:annotation>
      </xs:element>
      <xs:element name="A.U.M13.BAN" type="xs:double">
        <xs:annotation>
          <xs:documentation>Étranger,Autres monnaies,dans plus de 1 mois et jusqu’à 3 mois,Banques</xs:documentation>
        </xs:annotation>
      </xs:element>
      <xs:element name="A.U.M13.KUN" type="xs:double">
        <xs:annotation>
          <xs:documentation>Étranger,Autres monnaies,dans plus de 1 mois et jusqu’à 3 mois,Clientèle</xs:documentation>
        </xs:annotation>
      </xs:element>
      <xs:element name="A.U.M31.BAN" type="xs:double">
        <xs:annotation>
          <xs:documentation>Étranger,Autres monnaies,dans plus de 3 mois et jusqu’à 1 an,Banques</xs:documentation>
        </xs:annotation>
      </xs:element>
      <xs:element name="A.U.M31.KUN" type="xs:double">
        <xs:annotation>
          <xs:documentation>Étranger,Autres monnaies,dans plus de 3 mois et jusqu’à 1 an,Clientèle</xs:documentation>
        </xs:annotation>
      </xs:element>
      <xs:element name="A.U.J15.BAN" type="xs:double">
        <xs:annotation>
          <xs:documentation>Étranger,Autres monnaies,dans plus de 1 an et jusqu’à 5 ans,Banques</xs:documentation>
        </xs:annotation>
      </xs:element>
      <xs:element name="A.U.J15.KUN" type="xs:double">
        <xs:annotation>
          <xs:documentation>Étranger,Autres monnaies,dans plus de 1 an et jusqu’à 5 ans,Clientèle</xs:documentation>
        </xs:annotation>
      </xs:element>
      <xs:element name="A.U.U5J.BAN" type="xs:double">
        <xs:annotation>
          <xs:documentation>Étranger,Autres monnaies,dans plus de 5 ans,Banques</xs:documentation>
        </xs:annotation>
      </xs:element>
      <xs:element name="A.U.U5J.KUN" type="xs:double">
        <xs:annotation>
          <xs:documentation>Étranger,Autres monnaies,dans plus de 5 ans,Clientèle</xs:documentation>
        </xs:annotation>
      </xs:element>
      <xs:element name="T" type="xs:double">
        <xs:annotation>
          <xs:documentation>Total suisse et étranger</xs:documentation>
        </xs:annotation>
      </xs:element>
      <xs:element name="A" type="xs:double">
        <xs:annotation>
          <xs:documentation>Étranger</xs:documentation>
        </xs:annotation>
      </xs:element>
      <xs:element name="T.MAN" type="xs:double">
        <xs:annotation>
          <xs:documentation>Total suisse et étranger,masculin</xs:documentation>
        </xs:annotation>
      </xs:element>
      <xs:element name="T.WBL" type="xs:double">
        <xs:annotation>
          <xs:documentation>Total suisse et étranger,féminin</xs:documentation>
        </xs:annotation>
      </xs:element>
      <xs:element name="I.MAN" type="xs:double">
        <xs:annotation>
          <xs:documentation>Suisse et Liechtenstein,masculin</xs:documentation>
        </xs:annotation>
      </xs:element>
      <xs:element name="I.WBL" type="xs:double">
        <xs:annotation>
          <xs:documentation>Suisse et Liechtenstein,féminin</xs:documentation>
        </xs:annotation>
      </xs:element>
      <xs:element name="A.MAN" type="xs:double">
        <xs:annotation>
          <xs:documentation>Étranger,masculin</xs:documentation>
        </xs:annotation>
      </xs:element>
      <xs:element name="A.WBL" type="xs:double">
        <xs:annotation>
          <xs:documentation>Étranger,féminin</xs:documentation>
        </xs:annotation>
      </xs:element>
    </xs:schema>
  </Schema>
  <Schema ID="metaDataSchemaId">
    <xs:schema xmlns:xs="http://www.w3.org/2001/XMLSchema" xmlns="" elementFormDefault="qualified">
      <xs:element name="Report" type="Type_Report"/>
      <xs:complexType name="Type_Report">
        <xs:all>
          <xs:element name="Revision" type="xs:string" fixed="0"/>
          <xs:element name="Language" type="xs:string" fixed="fr"/>
          <xs:element name="TechNumber" type="xs:string" fixed="2"/>
        </xs:all>
      </xs:complexType>
    </xs:schema>
  </Schema>
  <Map ID="1" Name="Report" RootElement="Report" SchemaID="schemaId" ShowImportExportValidationErrors="true" AutoFit="false" Append="false" PreserveSortAFLayout="true" PreserveFormat="true"/>
  <Map ID="2" Name="MetaData" RootElement="Report" SchemaID="metaDataSchemaId" ShowImportExportValidationErrors="true" AutoFit="false" Append="false" PreserveSortAFLayout="true" PreserveFormat="true"/>
</MapInfo>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theme/theme1.xml" Type="http://schemas.openxmlformats.org/officeDocument/2006/relationships/theme"/><Relationship Id="rId11" Target="styles.xml" Type="http://schemas.openxmlformats.org/officeDocument/2006/relationships/styles"/><Relationship Id="rId12" Target="sharedStrings.xml" Type="http://schemas.openxmlformats.org/officeDocument/2006/relationships/sharedStrings"/><Relationship Id="rId13" Target="calcChain.xml" Type="http://schemas.openxmlformats.org/officeDocument/2006/relationships/calcChain"/><Relationship Id="rId14" Target="../customXml/item1.xml" Type="http://schemas.openxmlformats.org/officeDocument/2006/relationships/customXml"/><Relationship Id="rId15" Target="../customXml/item2.xml" Type="http://schemas.openxmlformats.org/officeDocument/2006/relationships/customXml"/><Relationship Id="rId16" Target="../customXml/item3.xml" Type="http://schemas.openxmlformats.org/officeDocument/2006/relationships/customXml"/><Relationship Id="rId17" Target="../customXml/item4.xml" Type="http://schemas.openxmlformats.org/officeDocument/2006/relationships/customXml"/><Relationship Id="rId18" Target="xmlMaps.xml" Type="http://schemas.openxmlformats.org/officeDocument/2006/relationships/xmlMaps"/><Relationship Id="rId19" Target="worksheets/sheet12.xml" Type="http://schemas.openxmlformats.org/officeDocument/2006/relationships/worksheet"/><Relationship Id="rId2" Target="worksheets/sheet2.xml" Type="http://schemas.openxmlformats.org/officeDocument/2006/relationships/worksheet"/><Relationship Id="rId20" Target="worksheets/sheet13.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_rels/vmlDrawing1.vml.rels><?xml version="1.0" encoding="UTF-8" standalone="no"?><Relationships xmlns="http://schemas.openxmlformats.org/package/2006/relationships"><Relationship Id="rId1" Target="../media/image1.wmf" Type="http://schemas.openxmlformats.org/officeDocument/2006/relationships/image"/></Relationships>
</file>

<file path=xl/drawings/_rels/vmlDrawing2.vml.rels><?xml version="1.0" encoding="UTF-8" standalone="no"?><Relationships xmlns="http://schemas.openxmlformats.org/package/2006/relationships"><Relationship Id="rId1" Target="../media/image2.wmf" Type="http://schemas.openxmlformats.org/officeDocument/2006/relationships/image"/></Relationships>
</file>

<file path=xl/drawings/_rels/vmlDrawing3.vml.rels><?xml version="1.0" encoding="UTF-8" standalone="no"?><Relationships xmlns="http://schemas.openxmlformats.org/package/2006/relationships"><Relationship Id="rId1" Target="../media/image2.wmf" Type="http://schemas.openxmlformats.org/officeDocument/2006/relationships/image"/></Relationships>
</file>

<file path=xl/drawings/_rels/vmlDrawing4.vml.rels><?xml version="1.0" encoding="UTF-8" standalone="no"?><Relationships xmlns="http://schemas.openxmlformats.org/package/2006/relationships"><Relationship Id="rId1" Target="../media/image2.wmf" Type="http://schemas.openxmlformats.org/officeDocument/2006/relationships/image"/></Relationships>
</file>

<file path=xl/drawings/_rels/vmlDrawing5.vml.rels><?xml version="1.0" encoding="UTF-8" standalone="no"?><Relationships xmlns="http://schemas.openxmlformats.org/package/2006/relationships"><Relationship Id="rId1" Target="../media/image2.wmf" Type="http://schemas.openxmlformats.org/officeDocument/2006/relationships/image"/></Relationships>
</file>

<file path=xl/drawings/_rels/vmlDrawing6.vml.rels><?xml version="1.0" encoding="UTF-8" standalone="no"?><Relationships xmlns="http://schemas.openxmlformats.org/package/2006/relationships"><Relationship Id="rId1" Target="../media/image2.wmf" Type="http://schemas.openxmlformats.org/officeDocument/2006/relationships/image"/></Relationships>
</file>

<file path=xl/drawings/_rels/vmlDrawing7.vml.rels><?xml version="1.0" encoding="UTF-8" standalone="no"?><Relationships xmlns="http://schemas.openxmlformats.org/package/2006/relationships"><Relationship Id="rId1" Target="../media/image2.wmf" Type="http://schemas.openxmlformats.org/officeDocument/2006/relationships/image"/></Relationships>
</file>

<file path=xl/drawings/_rels/vmlDrawing8.vml.rels><?xml version="1.0" encoding="UTF-8" standalone="no"?><Relationships xmlns="http://schemas.openxmlformats.org/package/2006/relationships"><Relationship Id="rId1" Target="../media/image2.wmf" Type="http://schemas.openxmlformats.org/officeDocument/2006/relationships/image"/></Relationships>
</file>

<file path=xl/drawings/_rels/vmlDrawing9.vml.rels><?xml version="1.0" encoding="UTF-8" standalone="no"?><Relationships xmlns="http://schemas.openxmlformats.org/package/2006/relationships"><Relationship Id="rId1" Target="../media/image2.wmf" Type="http://schemas.openxmlformats.org/officeDocument/2006/relationships/image"/></Relationships>
</file>

<file path=xl/drawings/drawing1.xml><?xml version="1.0" encoding="utf-8"?>
<xdr:wsDr xmlns:xdr="http://schemas.openxmlformats.org/drawingml/2006/spreadsheetDrawing"/>
</file>

<file path=xl/drawings/drawing2.xml><?xml version="1.0" encoding="utf-8"?>
<xdr:wsDr xmlns:xdr="http://schemas.openxmlformats.org/drawingml/2006/spreadsheetDrawing"/>
</file>

<file path=xl/drawings/drawing3.xml><?xml version="1.0" encoding="utf-8"?>
<xdr:wsDr xmlns:xdr="http://schemas.openxmlformats.org/drawingml/2006/spreadsheetDrawing"/>
</file>

<file path=xl/drawings/drawing4.xml><?xml version="1.0" encoding="utf-8"?>
<xdr:wsDr xmlns:xdr="http://schemas.openxmlformats.org/drawingml/2006/spreadsheetDrawing"/>
</file>

<file path=xl/drawings/drawing5.xml><?xml version="1.0" encoding="utf-8"?>
<xdr:wsDr xmlns:xdr="http://schemas.openxmlformats.org/drawingml/2006/spreadsheetDrawing"/>
</file>

<file path=xl/drawings/drawing6.xml><?xml version="1.0" encoding="utf-8"?>
<xdr:wsDr xmlns:xdr="http://schemas.openxmlformats.org/drawingml/2006/spreadsheetDrawing"/>
</file>

<file path=xl/drawings/drawing7.xml><?xml version="1.0" encoding="utf-8"?>
<xdr:wsDr xmlns:xdr="http://schemas.openxmlformats.org/drawingml/2006/spreadsheetDrawing"/>
</file>

<file path=xl/drawings/drawing8.xml><?xml version="1.0" encoding="utf-8"?>
<xdr:wsDr xmlns:xdr="http://schemas.openxmlformats.org/drawingml/2006/spreadsheetDrawing"/>
</file>

<file path=xl/tables/tableSingleCells1.xml><?xml version="1.0" encoding="utf-8"?>
<singleXmlCells xmlns="http://schemas.openxmlformats.org/spreadsheetml/2006/main">
  <singleXmlCell id="1433" r="H1" connectionId="0">
    <xmlCellPr id="1433" uniqueName="_Report_SubjectId">
      <xmlPr mapId="1" xpath="/Report/SubjectId" xmlDataType="string"/>
    </xmlCellPr>
  </singleXmlCell>
  <singleXmlCell id="1434" r="H2" connectionId="0">
    <xmlCellPr id="1434" uniqueName="_Report_ReferDate">
      <xmlPr mapId="1" xpath="/Report/ReferDate" xmlDataType="date"/>
    </xmlCellPr>
  </singleXmlCell>
  <singleXmlCell id="1475" r="B3" connectionId="0">
    <xmlCellPr id="1475" uniqueName="_Report_Version">
      <xmlPr mapId="1" xpath="/Report/Version" xmlDataType="string"/>
    </xmlCellPr>
  </singleXmlCell>
  <singleXmlCell id="1476" r="B1" connectionId="0">
    <xmlCellPr id="1476" uniqueName="_Report_ReportName">
      <xmlPr mapId="1" xpath="/Report/ReportName" xmlDataType="string"/>
    </xmlCellPr>
  </singleXmlCell>
  <singleXmlCell id="2836" r="B4" connectionId="0">
    <xmlCellPr id="2836" uniqueName="_Report_Revision">
      <xmlPr mapId="2" xpath="/Report/Revision" xmlDataType="string"/>
    </xmlCellPr>
  </singleXmlCell>
  <singleXmlCell id="2837" r="B5" connectionId="0">
    <xmlCellPr id="2837" uniqueName="_Report_Language">
      <xmlPr mapId="2" xpath="/Report/Language" xmlDataType="string"/>
    </xmlCellPr>
  </singleXmlCell>
  <singleXmlCell id="2838" r="B6" connectionId="0">
    <xmlCellPr id="2838" uniqueName="_Report_TechNumber">
      <xmlPr mapId="2" xpath="/Report/TechNumber" xmlDataType="string"/>
    </xmlCellPr>
  </singleXmlCell>
</singleXmlCells>
</file>

<file path=xl/tables/tableSingleCells2.xml><?xml version="1.0" encoding="utf-8"?>
<singleXmlCells xmlns="http://schemas.openxmlformats.org/spreadsheetml/2006/main">
  <singleXmlCell id="18" r="K99" connectionId="0">
    <xmlCellPr id="18" uniqueName="_Report_Observations_BIL.AKT.SAN.LBU_I.CHF">
      <xmlPr mapId="1" xpath="/Report/Observations/BIL.AKT.SAN.LBU/I.CHF" xmlDataType="double"/>
    </xmlCellPr>
  </singleXmlCell>
  <singleXmlCell id="19" r="K98" connectionId="0">
    <xmlCellPr id="19" uniqueName="_Report_Observations_BIL.AKT.SAN_I.CHF">
      <xmlPr mapId="1" xpath="/Report/Observations/BIL.AKT.SAN/I.CHF" xmlDataType="double"/>
    </xmlCellPr>
  </singleXmlCell>
  <singleXmlCell id="20" r="K91" connectionId="0">
    <xmlCellPr id="20" uniqueName="_Report_Observations_BIL.AKT.FFV.FAN_I.CHF">
      <xmlPr mapId="1" xpath="/Report/Observations/BIL.AKT.FFV.FAN/I.CHF" xmlDataType="double"/>
    </xmlCellPr>
  </singleXmlCell>
  <singleXmlCell id="21" r="K90" connectionId="0">
    <xmlCellPr id="21" uniqueName="_Report_Observations_BIL.AKT.FFV.HYP_I.CHF">
      <xmlPr mapId="1" xpath="/Report/Observations/BIL.AKT.FFV.HYP/I.CHF" xmlDataType="double"/>
    </xmlCellPr>
  </singleXmlCell>
  <singleXmlCell id="22" r="K93" connectionId="0">
    <xmlCellPr id="22" uniqueName="_Report_Observations_BIL.AKT.FAN.LIS_I.CHF">
      <xmlPr mapId="1" xpath="/Report/Observations/BIL.AKT.FAN.LIS/I.CHF" xmlDataType="double"/>
    </xmlCellPr>
  </singleXmlCell>
  <singleXmlCell id="23" r="K92" connectionId="0">
    <xmlCellPr id="23" uniqueName="_Report_Observations_BIL.AKT.FAN_I.CHF">
      <xmlPr mapId="1" xpath="/Report/Observations/BIL.AKT.FAN/I.CHF" xmlDataType="double"/>
    </xmlCellPr>
  </singleXmlCell>
  <singleXmlCell id="24" r="K95" connectionId="0">
    <xmlCellPr id="24" uniqueName="_Report_Observations_BIL.AKT.FAN.GMP_I.CHF.OEH">
      <xmlPr mapId="1" xpath="/Report/Observations/BIL.AKT.FAN.GMP/I.CHF.OEH" xmlDataType="double"/>
    </xmlCellPr>
  </singleXmlCell>
  <singleXmlCell id="25" r="K94" connectionId="0">
    <xmlCellPr id="25" uniqueName="_Report_Observations_BIL.AKT.FAN.GMP_I.CHF.T">
      <xmlPr mapId="1" xpath="/Report/Observations/BIL.AKT.FAN.GMP/I.CHF.T" xmlDataType="double"/>
    </xmlCellPr>
  </singleXmlCell>
  <singleXmlCell id="26" r="K97" connectionId="0">
    <xmlCellPr id="26" uniqueName="_Report_Observations_BIL.AKT.BET_I.CHF">
      <xmlPr mapId="1" xpath="/Report/Observations/BIL.AKT.BET/I.CHF" xmlDataType="double"/>
    </xmlCellPr>
  </singleXmlCell>
  <singleXmlCell id="27" r="K96" connectionId="0">
    <xmlCellPr id="27" uniqueName="_Report_Observations_BIL.AKT.REA_I.CHF">
      <xmlPr mapId="1" xpath="/Report/Observations/BIL.AKT.REA/I.CHF" xmlDataType="double"/>
    </xmlCellPr>
  </singleXmlCell>
  <singleXmlCell id="28" r="K88" connectionId="0">
    <xmlCellPr id="28" uniqueName="_Report_Observations_BIL.AKT.FFV.WFG_I.CHF">
      <xmlPr mapId="1" xpath="/Report/Observations/BIL.AKT.FFV.WFG/I.CHF" xmlDataType="double"/>
    </xmlCellPr>
  </singleXmlCell>
  <singleXmlCell id="29" r="K87" connectionId="0">
    <xmlCellPr id="29" uniqueName="_Report_Observations_BIL.AKT.FFV.FBA_I.CHF">
      <xmlPr mapId="1" xpath="/Report/Observations/BIL.AKT.FFV.FBA/I.CHF" xmlDataType="double"/>
    </xmlCellPr>
  </singleXmlCell>
  <singleXmlCell id="31" r="K89" connectionId="0">
    <xmlCellPr id="31" uniqueName="_Report_Observations_BIL.AKT.FFV.FKU_I.CHF">
      <xmlPr mapId="1" xpath="/Report/Observations/BIL.AKT.FFV.FKU/I.CHF" xmlDataType="double"/>
    </xmlCellPr>
  </singleXmlCell>
  <singleXmlCell id="34" r="K80" connectionId="0">
    <xmlCellPr id="34" uniqueName="_Report_Observations_BIL.AKT.HYP_I.CHF.J15">
      <xmlPr mapId="1" xpath="/Report/Observations/BIL.AKT.HYP/I.CHF.J15" xmlDataType="double"/>
    </xmlCellPr>
  </singleXmlCell>
  <singleXmlCell id="35" r="K82" connectionId="0">
    <xmlCellPr id="35" uniqueName="_Report_Observations_BIL.AKT.HYP_I.CHF.IMM">
      <xmlPr mapId="1" xpath="/Report/Observations/BIL.AKT.HYP/I.CHF.IMM" xmlDataType="double"/>
    </xmlCellPr>
  </singleXmlCell>
  <singleXmlCell id="36" r="K81" connectionId="0">
    <xmlCellPr id="36" uniqueName="_Report_Observations_BIL.AKT.HYP_I.CHF.U5J">
      <xmlPr mapId="1" xpath="/Report/Observations/BIL.AKT.HYP/I.CHF.U5J" xmlDataType="double"/>
    </xmlCellPr>
  </singleXmlCell>
  <singleXmlCell id="37" r="K84" connectionId="0">
    <xmlCellPr id="37" uniqueName="_Report_Observations_BIL.AKT.WBW_I.CHF">
      <xmlPr mapId="1" xpath="/Report/Observations/BIL.AKT.WBW/I.CHF" xmlDataType="double"/>
    </xmlCellPr>
  </singleXmlCell>
  <singleXmlCell id="38" r="K83" connectionId="0">
    <xmlCellPr id="38" uniqueName="_Report_Observations_BIL.AKT.HGE_I.CHF">
      <xmlPr mapId="1" xpath="/Report/Observations/BIL.AKT.HGE/I.CHF" xmlDataType="double"/>
    </xmlCellPr>
  </singleXmlCell>
  <singleXmlCell id="39" r="K86" connectionId="0">
    <xmlCellPr id="39" uniqueName="_Report_Observations_BIL.AKT.FFV.FMI_I.CHF">
      <xmlPr mapId="1" xpath="/Report/Observations/BIL.AKT.FFV.FMI/I.CHF" xmlDataType="double"/>
    </xmlCellPr>
  </singleXmlCell>
  <singleXmlCell id="40" r="K85" connectionId="0">
    <xmlCellPr id="40" uniqueName="_Report_Observations_BIL.AKT.FFV_I.CHF">
      <xmlPr mapId="1" xpath="/Report/Observations/BIL.AKT.FFV/I.CHF" xmlDataType="double"/>
    </xmlCellPr>
  </singleXmlCell>
  <singleXmlCell id="41" r="K77" connectionId="0">
    <xmlCellPr id="41" uniqueName="_Report_Observations_BIL.AKT.HYP_I.CHF.B1M">
      <xmlPr mapId="1" xpath="/Report/Observations/BIL.AKT.HYP/I.CHF.B1M" xmlDataType="double"/>
    </xmlCellPr>
  </singleXmlCell>
  <singleXmlCell id="42" r="K76" connectionId="0">
    <xmlCellPr id="42" uniqueName="_Report_Observations_BIL.AKT.HYP_I.CHF.RLZ">
      <xmlPr mapId="1" xpath="/Report/Observations/BIL.AKT.HYP/I.CHF.RLZ" xmlDataType="double"/>
    </xmlCellPr>
  </singleXmlCell>
  <singleXmlCell id="43" r="K79" connectionId="0">
    <xmlCellPr id="43" uniqueName="_Report_Observations_BIL.AKT.HYP_I.CHF.M31">
      <xmlPr mapId="1" xpath="/Report/Observations/BIL.AKT.HYP/I.CHF.M31" xmlDataType="double"/>
    </xmlCellPr>
  </singleXmlCell>
  <singleXmlCell id="44" r="K78" connectionId="0">
    <xmlCellPr id="44" uniqueName="_Report_Observations_BIL.AKT.HYP_I.CHF.M13">
      <xmlPr mapId="1" xpath="/Report/Observations/BIL.AKT.HYP/I.CHF.M13" xmlDataType="double"/>
    </xmlCellPr>
  </singleXmlCell>
  <singleXmlCell id="58" r="K71" connectionId="0">
    <xmlCellPr id="58" uniqueName="_Report_Observations_BIL.AKT.FKU_I.CHF.J15.T.T">
      <xmlPr mapId="1" xpath="/Report/Observations/BIL.AKT.FKU/I.CHF.J15.T.T" xmlDataType="double"/>
    </xmlCellPr>
  </singleXmlCell>
  <singleXmlCell id="60" r="K70" connectionId="0">
    <xmlCellPr id="60" uniqueName="_Report_Observations_BIL.AKT.FKU_I.CHF.M31.T.T">
      <xmlPr mapId="1" xpath="/Report/Observations/BIL.AKT.FKU/I.CHF.M31.T.T" xmlDataType="double"/>
    </xmlCellPr>
  </singleXmlCell>
  <singleXmlCell id="62" r="K73" connectionId="0">
    <xmlCellPr id="62" uniqueName="_Report_Observations_BIL.AKT.HYP_I.CHF.T">
      <xmlPr mapId="1" xpath="/Report/Observations/BIL.AKT.HYP/I.CHF.T" xmlDataType="double"/>
    </xmlCellPr>
  </singleXmlCell>
  <singleXmlCell id="64" r="K72" connectionId="0">
    <xmlCellPr id="64" uniqueName="_Report_Observations_BIL.AKT.FKU_I.CHF.U5J.T.T">
      <xmlPr mapId="1" xpath="/Report/Observations/BIL.AKT.FKU/I.CHF.U5J.T.T" xmlDataType="double"/>
    </xmlCellPr>
  </singleXmlCell>
  <singleXmlCell id="66" r="K75" connectionId="0">
    <xmlCellPr id="66" uniqueName="_Report_Observations_BIL.AKT.HYP_I.CHF.KUE">
      <xmlPr mapId="1" xpath="/Report/Observations/BIL.AKT.HYP/I.CHF.KUE" xmlDataType="double"/>
    </xmlCellPr>
  </singleXmlCell>
  <singleXmlCell id="68" r="K74" connectionId="0">
    <xmlCellPr id="68" uniqueName="_Report_Observations_BIL.AKT.HYP_I.CHF.ASI">
      <xmlPr mapId="1" xpath="/Report/Observations/BIL.AKT.HYP/I.CHF.ASI" xmlDataType="double"/>
    </xmlCellPr>
  </singleXmlCell>
  <singleXmlCell id="70" r="K66" connectionId="0">
    <xmlCellPr id="70" uniqueName="_Report_Observations_BIL.AKT.FKU_I.CHF.KUE.T.T">
      <xmlPr mapId="1" xpath="/Report/Observations/BIL.AKT.FKU/I.CHF.KUE.T.T" xmlDataType="double"/>
    </xmlCellPr>
  </singleXmlCell>
  <singleXmlCell id="71" r="K65" connectionId="0">
    <xmlCellPr id="71" uniqueName="_Report_Observations_BIL.AKT.FKU_I.CHF.ASI.T.T">
      <xmlPr mapId="1" xpath="/Report/Observations/BIL.AKT.FKU/I.CHF.ASI.T.T" xmlDataType="double"/>
    </xmlCellPr>
  </singleXmlCell>
  <singleXmlCell id="72" r="K68" connectionId="0">
    <xmlCellPr id="72" uniqueName="_Report_Observations_BIL.AKT.FKU_I.CHF.B1M.T.T">
      <xmlPr mapId="1" xpath="/Report/Observations/BIL.AKT.FKU/I.CHF.B1M.T.T" xmlDataType="double"/>
    </xmlCellPr>
  </singleXmlCell>
  <singleXmlCell id="73" r="K67" connectionId="0">
    <xmlCellPr id="73" uniqueName="_Report_Observations_BIL.AKT.FKU_I.CHF.RLZ.T.T">
      <xmlPr mapId="1" xpath="/Report/Observations/BIL.AKT.FKU/I.CHF.RLZ.T.T" xmlDataType="double"/>
    </xmlCellPr>
  </singleXmlCell>
  <singleXmlCell id="75" r="K69" connectionId="0">
    <xmlCellPr id="75" uniqueName="_Report_Observations_BIL.AKT.FKU_I.CHF.M13.T.T">
      <xmlPr mapId="1" xpath="/Report/Observations/BIL.AKT.FKU/I.CHF.M13.T.T" xmlDataType="double"/>
    </xmlCellPr>
  </singleXmlCell>
  <singleXmlCell id="90" r="K60" connectionId="0">
    <xmlCellPr id="90" uniqueName="_Report_Observations_BIL.AKT.FKU_I.CHF.T.UNG.ORK">
      <xmlPr mapId="1" xpath="/Report/Observations/BIL.AKT.FKU/I.CHF.T.UNG.ORK" xmlDataType="double"/>
    </xmlCellPr>
  </singleXmlCell>
  <singleXmlCell id="93" r="K62" connectionId="0">
    <xmlCellPr id="93" uniqueName="_Report_Observations_BIL.AKT.FKU_I.CHF.T.GED.ORK">
      <xmlPr mapId="1" xpath="/Report/Observations/BIL.AKT.FKU/I.CHF.T.GED.ORK" xmlDataType="double"/>
    </xmlCellPr>
  </singleXmlCell>
  <singleXmlCell id="95" r="K61" connectionId="0">
    <xmlCellPr id="95" uniqueName="_Report_Observations_BIL.AKT.FKU_I.CHF.T.GED.T">
      <xmlPr mapId="1" xpath="/Report/Observations/BIL.AKT.FKU/I.CHF.T.GED.T" xmlDataType="double"/>
    </xmlCellPr>
  </singleXmlCell>
  <singleXmlCell id="98" r="K63" connectionId="0">
    <xmlCellPr id="98" uniqueName="_Report_Observations_BIL.AKT.FKU_I.CHF.T.HYD.U">
      <xmlPr mapId="1" xpath="/Report/Observations/BIL.AKT.FKU/I.CHF.T.HYD.U" xmlDataType="double"/>
    </xmlCellPr>
  </singleXmlCell>
  <singleXmlCell id="100" r="K55" connectionId="0">
    <xmlCellPr id="100" uniqueName="_Report_Observations_BIL.AKT.WFG_I.CHF.J15.KUN">
      <xmlPr mapId="1" xpath="/Report/Observations/BIL.AKT.WFG/I.CHF.J15.KUN" xmlDataType="double"/>
    </xmlCellPr>
  </singleXmlCell>
  <singleXmlCell id="101" r="K54" connectionId="0">
    <xmlCellPr id="101" uniqueName="_Report_Observations_BIL.AKT.WFG_I.CHF.M31.KUN">
      <xmlPr mapId="1" xpath="/Report/Observations/BIL.AKT.WFG/I.CHF.M31.KUN" xmlDataType="double"/>
    </xmlCellPr>
  </singleXmlCell>
  <singleXmlCell id="102" r="K57" connectionId="0">
    <xmlCellPr id="102" uniqueName="_Report_Observations_BIL.AKT.FKU_I.CHF.T.T.T">
      <xmlPr mapId="1" xpath="/Report/Observations/BIL.AKT.FKU/I.CHF.T.T.T" xmlDataType="double"/>
    </xmlCellPr>
  </singleXmlCell>
  <singleXmlCell id="103" r="K56" connectionId="0">
    <xmlCellPr id="103" uniqueName="_Report_Observations_BIL.AKT.WFG_I.CHF.U5J.KUN">
      <xmlPr mapId="1" xpath="/Report/Observations/BIL.AKT.WFG/I.CHF.U5J.KUN" xmlDataType="double"/>
    </xmlCellPr>
  </singleXmlCell>
  <singleXmlCell id="104" r="K59" connectionId="0">
    <xmlCellPr id="104" uniqueName="_Report_Observations_BIL.AKT.FKU_I.CHF.T.UNG.T">
      <xmlPr mapId="1" xpath="/Report/Observations/BIL.AKT.FKU/I.CHF.T.UNG.T" xmlDataType="double"/>
    </xmlCellPr>
  </singleXmlCell>
  <singleXmlCell id="121" r="K51" connectionId="0">
    <xmlCellPr id="121" uniqueName="_Report_Observations_BIL.AKT.WFG_I.CHF.RLZ.KUN">
      <xmlPr mapId="1" xpath="/Report/Observations/BIL.AKT.WFG/I.CHF.RLZ.KUN" xmlDataType="double"/>
    </xmlCellPr>
  </singleXmlCell>
  <singleXmlCell id="123" r="K50" connectionId="0">
    <xmlCellPr id="123" uniqueName="_Report_Observations_BIL.AKT.WFG_I.CHF.KUE.KUN">
      <xmlPr mapId="1" xpath="/Report/Observations/BIL.AKT.WFG/I.CHF.KUE.KUN" xmlDataType="double"/>
    </xmlCellPr>
  </singleXmlCell>
  <singleXmlCell id="125" r="K53" connectionId="0">
    <xmlCellPr id="125" uniqueName="_Report_Observations_BIL.AKT.WFG_I.CHF.M13.KUN">
      <xmlPr mapId="1" xpath="/Report/Observations/BIL.AKT.WFG/I.CHF.M13.KUN" xmlDataType="double"/>
    </xmlCellPr>
  </singleXmlCell>
  <singleXmlCell id="127" r="K52" connectionId="0">
    <xmlCellPr id="127" uniqueName="_Report_Observations_BIL.AKT.WFG_I.CHF.B1M.KUN">
      <xmlPr mapId="1" xpath="/Report/Observations/BIL.AKT.WFG/I.CHF.B1M.KUN" xmlDataType="double"/>
    </xmlCellPr>
  </singleXmlCell>
  <singleXmlCell id="129" r="K44" connectionId="0">
    <xmlCellPr id="129" uniqueName="_Report_Observations_BIL.AKT.WFG_I.CHF.M13.BAN">
      <xmlPr mapId="1" xpath="/Report/Observations/BIL.AKT.WFG/I.CHF.M13.BAN" xmlDataType="double"/>
    </xmlCellPr>
  </singleXmlCell>
  <singleXmlCell id="130" r="K43" connectionId="0">
    <xmlCellPr id="130" uniqueName="_Report_Observations_BIL.AKT.WFG_I.CHF.B1M.BAN">
      <xmlPr mapId="1" xpath="/Report/Observations/BIL.AKT.WFG/I.CHF.B1M.BAN" xmlDataType="double"/>
    </xmlCellPr>
  </singleXmlCell>
  <singleXmlCell id="131" r="K46" connectionId="0">
    <xmlCellPr id="131" uniqueName="_Report_Observations_BIL.AKT.WFG_I.CHF.J15.BAN">
      <xmlPr mapId="1" xpath="/Report/Observations/BIL.AKT.WFG/I.CHF.J15.BAN" xmlDataType="double"/>
    </xmlCellPr>
  </singleXmlCell>
  <singleXmlCell id="132" r="K45" connectionId="0">
    <xmlCellPr id="132" uniqueName="_Report_Observations_BIL.AKT.WFG_I.CHF.M31.BAN">
      <xmlPr mapId="1" xpath="/Report/Observations/BIL.AKT.WFG/I.CHF.M31.BAN" xmlDataType="double"/>
    </xmlCellPr>
  </singleXmlCell>
  <singleXmlCell id="133" r="K48" connectionId="0">
    <xmlCellPr id="133" uniqueName="_Report_Observations_BIL.AKT.WFG_I.CHF.T.KUN">
      <xmlPr mapId="1" xpath="/Report/Observations/BIL.AKT.WFG/I.CHF.T.KUN" xmlDataType="double"/>
    </xmlCellPr>
  </singleXmlCell>
  <singleXmlCell id="134" r="K47" connectionId="0">
    <xmlCellPr id="134" uniqueName="_Report_Observations_BIL.AKT.WFG_I.CHF.U5J.BAN">
      <xmlPr mapId="1" xpath="/Report/Observations/BIL.AKT.WFG/I.CHF.U5J.BAN" xmlDataType="double"/>
    </xmlCellPr>
  </singleXmlCell>
  <singleXmlCell id="135" r="K49" connectionId="0">
    <xmlCellPr id="135" uniqueName="_Report_Observations_BIL.AKT.WFG_I.CHF.ASI.KUN">
      <xmlPr mapId="1" xpath="/Report/Observations/BIL.AKT.WFG/I.CHF.ASI.KUN" xmlDataType="double"/>
    </xmlCellPr>
  </singleXmlCell>
  <singleXmlCell id="149" r="K40" connectionId="0">
    <xmlCellPr id="149" uniqueName="_Report_Observations_BIL.AKT.WFG_I.CHF.ASI.BAN">
      <xmlPr mapId="1" xpath="/Report/Observations/BIL.AKT.WFG/I.CHF.ASI.BAN" xmlDataType="double"/>
    </xmlCellPr>
  </singleXmlCell>
  <singleXmlCell id="152" r="K42" connectionId="0">
    <xmlCellPr id="152" uniqueName="_Report_Observations_BIL.AKT.WFG_I.CHF.RLZ.BAN">
      <xmlPr mapId="1" xpath="/Report/Observations/BIL.AKT.WFG/I.CHF.RLZ.BAN" xmlDataType="double"/>
    </xmlCellPr>
  </singleXmlCell>
  <singleXmlCell id="154" r="K41" connectionId="0">
    <xmlCellPr id="154" uniqueName="_Report_Observations_BIL.AKT.WFG_I.CHF.KUE.BAN">
      <xmlPr mapId="1" xpath="/Report/Observations/BIL.AKT.WFG/I.CHF.KUE.BAN" xmlDataType="double"/>
    </xmlCellPr>
  </singleXmlCell>
  <singleXmlCell id="156" r="K33" connectionId="0">
    <xmlCellPr id="156" uniqueName="_Report_Observations_BIL.AKT.FBA_I.CHF.B1M">
      <xmlPr mapId="1" xpath="/Report/Observations/BIL.AKT.FBA/I.CHF.B1M" xmlDataType="double"/>
    </xmlCellPr>
  </singleXmlCell>
  <singleXmlCell id="157" r="K32" connectionId="0">
    <xmlCellPr id="157" uniqueName="_Report_Observations_BIL.AKT.FBA_I.CHF.RLZ">
      <xmlPr mapId="1" xpath="/Report/Observations/BIL.AKT.FBA/I.CHF.RLZ" xmlDataType="double"/>
    </xmlCellPr>
  </singleXmlCell>
  <singleXmlCell id="158" r="K35" connectionId="0">
    <xmlCellPr id="158" uniqueName="_Report_Observations_BIL.AKT.FBA_I.CHF.M31">
      <xmlPr mapId="1" xpath="/Report/Observations/BIL.AKT.FBA/I.CHF.M31" xmlDataType="double"/>
    </xmlCellPr>
  </singleXmlCell>
  <singleXmlCell id="159" r="K34" connectionId="0">
    <xmlCellPr id="159" uniqueName="_Report_Observations_BIL.AKT.FBA_I.CHF.M13">
      <xmlPr mapId="1" xpath="/Report/Observations/BIL.AKT.FBA/I.CHF.M13" xmlDataType="double"/>
    </xmlCellPr>
  </singleXmlCell>
  <singleXmlCell id="160" r="K37" connectionId="0">
    <xmlCellPr id="160" uniqueName="_Report_Observations_BIL.AKT.FBA_I.CHF.U5J">
      <xmlPr mapId="1" xpath="/Report/Observations/BIL.AKT.FBA/I.CHF.U5J" xmlDataType="double"/>
    </xmlCellPr>
  </singleXmlCell>
  <singleXmlCell id="161" r="K36" connectionId="0">
    <xmlCellPr id="161" uniqueName="_Report_Observations_BIL.AKT.FBA_I.CHF.J15">
      <xmlPr mapId="1" xpath="/Report/Observations/BIL.AKT.FBA/I.CHF.J15" xmlDataType="double"/>
    </xmlCellPr>
  </singleXmlCell>
  <singleXmlCell id="162" r="K39" connectionId="0">
    <xmlCellPr id="162" uniqueName="_Report_Observations_BIL.AKT.WFG_I.CHF.T.BAN">
      <xmlPr mapId="1" xpath="/Report/Observations/BIL.AKT.WFG/I.CHF.T.BAN" xmlDataType="double"/>
    </xmlCellPr>
  </singleXmlCell>
  <singleXmlCell id="163" r="K38" connectionId="0">
    <xmlCellPr id="163" uniqueName="_Report_Observations_BIL.AKT.WFG_I.CHF.T.T">
      <xmlPr mapId="1" xpath="/Report/Observations/BIL.AKT.WFG/I.CHF.T.T" xmlDataType="double"/>
    </xmlCellPr>
  </singleXmlCell>
  <singleXmlCell id="164" r="K31" connectionId="0">
    <xmlCellPr id="164" uniqueName="_Report_Observations_BIL.AKT.FBA_I.CHF.KUE">
      <xmlPr mapId="1" xpath="/Report/Observations/BIL.AKT.FBA/I.CHF.KUE" xmlDataType="double"/>
    </xmlCellPr>
  </singleXmlCell>
  <singleXmlCell id="165" r="K30" connectionId="0">
    <xmlCellPr id="165" uniqueName="_Report_Observations_BIL.AKT.FBA_I.CHF.ASI">
      <xmlPr mapId="1" xpath="/Report/Observations/BIL.AKT.FBA/I.CHF.ASI" xmlDataType="double"/>
    </xmlCellPr>
  </singleXmlCell>
  <singleXmlCell id="166" r="K22" connectionId="0">
    <xmlCellPr id="166" uniqueName="_Report_Observations_BIL.AKT.FMI.SCM_I.CHF">
      <xmlPr mapId="1" xpath="/Report/Observations/BIL.AKT.FMI.SCM/I.CHF" xmlDataType="double"/>
    </xmlCellPr>
  </singleXmlCell>
  <singleXmlCell id="167" r="K21" connectionId="0">
    <xmlCellPr id="167" uniqueName="_Report_Observations_BIL.AKT.FMI_I.CHF">
      <xmlPr mapId="1" xpath="/Report/Observations/BIL.AKT.FMI/I.CHF" xmlDataType="double"/>
    </xmlCellPr>
  </singleXmlCell>
  <singleXmlCell id="168" r="K24" connectionId="0">
    <xmlCellPr id="168" uniqueName="_Report_Observations_BIL.AKT.FMI.GGU_I.CHF">
      <xmlPr mapId="1" xpath="/Report/Observations/BIL.AKT.FMI.GGU/I.CHF" xmlDataType="double"/>
    </xmlCellPr>
  </singleXmlCell>
  <singleXmlCell id="169" r="K23" connectionId="0">
    <xmlCellPr id="169" uniqueName="_Report_Observations_BIL.AKT.FMI.NOT_I.CHF">
      <xmlPr mapId="1" xpath="/Report/Observations/BIL.AKT.FMI.NOT/I.CHF" xmlDataType="double"/>
    </xmlCellPr>
  </singleXmlCell>
  <singleXmlCell id="170" r="K26" connectionId="0">
    <xmlCellPr id="170" uniqueName="_Report_Observations_BIL.AKT.FMI.GFG_I.CHF">
      <xmlPr mapId="1" xpath="/Report/Observations/BIL.AKT.FMI.GFG/I.CHF" xmlDataType="double"/>
    </xmlCellPr>
  </singleXmlCell>
  <singleXmlCell id="171" r="K29" connectionId="0">
    <xmlCellPr id="171" uniqueName="_Report_Observations_BIL.AKT.FBA_I.CHF.T">
      <xmlPr mapId="1" xpath="/Report/Observations/BIL.AKT.FBA/I.CHF.T" xmlDataType="double"/>
    </xmlCellPr>
  </singleXmlCell>
  <singleXmlCell id="182" r="P109" connectionId="0">
    <xmlCellPr id="182" uniqueName="_Report_Observations_BIL.AKT.TOT.NRA.WAF_I.U">
      <xmlPr mapId="1" xpath="/Report/Observations/BIL.AKT.TOT.NRA.WAF/I.U" xmlDataType="double"/>
    </xmlCellPr>
  </singleXmlCell>
  <singleXmlCell id="187" r="P105" connectionId="0">
    <xmlCellPr id="187" uniqueName="_Report_Observations_BIL.AKT.SON.NML_I.U">
      <xmlPr mapId="1" xpath="/Report/Observations/BIL.AKT.SON.NML/I.U" xmlDataType="double"/>
    </xmlCellPr>
  </singleXmlCell>
  <singleXmlCell id="190" r="P107" connectionId="0">
    <xmlCellPr id="190" uniqueName="_Report_Observations_BIL.AKT.TOT_I.U">
      <xmlPr mapId="1" xpath="/Report/Observations/BIL.AKT.TOT/I.U" xmlDataType="double"/>
    </xmlCellPr>
  </singleXmlCell>
  <singleXmlCell id="191" r="P108" connectionId="0">
    <xmlCellPr id="191" uniqueName="_Report_Observations_BIL.AKT.TOT.NRA_I.U">
      <xmlPr mapId="1" xpath="/Report/Observations/BIL.AKT.TOT.NRA/I.U" xmlDataType="double"/>
    </xmlCellPr>
  </singleXmlCell>
  <singleXmlCell id="192" r="P101" connectionId="0">
    <xmlCellPr id="192" uniqueName="_Report_Observations_BIL.AKT.SAN.UES_I.U">
      <xmlPr mapId="1" xpath="/Report/Observations/BIL.AKT.SAN.UES/I.U" xmlDataType="double"/>
    </xmlCellPr>
  </singleXmlCell>
  <singleXmlCell id="193" r="P102" connectionId="0">
    <xmlCellPr id="193" uniqueName="_Report_Observations_BIL.AKT.IMW_I.U">
      <xmlPr mapId="1" xpath="/Report/Observations/BIL.AKT.IMW/I.U" xmlDataType="double"/>
    </xmlCellPr>
  </singleXmlCell>
  <singleXmlCell id="194" r="P103" connectionId="0">
    <xmlCellPr id="194" uniqueName="_Report_Observations_BIL.AKT.SON_I.U">
      <xmlPr mapId="1" xpath="/Report/Observations/BIL.AKT.SON/I.U" xmlDataType="double"/>
    </xmlCellPr>
  </singleXmlCell>
  <singleXmlCell id="195" r="P104" connectionId="0">
    <xmlCellPr id="195" uniqueName="_Report_Observations_BIL.AKT.SON.SBG_I.U">
      <xmlPr mapId="1" xpath="/Report/Observations/BIL.AKT.SON.SBG/I.U" xmlDataType="double"/>
    </xmlCellPr>
  </singleXmlCell>
  <singleXmlCell id="198" r="P100" connectionId="0">
    <xmlCellPr id="198" uniqueName="_Report_Observations_BIL.AKT.SAN.OFL_I.U">
      <xmlPr mapId="1" xpath="/Report/Observations/BIL.AKT.SAN.OFL/I.U" xmlDataType="double"/>
    </xmlCellPr>
  </singleXmlCell>
  <singleXmlCell id="239" r="T90" connectionId="0">
    <xmlCellPr id="239" uniqueName="_Report_Observations_BIL.AKT.FFV.HYP_A.USD">
      <xmlPr mapId="1" xpath="/Report/Observations/BIL.AKT.FFV.HYP/A.USD" xmlDataType="double"/>
    </xmlCellPr>
  </singleXmlCell>
  <singleXmlCell id="240" r="T92" connectionId="0">
    <xmlCellPr id="240" uniqueName="_Report_Observations_BIL.AKT.FAN_A.USD">
      <xmlPr mapId="1" xpath="/Report/Observations/BIL.AKT.FAN/A.USD" xmlDataType="double"/>
    </xmlCellPr>
  </singleXmlCell>
  <singleXmlCell id="241" r="T91" connectionId="0">
    <xmlCellPr id="241" uniqueName="_Report_Observations_BIL.AKT.FFV.FAN_A.USD">
      <xmlPr mapId="1" xpath="/Report/Observations/BIL.AKT.FFV.FAN/A.USD" xmlDataType="double"/>
    </xmlCellPr>
  </singleXmlCell>
  <singleXmlCell id="242" r="T94" connectionId="0">
    <xmlCellPr id="242" uniqueName="_Report_Observations_BIL.AKT.FAN.GMP_A.USD.T">
      <xmlPr mapId="1" xpath="/Report/Observations/BIL.AKT.FAN.GMP/A.USD.T" xmlDataType="double"/>
    </xmlCellPr>
  </singleXmlCell>
  <singleXmlCell id="243" r="T93" connectionId="0">
    <xmlCellPr id="243" uniqueName="_Report_Observations_BIL.AKT.FAN.LIS_A.USD">
      <xmlPr mapId="1" xpath="/Report/Observations/BIL.AKT.FAN.LIS/A.USD" xmlDataType="double"/>
    </xmlCellPr>
  </singleXmlCell>
  <singleXmlCell id="244" r="T96" connectionId="0">
    <xmlCellPr id="244" uniqueName="_Report_Observations_BIL.AKT.REA_A.USD">
      <xmlPr mapId="1" xpath="/Report/Observations/BIL.AKT.REA/A.USD" xmlDataType="double"/>
    </xmlCellPr>
  </singleXmlCell>
  <singleXmlCell id="245" r="T95" connectionId="0">
    <xmlCellPr id="245" uniqueName="_Report_Observations_BIL.AKT.FAN.GMP_A.USD.OEH">
      <xmlPr mapId="1" xpath="/Report/Observations/BIL.AKT.FAN.GMP/A.USD.OEH" xmlDataType="double"/>
    </xmlCellPr>
  </singleXmlCell>
  <singleXmlCell id="246" r="T98" connectionId="0">
    <xmlCellPr id="246" uniqueName="_Report_Observations_BIL.AKT.SAN_A.USD">
      <xmlPr mapId="1" xpath="/Report/Observations/BIL.AKT.SAN/A.USD" xmlDataType="double"/>
    </xmlCellPr>
  </singleXmlCell>
  <singleXmlCell id="248" r="T97" connectionId="0">
    <xmlCellPr id="248" uniqueName="_Report_Observations_BIL.AKT.BET_A.USD">
      <xmlPr mapId="1" xpath="/Report/Observations/BIL.AKT.BET/A.USD" xmlDataType="double"/>
    </xmlCellPr>
  </singleXmlCell>
  <singleXmlCell id="251" r="T99" connectionId="0">
    <xmlCellPr id="251" uniqueName="_Report_Observations_BIL.AKT.SAN.LBU_A.USD">
      <xmlPr mapId="1" xpath="/Report/Observations/BIL.AKT.SAN.LBU/A.USD" xmlDataType="double"/>
    </xmlCellPr>
  </singleXmlCell>
  <singleXmlCell id="265" r="T81" connectionId="0">
    <xmlCellPr id="265" uniqueName="_Report_Observations_BIL.AKT.HYP_A.USD.U5J">
      <xmlPr mapId="1" xpath="/Report/Observations/BIL.AKT.HYP/A.USD.U5J" xmlDataType="double"/>
    </xmlCellPr>
  </singleXmlCell>
  <singleXmlCell id="266" r="T80" connectionId="0">
    <xmlCellPr id="266" uniqueName="_Report_Observations_BIL.AKT.HYP_A.USD.J15">
      <xmlPr mapId="1" xpath="/Report/Observations/BIL.AKT.HYP/A.USD.J15" xmlDataType="double"/>
    </xmlCellPr>
  </singleXmlCell>
  <singleXmlCell id="267" r="T83" connectionId="0">
    <xmlCellPr id="267" uniqueName="_Report_Observations_BIL.AKT.HGE_A.USD">
      <xmlPr mapId="1" xpath="/Report/Observations/BIL.AKT.HGE/A.USD" xmlDataType="double"/>
    </xmlCellPr>
  </singleXmlCell>
  <singleXmlCell id="268" r="T82" connectionId="0">
    <xmlCellPr id="268" uniqueName="_Report_Observations_BIL.AKT.HYP_A.USD.IMM">
      <xmlPr mapId="1" xpath="/Report/Observations/BIL.AKT.HYP/A.USD.IMM" xmlDataType="double"/>
    </xmlCellPr>
  </singleXmlCell>
  <singleXmlCell id="269" r="T85" connectionId="0">
    <xmlCellPr id="269" uniqueName="_Report_Observations_BIL.AKT.FFV_A.USD">
      <xmlPr mapId="1" xpath="/Report/Observations/BIL.AKT.FFV/A.USD" xmlDataType="double"/>
    </xmlCellPr>
  </singleXmlCell>
  <singleXmlCell id="270" r="T84" connectionId="0">
    <xmlCellPr id="270" uniqueName="_Report_Observations_BIL.AKT.WBW_A.USD">
      <xmlPr mapId="1" xpath="/Report/Observations/BIL.AKT.WBW/A.USD" xmlDataType="double"/>
    </xmlCellPr>
  </singleXmlCell>
  <singleXmlCell id="271" r="T87" connectionId="0">
    <xmlCellPr id="271" uniqueName="_Report_Observations_BIL.AKT.FFV.FBA_A.USD">
      <xmlPr mapId="1" xpath="/Report/Observations/BIL.AKT.FFV.FBA/A.USD" xmlDataType="double"/>
    </xmlCellPr>
  </singleXmlCell>
  <singleXmlCell id="273" r="T86" connectionId="0">
    <xmlCellPr id="273" uniqueName="_Report_Observations_BIL.AKT.FFV.FMI_A.USD">
      <xmlPr mapId="1" xpath="/Report/Observations/BIL.AKT.FFV.FMI/A.USD" xmlDataType="double"/>
    </xmlCellPr>
  </singleXmlCell>
  <singleXmlCell id="275" r="T89" connectionId="0">
    <xmlCellPr id="275" uniqueName="_Report_Observations_BIL.AKT.FFV.FKU_A.USD">
      <xmlPr mapId="1" xpath="/Report/Observations/BIL.AKT.FFV.FKU/A.USD" xmlDataType="double"/>
    </xmlCellPr>
  </singleXmlCell>
  <singleXmlCell id="276" r="T88" connectionId="0">
    <xmlCellPr id="276" uniqueName="_Report_Observations_BIL.AKT.FFV.WFG_A.USD">
      <xmlPr mapId="1" xpath="/Report/Observations/BIL.AKT.FFV.WFG/A.USD" xmlDataType="double"/>
    </xmlCellPr>
  </singleXmlCell>
  <singleXmlCell id="286" r="T70" connectionId="0">
    <xmlCellPr id="286" uniqueName="_Report_Observations_BIL.AKT.FKU_A.USD.M31.T.T">
      <xmlPr mapId="1" xpath="/Report/Observations/BIL.AKT.FKU/A.USD.M31.T.T" xmlDataType="double"/>
    </xmlCellPr>
  </singleXmlCell>
  <singleXmlCell id="287" r="T72" connectionId="0">
    <xmlCellPr id="287" uniqueName="_Report_Observations_BIL.AKT.FKU_A.USD.U5J.T.T">
      <xmlPr mapId="1" xpath="/Report/Observations/BIL.AKT.FKU/A.USD.U5J.T.T" xmlDataType="double"/>
    </xmlCellPr>
  </singleXmlCell>
  <singleXmlCell id="288" r="T71" connectionId="0">
    <xmlCellPr id="288" uniqueName="_Report_Observations_BIL.AKT.FKU_A.USD.J15.T.T">
      <xmlPr mapId="1" xpath="/Report/Observations/BIL.AKT.FKU/A.USD.J15.T.T" xmlDataType="double"/>
    </xmlCellPr>
  </singleXmlCell>
  <singleXmlCell id="289" r="T74" connectionId="0">
    <xmlCellPr id="289" uniqueName="_Report_Observations_BIL.AKT.HYP_A.USD.ASI">
      <xmlPr mapId="1" xpath="/Report/Observations/BIL.AKT.HYP/A.USD.ASI" xmlDataType="double"/>
    </xmlCellPr>
  </singleXmlCell>
  <singleXmlCell id="290" r="T73" connectionId="0">
    <xmlCellPr id="290" uniqueName="_Report_Observations_BIL.AKT.HYP_A.USD.T">
      <xmlPr mapId="1" xpath="/Report/Observations/BIL.AKT.HYP/A.USD.T" xmlDataType="double"/>
    </xmlCellPr>
  </singleXmlCell>
  <singleXmlCell id="291" r="T76" connectionId="0">
    <xmlCellPr id="291" uniqueName="_Report_Observations_BIL.AKT.HYP_A.USD.RLZ">
      <xmlPr mapId="1" xpath="/Report/Observations/BIL.AKT.HYP/A.USD.RLZ" xmlDataType="double"/>
    </xmlCellPr>
  </singleXmlCell>
  <singleXmlCell id="292" r="T75" connectionId="0">
    <xmlCellPr id="292" uniqueName="_Report_Observations_BIL.AKT.HYP_A.USD.KUE">
      <xmlPr mapId="1" xpath="/Report/Observations/BIL.AKT.HYP/A.USD.KUE" xmlDataType="double"/>
    </xmlCellPr>
  </singleXmlCell>
  <singleXmlCell id="294" r="T78" connectionId="0">
    <xmlCellPr id="294" uniqueName="_Report_Observations_BIL.AKT.HYP_A.USD.M13">
      <xmlPr mapId="1" xpath="/Report/Observations/BIL.AKT.HYP/A.USD.M13" xmlDataType="double"/>
    </xmlCellPr>
  </singleXmlCell>
  <singleXmlCell id="295" r="T77" connectionId="0">
    <xmlCellPr id="295" uniqueName="_Report_Observations_BIL.AKT.HYP_A.USD.B1M">
      <xmlPr mapId="1" xpath="/Report/Observations/BIL.AKT.HYP/A.USD.B1M" xmlDataType="double"/>
    </xmlCellPr>
  </singleXmlCell>
  <singleXmlCell id="296" r="T79" connectionId="0">
    <xmlCellPr id="296" uniqueName="_Report_Observations_BIL.AKT.HYP_A.USD.M31">
      <xmlPr mapId="1" xpath="/Report/Observations/BIL.AKT.HYP/A.USD.M31" xmlDataType="double"/>
    </xmlCellPr>
  </singleXmlCell>
  <singleXmlCell id="304" r="T61" connectionId="0">
    <xmlCellPr id="304" uniqueName="_Report_Observations_BIL.AKT.FKU_A.USD.T.GED.T">
      <xmlPr mapId="1" xpath="/Report/Observations/BIL.AKT.FKU/A.USD.T.GED.T" xmlDataType="double"/>
    </xmlCellPr>
  </singleXmlCell>
  <singleXmlCell id="305" r="T60" connectionId="0">
    <xmlCellPr id="305" uniqueName="_Report_Observations_BIL.AKT.FKU_A.USD.T.UNG.ORK">
      <xmlPr mapId="1" xpath="/Report/Observations/BIL.AKT.FKU/A.USD.T.UNG.ORK" xmlDataType="double"/>
    </xmlCellPr>
  </singleXmlCell>
  <singleXmlCell id="306" r="T63" connectionId="0">
    <xmlCellPr id="306" uniqueName="_Report_Observations_BIL.AKT.FKU_A.USD.T.HYD.U">
      <xmlPr mapId="1" xpath="/Report/Observations/BIL.AKT.FKU/A.USD.T.HYD.U" xmlDataType="double"/>
    </xmlCellPr>
  </singleXmlCell>
  <singleXmlCell id="307" r="T62" connectionId="0">
    <xmlCellPr id="307" uniqueName="_Report_Observations_BIL.AKT.FKU_A.USD.T.GED.ORK">
      <xmlPr mapId="1" xpath="/Report/Observations/BIL.AKT.FKU/A.USD.T.GED.ORK" xmlDataType="double"/>
    </xmlCellPr>
  </singleXmlCell>
  <singleXmlCell id="308" r="T65" connectionId="0">
    <xmlCellPr id="308" uniqueName="_Report_Observations_BIL.AKT.FKU_A.USD.ASI.T.T">
      <xmlPr mapId="1" xpath="/Report/Observations/BIL.AKT.FKU/A.USD.ASI.T.T" xmlDataType="double"/>
    </xmlCellPr>
  </singleXmlCell>
  <singleXmlCell id="311" r="T67" connectionId="0">
    <xmlCellPr id="311" uniqueName="_Report_Observations_BIL.AKT.FKU_A.USD.RLZ.T.T">
      <xmlPr mapId="1" xpath="/Report/Observations/BIL.AKT.FKU/A.USD.RLZ.T.T" xmlDataType="double"/>
    </xmlCellPr>
  </singleXmlCell>
  <singleXmlCell id="313" r="T66" connectionId="0">
    <xmlCellPr id="313" uniqueName="_Report_Observations_BIL.AKT.FKU_A.USD.KUE.T.T">
      <xmlPr mapId="1" xpath="/Report/Observations/BIL.AKT.FKU/A.USD.KUE.T.T" xmlDataType="double"/>
    </xmlCellPr>
  </singleXmlCell>
  <singleXmlCell id="315" r="T69" connectionId="0">
    <xmlCellPr id="315" uniqueName="_Report_Observations_BIL.AKT.FKU_A.USD.M13.T.T">
      <xmlPr mapId="1" xpath="/Report/Observations/BIL.AKT.FKU/A.USD.M13.T.T" xmlDataType="double"/>
    </xmlCellPr>
  </singleXmlCell>
  <singleXmlCell id="316" r="T68" connectionId="0">
    <xmlCellPr id="316" uniqueName="_Report_Observations_BIL.AKT.FKU_A.USD.B1M.T.T">
      <xmlPr mapId="1" xpath="/Report/Observations/BIL.AKT.FKU/A.USD.B1M.T.T" xmlDataType="double"/>
    </xmlCellPr>
  </singleXmlCell>
  <singleXmlCell id="325" r="T50" connectionId="0">
    <xmlCellPr id="325" uniqueName="_Report_Observations_BIL.AKT.WFG_A.USD.KUE.KUN">
      <xmlPr mapId="1" xpath="/Report/Observations/BIL.AKT.WFG/A.USD.KUE.KUN" xmlDataType="double"/>
    </xmlCellPr>
  </singleXmlCell>
  <singleXmlCell id="326" r="T52" connectionId="0">
    <xmlCellPr id="326" uniqueName="_Report_Observations_BIL.AKT.WFG_A.USD.B1M.KUN">
      <xmlPr mapId="1" xpath="/Report/Observations/BIL.AKT.WFG/A.USD.B1M.KUN" xmlDataType="double"/>
    </xmlCellPr>
  </singleXmlCell>
  <singleXmlCell id="327" r="T51" connectionId="0">
    <xmlCellPr id="327" uniqueName="_Report_Observations_BIL.AKT.WFG_A.USD.RLZ.KUN">
      <xmlPr mapId="1" xpath="/Report/Observations/BIL.AKT.WFG/A.USD.RLZ.KUN" xmlDataType="double"/>
    </xmlCellPr>
  </singleXmlCell>
  <singleXmlCell id="328" r="T54" connectionId="0">
    <xmlCellPr id="328" uniqueName="_Report_Observations_BIL.AKT.WFG_A.USD.M31.KUN">
      <xmlPr mapId="1" xpath="/Report/Observations/BIL.AKT.WFG/A.USD.M31.KUN" xmlDataType="double"/>
    </xmlCellPr>
  </singleXmlCell>
  <singleXmlCell id="330" r="T53" connectionId="0">
    <xmlCellPr id="330" uniqueName="_Report_Observations_BIL.AKT.WFG_A.USD.M13.KUN">
      <xmlPr mapId="1" xpath="/Report/Observations/BIL.AKT.WFG/A.USD.M13.KUN" xmlDataType="double"/>
    </xmlCellPr>
  </singleXmlCell>
  <singleXmlCell id="332" r="T56" connectionId="0">
    <xmlCellPr id="332" uniqueName="_Report_Observations_BIL.AKT.WFG_A.USD.U5J.KUN">
      <xmlPr mapId="1" xpath="/Report/Observations/BIL.AKT.WFG/A.USD.U5J.KUN" xmlDataType="double"/>
    </xmlCellPr>
  </singleXmlCell>
  <singleXmlCell id="333" r="T55" connectionId="0">
    <xmlCellPr id="333" uniqueName="_Report_Observations_BIL.AKT.WFG_A.USD.J15.KUN">
      <xmlPr mapId="1" xpath="/Report/Observations/BIL.AKT.WFG/A.USD.J15.KUN" xmlDataType="double"/>
    </xmlCellPr>
  </singleXmlCell>
  <singleXmlCell id="335" r="T57" connectionId="0">
    <xmlCellPr id="335" uniqueName="_Report_Observations_BIL.AKT.FKU_A.USD.T.T.T">
      <xmlPr mapId="1" xpath="/Report/Observations/BIL.AKT.FKU/A.USD.T.T.T" xmlDataType="double"/>
    </xmlCellPr>
  </singleXmlCell>
  <singleXmlCell id="336" r="T59" connectionId="0">
    <xmlCellPr id="336" uniqueName="_Report_Observations_BIL.AKT.FKU_A.USD.T.UNG.T">
      <xmlPr mapId="1" xpath="/Report/Observations/BIL.AKT.FKU/A.USD.T.UNG.T" xmlDataType="double"/>
    </xmlCellPr>
  </singleXmlCell>
  <singleXmlCell id="337" r="T41" connectionId="0">
    <xmlCellPr id="337" uniqueName="_Report_Observations_BIL.AKT.WFG_A.USD.KUE.BAN">
      <xmlPr mapId="1" xpath="/Report/Observations/BIL.AKT.WFG/A.USD.KUE.BAN" xmlDataType="double"/>
    </xmlCellPr>
  </singleXmlCell>
  <singleXmlCell id="338" r="T40" connectionId="0">
    <xmlCellPr id="338" uniqueName="_Report_Observations_BIL.AKT.WFG_A.USD.ASI.BAN">
      <xmlPr mapId="1" xpath="/Report/Observations/BIL.AKT.WFG/A.USD.ASI.BAN" xmlDataType="double"/>
    </xmlCellPr>
  </singleXmlCell>
  <singleXmlCell id="339" r="T43" connectionId="0">
    <xmlCellPr id="339" uniqueName="_Report_Observations_BIL.AKT.WFG_A.USD.B1M.BAN">
      <xmlPr mapId="1" xpath="/Report/Observations/BIL.AKT.WFG/A.USD.B1M.BAN" xmlDataType="double"/>
    </xmlCellPr>
  </singleXmlCell>
  <singleXmlCell id="340" r="T42" connectionId="0">
    <xmlCellPr id="340" uniqueName="_Report_Observations_BIL.AKT.WFG_A.USD.RLZ.BAN">
      <xmlPr mapId="1" xpath="/Report/Observations/BIL.AKT.WFG/A.USD.RLZ.BAN" xmlDataType="double"/>
    </xmlCellPr>
  </singleXmlCell>
  <singleXmlCell id="341" r="T45" connectionId="0">
    <xmlCellPr id="341" uniqueName="_Report_Observations_BIL.AKT.WFG_A.USD.M31.BAN">
      <xmlPr mapId="1" xpath="/Report/Observations/BIL.AKT.WFG/A.USD.M31.BAN" xmlDataType="double"/>
    </xmlCellPr>
  </singleXmlCell>
  <singleXmlCell id="342" r="T44" connectionId="0">
    <xmlCellPr id="342" uniqueName="_Report_Observations_BIL.AKT.WFG_A.USD.M13.BAN">
      <xmlPr mapId="1" xpath="/Report/Observations/BIL.AKT.WFG/A.USD.M13.BAN" xmlDataType="double"/>
    </xmlCellPr>
  </singleXmlCell>
  <singleXmlCell id="343" r="T47" connectionId="0">
    <xmlCellPr id="343" uniqueName="_Report_Observations_BIL.AKT.WFG_A.USD.U5J.BAN">
      <xmlPr mapId="1" xpath="/Report/Observations/BIL.AKT.WFG/A.USD.U5J.BAN" xmlDataType="double"/>
    </xmlCellPr>
  </singleXmlCell>
  <singleXmlCell id="344" r="T46" connectionId="0">
    <xmlCellPr id="344" uniqueName="_Report_Observations_BIL.AKT.WFG_A.USD.J15.BAN">
      <xmlPr mapId="1" xpath="/Report/Observations/BIL.AKT.WFG/A.USD.J15.BAN" xmlDataType="double"/>
    </xmlCellPr>
  </singleXmlCell>
  <singleXmlCell id="345" r="T49" connectionId="0">
    <xmlCellPr id="345" uniqueName="_Report_Observations_BIL.AKT.WFG_A.USD.ASI.KUN">
      <xmlPr mapId="1" xpath="/Report/Observations/BIL.AKT.WFG/A.USD.ASI.KUN" xmlDataType="double"/>
    </xmlCellPr>
  </singleXmlCell>
  <singleXmlCell id="346" r="T48" connectionId="0">
    <xmlCellPr id="346" uniqueName="_Report_Observations_BIL.AKT.WFG_A.USD.T.KUN">
      <xmlPr mapId="1" xpath="/Report/Observations/BIL.AKT.WFG/A.USD.T.KUN" xmlDataType="double"/>
    </xmlCellPr>
  </singleXmlCell>
  <singleXmlCell id="347" r="T39" connectionId="0">
    <xmlCellPr id="347" uniqueName="_Report_Observations_BIL.AKT.WFG_A.USD.T.BAN">
      <xmlPr mapId="1" xpath="/Report/Observations/BIL.AKT.WFG/A.USD.T.BAN" xmlDataType="double"/>
    </xmlCellPr>
  </singleXmlCell>
  <singleXmlCell id="348" r="T30" connectionId="0">
    <xmlCellPr id="348" uniqueName="_Report_Observations_BIL.AKT.FBA_A.USD.ASI">
      <xmlPr mapId="1" xpath="/Report/Observations/BIL.AKT.FBA/A.USD.ASI" xmlDataType="double"/>
    </xmlCellPr>
  </singleXmlCell>
  <singleXmlCell id="349" r="T32" connectionId="0">
    <xmlCellPr id="349" uniqueName="_Report_Observations_BIL.AKT.FBA_A.USD.RLZ">
      <xmlPr mapId="1" xpath="/Report/Observations/BIL.AKT.FBA/A.USD.RLZ" xmlDataType="double"/>
    </xmlCellPr>
  </singleXmlCell>
  <singleXmlCell id="350" r="T31" connectionId="0">
    <xmlCellPr id="350" uniqueName="_Report_Observations_BIL.AKT.FBA_A.USD.KUE">
      <xmlPr mapId="1" xpath="/Report/Observations/BIL.AKT.FBA/A.USD.KUE" xmlDataType="double"/>
    </xmlCellPr>
  </singleXmlCell>
  <singleXmlCell id="351" r="T34" connectionId="0">
    <xmlCellPr id="351" uniqueName="_Report_Observations_BIL.AKT.FBA_A.USD.M13">
      <xmlPr mapId="1" xpath="/Report/Observations/BIL.AKT.FBA/A.USD.M13" xmlDataType="double"/>
    </xmlCellPr>
  </singleXmlCell>
  <singleXmlCell id="352" r="T33" connectionId="0">
    <xmlCellPr id="352" uniqueName="_Report_Observations_BIL.AKT.FBA_A.USD.B1M">
      <xmlPr mapId="1" xpath="/Report/Observations/BIL.AKT.FBA/A.USD.B1M" xmlDataType="double"/>
    </xmlCellPr>
  </singleXmlCell>
  <singleXmlCell id="353" r="T36" connectionId="0">
    <xmlCellPr id="353" uniqueName="_Report_Observations_BIL.AKT.FBA_A.USD.J15">
      <xmlPr mapId="1" xpath="/Report/Observations/BIL.AKT.FBA/A.USD.J15" xmlDataType="double"/>
    </xmlCellPr>
  </singleXmlCell>
  <singleXmlCell id="354" r="T35" connectionId="0">
    <xmlCellPr id="354" uniqueName="_Report_Observations_BIL.AKT.FBA_A.USD.M31">
      <xmlPr mapId="1" xpath="/Report/Observations/BIL.AKT.FBA/A.USD.M31" xmlDataType="double"/>
    </xmlCellPr>
  </singleXmlCell>
  <singleXmlCell id="355" r="T38" connectionId="0">
    <xmlCellPr id="355" uniqueName="_Report_Observations_BIL.AKT.WFG_A.USD.T.T">
      <xmlPr mapId="1" xpath="/Report/Observations/BIL.AKT.WFG/A.USD.T.T" xmlDataType="double"/>
    </xmlCellPr>
  </singleXmlCell>
  <singleXmlCell id="356" r="T37" connectionId="0">
    <xmlCellPr id="356" uniqueName="_Report_Observations_BIL.AKT.FBA_A.USD.U5J">
      <xmlPr mapId="1" xpath="/Report/Observations/BIL.AKT.FBA/A.USD.U5J" xmlDataType="double"/>
    </xmlCellPr>
  </singleXmlCell>
  <singleXmlCell id="357" r="T29" connectionId="0">
    <xmlCellPr id="357" uniqueName="_Report_Observations_BIL.AKT.FBA_A.USD.T">
      <xmlPr mapId="1" xpath="/Report/Observations/BIL.AKT.FBA/A.USD.T" xmlDataType="double"/>
    </xmlCellPr>
  </singleXmlCell>
  <singleXmlCell id="358" r="T28" connectionId="0">
    <xmlCellPr id="358" uniqueName="_Report_Observations_BIL.AKT.FMI.CGF_A.USD">
      <xmlPr mapId="1" xpath="/Report/Observations/BIL.AKT.FMI.CGF/A.USD" xmlDataType="double"/>
    </xmlCellPr>
  </singleXmlCell>
  <singleXmlCell id="359" r="T21" connectionId="0">
    <xmlCellPr id="359" uniqueName="_Report_Observations_BIL.AKT.FMI_A.USD">
      <xmlPr mapId="1" xpath="/Report/Observations/BIL.AKT.FMI/A.USD" xmlDataType="double"/>
    </xmlCellPr>
  </singleXmlCell>
  <singleXmlCell id="360" r="T23" connectionId="0">
    <xmlCellPr id="360" uniqueName="_Report_Observations_BIL.AKT.FMI.NOT_A.USD">
      <xmlPr mapId="1" xpath="/Report/Observations/BIL.AKT.FMI.NOT/A.USD" xmlDataType="double"/>
    </xmlCellPr>
  </singleXmlCell>
  <singleXmlCell id="361" r="T25" connectionId="0">
    <xmlCellPr id="361" uniqueName="_Report_Observations_BIL.AKT.FMI.GPA_A.USD">
      <xmlPr mapId="1" xpath="/Report/Observations/BIL.AKT.FMI.GPA/A.USD" xmlDataType="double"/>
    </xmlCellPr>
  </singleXmlCell>
  <singleXmlCell id="362" r="T27" connectionId="0">
    <xmlCellPr id="362" uniqueName="_Report_Observations_BIL.AKT.FMI.SGA_A.USD">
      <xmlPr mapId="1" xpath="/Report/Observations/BIL.AKT.FMI.SGA/A.USD" xmlDataType="double"/>
    </xmlCellPr>
  </singleXmlCell>
  <singleXmlCell id="384" r="X100" connectionId="0">
    <xmlCellPr id="384" uniqueName="_Report_Observations_BIL.AKT.SAN.OFL_A.T">
      <xmlPr mapId="1" xpath="/Report/Observations/BIL.AKT.SAN.OFL/A.T" xmlDataType="double"/>
    </xmlCellPr>
  </singleXmlCell>
  <singleXmlCell id="386" r="X101" connectionId="0">
    <xmlCellPr id="386" uniqueName="_Report_Observations_BIL.AKT.SAN.UES_A.T">
      <xmlPr mapId="1" xpath="/Report/Observations/BIL.AKT.SAN.UES/A.T" xmlDataType="double"/>
    </xmlCellPr>
  </singleXmlCell>
  <singleXmlCell id="387" r="X102" connectionId="0">
    <xmlCellPr id="387" uniqueName="_Report_Observations_BIL.AKT.IMW_A.T">
      <xmlPr mapId="1" xpath="/Report/Observations/BIL.AKT.IMW/A.T" xmlDataType="double"/>
    </xmlCellPr>
  </singleXmlCell>
  <singleXmlCell id="389" r="X103" connectionId="0">
    <xmlCellPr id="389" uniqueName="_Report_Observations_BIL.AKT.SON_A.T">
      <xmlPr mapId="1" xpath="/Report/Observations/BIL.AKT.SON/A.T" xmlDataType="double"/>
    </xmlCellPr>
  </singleXmlCell>
  <singleXmlCell id="390" r="X104" connectionId="0">
    <xmlCellPr id="390" uniqueName="_Report_Observations_BIL.AKT.SON.SBG_A.T">
      <xmlPr mapId="1" xpath="/Report/Observations/BIL.AKT.SON.SBG/A.T" xmlDataType="double"/>
    </xmlCellPr>
  </singleXmlCell>
  <singleXmlCell id="391" r="M105" connectionId="0">
    <xmlCellPr id="391" uniqueName="_Report_Observations_BIL.AKT.SON.NML_I.USD">
      <xmlPr mapId="1" xpath="/Report/Observations/BIL.AKT.SON.NML/I.USD" xmlDataType="double"/>
    </xmlCellPr>
  </singleXmlCell>
  <singleXmlCell id="392" r="X105" connectionId="0">
    <xmlCellPr id="392" uniqueName="_Report_Observations_BIL.AKT.SON.NML_A.T">
      <xmlPr mapId="1" xpath="/Report/Observations/BIL.AKT.SON.NML/A.T" xmlDataType="double"/>
    </xmlCellPr>
  </singleXmlCell>
  <singleXmlCell id="393" r="M104" connectionId="0">
    <xmlCellPr id="393" uniqueName="_Report_Observations_BIL.AKT.SON.SBG_I.USD">
      <xmlPr mapId="1" xpath="/Report/Observations/BIL.AKT.SON.SBG/I.USD" xmlDataType="double"/>
    </xmlCellPr>
  </singleXmlCell>
  <singleXmlCell id="394" r="M103" connectionId="0">
    <xmlCellPr id="394" uniqueName="_Report_Observations_BIL.AKT.SON_I.USD">
      <xmlPr mapId="1" xpath="/Report/Observations/BIL.AKT.SON/I.USD" xmlDataType="double"/>
    </xmlCellPr>
  </singleXmlCell>
  <singleXmlCell id="395" r="X107" connectionId="0">
    <xmlCellPr id="395" uniqueName="_Report_Observations_BIL.AKT.TOT_A.T">
      <xmlPr mapId="1" xpath="/Report/Observations/BIL.AKT.TOT/A.T" xmlDataType="double"/>
    </xmlCellPr>
  </singleXmlCell>
  <singleXmlCell id="397" r="M102" connectionId="0">
    <xmlCellPr id="397" uniqueName="_Report_Observations_BIL.AKT.IMW_I.USD">
      <xmlPr mapId="1" xpath="/Report/Observations/BIL.AKT.IMW/I.USD" xmlDataType="double"/>
    </xmlCellPr>
  </singleXmlCell>
  <singleXmlCell id="398" r="X108" connectionId="0">
    <xmlCellPr id="398" uniqueName="_Report_Observations_BIL.AKT.TOT.NRA_A.T">
      <xmlPr mapId="1" xpath="/Report/Observations/BIL.AKT.TOT.NRA/A.T" xmlDataType="double"/>
    </xmlCellPr>
  </singleXmlCell>
  <singleXmlCell id="399" r="M109" connectionId="0">
    <xmlCellPr id="399" uniqueName="_Report_Observations_BIL.AKT.TOT.NRA.WAF_I.USD">
      <xmlPr mapId="1" xpath="/Report/Observations/BIL.AKT.TOT.NRA.WAF/I.USD" xmlDataType="double"/>
    </xmlCellPr>
  </singleXmlCell>
  <singleXmlCell id="400" r="X109" connectionId="0">
    <xmlCellPr id="400" uniqueName="_Report_Observations_BIL.AKT.TOT.NRA.WAF_A.T">
      <xmlPr mapId="1" xpath="/Report/Observations/BIL.AKT.TOT.NRA.WAF/A.T" xmlDataType="double"/>
    </xmlCellPr>
  </singleXmlCell>
  <singleXmlCell id="402" r="M108" connectionId="0">
    <xmlCellPr id="402" uniqueName="_Report_Observations_BIL.AKT.TOT.NRA_I.USD">
      <xmlPr mapId="1" xpath="/Report/Observations/BIL.AKT.TOT.NRA/I.USD" xmlDataType="double"/>
    </xmlCellPr>
  </singleXmlCell>
  <singleXmlCell id="404" r="M107" connectionId="0">
    <xmlCellPr id="404" uniqueName="_Report_Observations_BIL.AKT.TOT_I.USD">
      <xmlPr mapId="1" xpath="/Report/Observations/BIL.AKT.TOT/I.USD" xmlDataType="double"/>
    </xmlCellPr>
  </singleXmlCell>
  <singleXmlCell id="407" r="M101" connectionId="0">
    <xmlCellPr id="407" uniqueName="_Report_Observations_BIL.AKT.SAN.UES_I.USD">
      <xmlPr mapId="1" xpath="/Report/Observations/BIL.AKT.SAN.UES/I.USD" xmlDataType="double"/>
    </xmlCellPr>
  </singleXmlCell>
  <singleXmlCell id="408" r="M100" connectionId="0">
    <xmlCellPr id="408" uniqueName="_Report_Observations_BIL.AKT.SAN.OFL_I.USD">
      <xmlPr mapId="1" xpath="/Report/Observations/BIL.AKT.SAN.OFL/I.USD" xmlDataType="double"/>
    </xmlCellPr>
  </singleXmlCell>
  <singleXmlCell id="530" r="R92" connectionId="0">
    <xmlCellPr id="530" uniqueName="_Report_Observations_BIL.AKT.FAN_A.CHF">
      <xmlPr mapId="1" xpath="/Report/Observations/BIL.AKT.FAN/A.CHF" xmlDataType="double"/>
    </xmlCellPr>
  </singleXmlCell>
  <singleXmlCell id="532" r="R91" connectionId="0">
    <xmlCellPr id="532" uniqueName="_Report_Observations_BIL.AKT.FFV.FAN_A.CHF">
      <xmlPr mapId="1" xpath="/Report/Observations/BIL.AKT.FFV.FAN/A.CHF" xmlDataType="double"/>
    </xmlCellPr>
  </singleXmlCell>
  <singleXmlCell id="534" r="R94" connectionId="0">
    <xmlCellPr id="534" uniqueName="_Report_Observations_BIL.AKT.FAN.GMP_A.CHF.T">
      <xmlPr mapId="1" xpath="/Report/Observations/BIL.AKT.FAN.GMP/A.CHF.T" xmlDataType="double"/>
    </xmlCellPr>
  </singleXmlCell>
  <singleXmlCell id="536" r="R93" connectionId="0">
    <xmlCellPr id="536" uniqueName="_Report_Observations_BIL.AKT.FAN.LIS_A.CHF">
      <xmlPr mapId="1" xpath="/Report/Observations/BIL.AKT.FAN.LIS/A.CHF" xmlDataType="double"/>
    </xmlCellPr>
  </singleXmlCell>
  <singleXmlCell id="538" r="R96" connectionId="0">
    <xmlCellPr id="538" uniqueName="_Report_Observations_BIL.AKT.REA_A.CHF">
      <xmlPr mapId="1" xpath="/Report/Observations/BIL.AKT.REA/A.CHF" xmlDataType="double"/>
    </xmlCellPr>
  </singleXmlCell>
  <singleXmlCell id="539" r="R95" connectionId="0">
    <xmlCellPr id="539" uniqueName="_Report_Observations_BIL.AKT.FAN.GMP_A.CHF.OEH">
      <xmlPr mapId="1" xpath="/Report/Observations/BIL.AKT.FAN.GMP/A.CHF.OEH" xmlDataType="double"/>
    </xmlCellPr>
  </singleXmlCell>
  <singleXmlCell id="540" r="R98" connectionId="0">
    <xmlCellPr id="540" uniqueName="_Report_Observations_BIL.AKT.SAN_A.CHF">
      <xmlPr mapId="1" xpath="/Report/Observations/BIL.AKT.SAN/A.CHF" xmlDataType="double"/>
    </xmlCellPr>
  </singleXmlCell>
  <singleXmlCell id="541" r="R97" connectionId="0">
    <xmlCellPr id="541" uniqueName="_Report_Observations_BIL.AKT.BET_A.CHF">
      <xmlPr mapId="1" xpath="/Report/Observations/BIL.AKT.BET/A.CHF" xmlDataType="double"/>
    </xmlCellPr>
  </singleXmlCell>
  <singleXmlCell id="543" r="R99" connectionId="0">
    <xmlCellPr id="543" uniqueName="_Report_Observations_BIL.AKT.SAN.LBU_A.CHF">
      <xmlPr mapId="1" xpath="/Report/Observations/BIL.AKT.SAN.LBU/A.CHF" xmlDataType="double"/>
    </xmlCellPr>
  </singleXmlCell>
  <singleXmlCell id="562" r="S91" connectionId="0">
    <xmlCellPr id="562" uniqueName="_Report_Observations_BIL.AKT.FFV.FAN_A.EM">
      <xmlPr mapId="1" xpath="/Report/Observations/BIL.AKT.FFV.FAN/A.EM" xmlDataType="double"/>
    </xmlCellPr>
  </singleXmlCell>
  <singleXmlCell id="563" r="S92" connectionId="0">
    <xmlCellPr id="563" uniqueName="_Report_Observations_BIL.AKT.FAN_A.EM">
      <xmlPr mapId="1" xpath="/Report/Observations/BIL.AKT.FAN/A.EM" xmlDataType="double"/>
    </xmlCellPr>
  </singleXmlCell>
  <singleXmlCell id="568" r="S84" connectionId="0">
    <xmlCellPr id="568" uniqueName="_Report_Observations_BIL.AKT.WBW_A.EM">
      <xmlPr mapId="1" xpath="/Report/Observations/BIL.AKT.WBW/A.EM" xmlDataType="double"/>
    </xmlCellPr>
  </singleXmlCell>
  <singleXmlCell id="569" r="S83" connectionId="0">
    <xmlCellPr id="569" uniqueName="_Report_Observations_BIL.AKT.HGE_A.EM">
      <xmlPr mapId="1" xpath="/Report/Observations/BIL.AKT.HGE/A.EM" xmlDataType="double"/>
    </xmlCellPr>
  </singleXmlCell>
  <singleXmlCell id="570" r="S85" connectionId="0">
    <xmlCellPr id="570" uniqueName="_Report_Observations_BIL.AKT.FFV_A.EM">
      <xmlPr mapId="1" xpath="/Report/Observations/BIL.AKT.FFV/A.EM" xmlDataType="double"/>
    </xmlCellPr>
  </singleXmlCell>
  <singleXmlCell id="571" r="S88" connectionId="0">
    <xmlCellPr id="571" uniqueName="_Report_Observations_BIL.AKT.FFV.WFG_A.EM">
      <xmlPr mapId="1" xpath="/Report/Observations/BIL.AKT.FFV.WFG/A.EM" xmlDataType="double"/>
    </xmlCellPr>
  </singleXmlCell>
  <singleXmlCell id="572" r="S87" connectionId="0">
    <xmlCellPr id="572" uniqueName="_Report_Observations_BIL.AKT.FFV.FBA_A.EM">
      <xmlPr mapId="1" xpath="/Report/Observations/BIL.AKT.FFV.FBA/A.EM" xmlDataType="double"/>
    </xmlCellPr>
  </singleXmlCell>
  <singleXmlCell id="574" r="S89" connectionId="0">
    <xmlCellPr id="574" uniqueName="_Report_Observations_BIL.AKT.FFV.FKU_A.EM">
      <xmlPr mapId="1" xpath="/Report/Observations/BIL.AKT.FFV.FKU/A.EM" xmlDataType="double"/>
    </xmlCellPr>
  </singleXmlCell>
  <singleXmlCell id="580" r="S71" connectionId="0">
    <xmlCellPr id="580" uniqueName="_Report_Observations_BIL.AKT.FKU_A.EM.J15.T.T">
      <xmlPr mapId="1" xpath="/Report/Observations/BIL.AKT.FKU/A.EM.J15.T.T" xmlDataType="double"/>
    </xmlCellPr>
  </singleXmlCell>
  <singleXmlCell id="581" r="S70" connectionId="0">
    <xmlCellPr id="581" uniqueName="_Report_Observations_BIL.AKT.FKU_A.EM.M31.T.T">
      <xmlPr mapId="1" xpath="/Report/Observations/BIL.AKT.FKU/A.EM.M31.T.T" xmlDataType="double"/>
    </xmlCellPr>
  </singleXmlCell>
  <singleXmlCell id="582" r="S72" connectionId="0">
    <xmlCellPr id="582" uniqueName="_Report_Observations_BIL.AKT.FKU_A.EM.U5J.T.T">
      <xmlPr mapId="1" xpath="/Report/Observations/BIL.AKT.FKU/A.EM.U5J.T.T" xmlDataType="double"/>
    </xmlCellPr>
  </singleXmlCell>
  <singleXmlCell id="588" r="S60" connectionId="0">
    <xmlCellPr id="588" uniqueName="_Report_Observations_BIL.AKT.FKU_A.EM.T.UNG.ORK">
      <xmlPr mapId="1" xpath="/Report/Observations/BIL.AKT.FKU/A.EM.T.UNG.ORK" xmlDataType="double"/>
    </xmlCellPr>
  </singleXmlCell>
  <singleXmlCell id="589" r="S62" connectionId="0">
    <xmlCellPr id="589" uniqueName="_Report_Observations_BIL.AKT.FKU_A.EM.T.GED.ORK">
      <xmlPr mapId="1" xpath="/Report/Observations/BIL.AKT.FKU/A.EM.T.GED.ORK" xmlDataType="double"/>
    </xmlCellPr>
  </singleXmlCell>
  <singleXmlCell id="590" r="S61" connectionId="0">
    <xmlCellPr id="590" uniqueName="_Report_Observations_BIL.AKT.FKU_A.EM.T.GED.T">
      <xmlPr mapId="1" xpath="/Report/Observations/BIL.AKT.FKU/A.EM.T.GED.T" xmlDataType="double"/>
    </xmlCellPr>
  </singleXmlCell>
  <singleXmlCell id="591" r="S63" connectionId="0">
    <xmlCellPr id="591" uniqueName="_Report_Observations_BIL.AKT.FKU_A.EM.T.HYD.U">
      <xmlPr mapId="1" xpath="/Report/Observations/BIL.AKT.FKU/A.EM.T.HYD.U" xmlDataType="double"/>
    </xmlCellPr>
  </singleXmlCell>
  <singleXmlCell id="592" r="S66" connectionId="0">
    <xmlCellPr id="592" uniqueName="_Report_Observations_BIL.AKT.FKU_A.EM.KUE.T.T">
      <xmlPr mapId="1" xpath="/Report/Observations/BIL.AKT.FKU/A.EM.KUE.T.T" xmlDataType="double"/>
    </xmlCellPr>
  </singleXmlCell>
  <singleXmlCell id="593" r="S65" connectionId="0">
    <xmlCellPr id="593" uniqueName="_Report_Observations_BIL.AKT.FKU_A.EM.ASI.T.T">
      <xmlPr mapId="1" xpath="/Report/Observations/BIL.AKT.FKU/A.EM.ASI.T.T" xmlDataType="double"/>
    </xmlCellPr>
  </singleXmlCell>
  <singleXmlCell id="594" r="S68" connectionId="0">
    <xmlCellPr id="594" uniqueName="_Report_Observations_BIL.AKT.FKU_A.EM.B1M.T.T">
      <xmlPr mapId="1" xpath="/Report/Observations/BIL.AKT.FKU/A.EM.B1M.T.T" xmlDataType="double"/>
    </xmlCellPr>
  </singleXmlCell>
  <singleXmlCell id="595" r="S67" connectionId="0">
    <xmlCellPr id="595" uniqueName="_Report_Observations_BIL.AKT.FKU_A.EM.RLZ.T.T">
      <xmlPr mapId="1" xpath="/Report/Observations/BIL.AKT.FKU/A.EM.RLZ.T.T" xmlDataType="double"/>
    </xmlCellPr>
  </singleXmlCell>
  <singleXmlCell id="596" r="S69" connectionId="0">
    <xmlCellPr id="596" uniqueName="_Report_Observations_BIL.AKT.FKU_A.EM.M13.T.T">
      <xmlPr mapId="1" xpath="/Report/Observations/BIL.AKT.FKU/A.EM.M13.T.T" xmlDataType="double"/>
    </xmlCellPr>
  </singleXmlCell>
  <singleXmlCell id="597" r="S51" connectionId="0">
    <xmlCellPr id="597" uniqueName="_Report_Observations_BIL.AKT.WFG_A.EM.RLZ.KUN">
      <xmlPr mapId="1" xpath="/Report/Observations/BIL.AKT.WFG/A.EM.RLZ.KUN" xmlDataType="double"/>
    </xmlCellPr>
  </singleXmlCell>
  <singleXmlCell id="598" r="S50" connectionId="0">
    <xmlCellPr id="598" uniqueName="_Report_Observations_BIL.AKT.WFG_A.EM.KUE.KUN">
      <xmlPr mapId="1" xpath="/Report/Observations/BIL.AKT.WFG/A.EM.KUE.KUN" xmlDataType="double"/>
    </xmlCellPr>
  </singleXmlCell>
  <singleXmlCell id="599" r="S53" connectionId="0">
    <xmlCellPr id="599" uniqueName="_Report_Observations_BIL.AKT.WFG_A.EM.M13.KUN">
      <xmlPr mapId="1" xpath="/Report/Observations/BIL.AKT.WFG/A.EM.M13.KUN" xmlDataType="double"/>
    </xmlCellPr>
  </singleXmlCell>
  <singleXmlCell id="600" r="S52" connectionId="0">
    <xmlCellPr id="600" uniqueName="_Report_Observations_BIL.AKT.WFG_A.EM.B1M.KUN">
      <xmlPr mapId="1" xpath="/Report/Observations/BIL.AKT.WFG/A.EM.B1M.KUN" xmlDataType="double"/>
    </xmlCellPr>
  </singleXmlCell>
  <singleXmlCell id="601" r="S55" connectionId="0">
    <xmlCellPr id="601" uniqueName="_Report_Observations_BIL.AKT.WFG_A.EM.J15.KUN">
      <xmlPr mapId="1" xpath="/Report/Observations/BIL.AKT.WFG/A.EM.J15.KUN" xmlDataType="double"/>
    </xmlCellPr>
  </singleXmlCell>
  <singleXmlCell id="602" r="S54" connectionId="0">
    <xmlCellPr id="602" uniqueName="_Report_Observations_BIL.AKT.WFG_A.EM.M31.KUN">
      <xmlPr mapId="1" xpath="/Report/Observations/BIL.AKT.WFG/A.EM.M31.KUN" xmlDataType="double"/>
    </xmlCellPr>
  </singleXmlCell>
  <singleXmlCell id="603" r="S57" connectionId="0">
    <xmlCellPr id="603" uniqueName="_Report_Observations_BIL.AKT.FKU_A.EM.T.T.T">
      <xmlPr mapId="1" xpath="/Report/Observations/BIL.AKT.FKU/A.EM.T.T.T" xmlDataType="double"/>
    </xmlCellPr>
  </singleXmlCell>
  <singleXmlCell id="604" r="S56" connectionId="0">
    <xmlCellPr id="604" uniqueName="_Report_Observations_BIL.AKT.WFG_A.EM.U5J.KUN">
      <xmlPr mapId="1" xpath="/Report/Observations/BIL.AKT.WFG/A.EM.U5J.KUN" xmlDataType="double"/>
    </xmlCellPr>
  </singleXmlCell>
  <singleXmlCell id="605" r="S59" connectionId="0">
    <xmlCellPr id="605" uniqueName="_Report_Observations_BIL.AKT.FKU_A.EM.T.UNG.T">
      <xmlPr mapId="1" xpath="/Report/Observations/BIL.AKT.FKU/A.EM.T.UNG.T" xmlDataType="double"/>
    </xmlCellPr>
  </singleXmlCell>
  <singleXmlCell id="615" r="S40" connectionId="0">
    <xmlCellPr id="615" uniqueName="_Report_Observations_BIL.AKT.WFG_A.EM.ASI.BAN">
      <xmlPr mapId="1" xpath="/Report/Observations/BIL.AKT.WFG/A.EM.ASI.BAN" xmlDataType="double"/>
    </xmlCellPr>
  </singleXmlCell>
  <singleXmlCell id="616" r="S42" connectionId="0">
    <xmlCellPr id="616" uniqueName="_Report_Observations_BIL.AKT.WFG_A.EM.RLZ.BAN">
      <xmlPr mapId="1" xpath="/Report/Observations/BIL.AKT.WFG/A.EM.RLZ.BAN" xmlDataType="double"/>
    </xmlCellPr>
  </singleXmlCell>
  <singleXmlCell id="617" r="S41" connectionId="0">
    <xmlCellPr id="617" uniqueName="_Report_Observations_BIL.AKT.WFG_A.EM.KUE.BAN">
      <xmlPr mapId="1" xpath="/Report/Observations/BIL.AKT.WFG/A.EM.KUE.BAN" xmlDataType="double"/>
    </xmlCellPr>
  </singleXmlCell>
  <singleXmlCell id="618" r="S44" connectionId="0">
    <xmlCellPr id="618" uniqueName="_Report_Observations_BIL.AKT.WFG_A.EM.M13.BAN">
      <xmlPr mapId="1" xpath="/Report/Observations/BIL.AKT.WFG/A.EM.M13.BAN" xmlDataType="double"/>
    </xmlCellPr>
  </singleXmlCell>
  <singleXmlCell id="620" r="S43" connectionId="0">
    <xmlCellPr id="620" uniqueName="_Report_Observations_BIL.AKT.WFG_A.EM.B1M.BAN">
      <xmlPr mapId="1" xpath="/Report/Observations/BIL.AKT.WFG/A.EM.B1M.BAN" xmlDataType="double"/>
    </xmlCellPr>
  </singleXmlCell>
  <singleXmlCell id="622" r="S46" connectionId="0">
    <xmlCellPr id="622" uniqueName="_Report_Observations_BIL.AKT.WFG_A.EM.J15.BAN">
      <xmlPr mapId="1" xpath="/Report/Observations/BIL.AKT.WFG/A.EM.J15.BAN" xmlDataType="double"/>
    </xmlCellPr>
  </singleXmlCell>
  <singleXmlCell id="623" r="S45" connectionId="0">
    <xmlCellPr id="623" uniqueName="_Report_Observations_BIL.AKT.WFG_A.EM.M31.BAN">
      <xmlPr mapId="1" xpath="/Report/Observations/BIL.AKT.WFG/A.EM.M31.BAN" xmlDataType="double"/>
    </xmlCellPr>
  </singleXmlCell>
  <singleXmlCell id="625" r="S48" connectionId="0">
    <xmlCellPr id="625" uniqueName="_Report_Observations_BIL.AKT.WFG_A.EM.T.KUN">
      <xmlPr mapId="1" xpath="/Report/Observations/BIL.AKT.WFG/A.EM.T.KUN" xmlDataType="double"/>
    </xmlCellPr>
  </singleXmlCell>
  <singleXmlCell id="626" r="S47" connectionId="0">
    <xmlCellPr id="626" uniqueName="_Report_Observations_BIL.AKT.WFG_A.EM.U5J.BAN">
      <xmlPr mapId="1" xpath="/Report/Observations/BIL.AKT.WFG/A.EM.U5J.BAN" xmlDataType="double"/>
    </xmlCellPr>
  </singleXmlCell>
  <singleXmlCell id="627" r="S49" connectionId="0">
    <xmlCellPr id="627" uniqueName="_Report_Observations_BIL.AKT.WFG_A.EM.ASI.KUN">
      <xmlPr mapId="1" xpath="/Report/Observations/BIL.AKT.WFG/A.EM.ASI.KUN" xmlDataType="double"/>
    </xmlCellPr>
  </singleXmlCell>
  <singleXmlCell id="638" r="S31" connectionId="0">
    <xmlCellPr id="638" uniqueName="_Report_Observations_BIL.AKT.FBA_A.EM.KUE">
      <xmlPr mapId="1" xpath="/Report/Observations/BIL.AKT.FBA/A.EM.KUE" xmlDataType="double"/>
    </xmlCellPr>
  </singleXmlCell>
  <singleXmlCell id="639" r="S30" connectionId="0">
    <xmlCellPr id="639" uniqueName="_Report_Observations_BIL.AKT.FBA_A.EM.ASI">
      <xmlPr mapId="1" xpath="/Report/Observations/BIL.AKT.FBA/A.EM.ASI" xmlDataType="double"/>
    </xmlCellPr>
  </singleXmlCell>
  <singleXmlCell id="640" r="S33" connectionId="0">
    <xmlCellPr id="640" uniqueName="_Report_Observations_BIL.AKT.FBA_A.EM.B1M">
      <xmlPr mapId="1" xpath="/Report/Observations/BIL.AKT.FBA/A.EM.B1M" xmlDataType="double"/>
    </xmlCellPr>
  </singleXmlCell>
  <singleXmlCell id="641" r="S32" connectionId="0">
    <xmlCellPr id="641" uniqueName="_Report_Observations_BIL.AKT.FBA_A.EM.RLZ">
      <xmlPr mapId="1" xpath="/Report/Observations/BIL.AKT.FBA/A.EM.RLZ" xmlDataType="double"/>
    </xmlCellPr>
  </singleXmlCell>
  <singleXmlCell id="643" r="S35" connectionId="0">
    <xmlCellPr id="643" uniqueName="_Report_Observations_BIL.AKT.FBA_A.EM.M31">
      <xmlPr mapId="1" xpath="/Report/Observations/BIL.AKT.FBA/A.EM.M31" xmlDataType="double"/>
    </xmlCellPr>
  </singleXmlCell>
  <singleXmlCell id="644" r="S34" connectionId="0">
    <xmlCellPr id="644" uniqueName="_Report_Observations_BIL.AKT.FBA_A.EM.M13">
      <xmlPr mapId="1" xpath="/Report/Observations/BIL.AKT.FBA/A.EM.M13" xmlDataType="double"/>
    </xmlCellPr>
  </singleXmlCell>
  <singleXmlCell id="645" r="S37" connectionId="0">
    <xmlCellPr id="645" uniqueName="_Report_Observations_BIL.AKT.FBA_A.EM.U5J">
      <xmlPr mapId="1" xpath="/Report/Observations/BIL.AKT.FBA/A.EM.U5J" xmlDataType="double"/>
    </xmlCellPr>
  </singleXmlCell>
  <singleXmlCell id="646" r="S36" connectionId="0">
    <xmlCellPr id="646" uniqueName="_Report_Observations_BIL.AKT.FBA_A.EM.J15">
      <xmlPr mapId="1" xpath="/Report/Observations/BIL.AKT.FBA/A.EM.J15" xmlDataType="double"/>
    </xmlCellPr>
  </singleXmlCell>
  <singleXmlCell id="647" r="S39" connectionId="0">
    <xmlCellPr id="647" uniqueName="_Report_Observations_BIL.AKT.WFG_A.EM.T.BAN">
      <xmlPr mapId="1" xpath="/Report/Observations/BIL.AKT.WFG/A.EM.T.BAN" xmlDataType="double"/>
    </xmlCellPr>
  </singleXmlCell>
  <singleXmlCell id="648" r="S38" connectionId="0">
    <xmlCellPr id="648" uniqueName="_Report_Observations_BIL.AKT.WFG_A.EM.T.T">
      <xmlPr mapId="1" xpath="/Report/Observations/BIL.AKT.WFG/A.EM.T.T" xmlDataType="double"/>
    </xmlCellPr>
  </singleXmlCell>
  <singleXmlCell id="649" r="S29" connectionId="0">
    <xmlCellPr id="649" uniqueName="_Report_Observations_BIL.AKT.FBA_A.EM.T">
      <xmlPr mapId="1" xpath="/Report/Observations/BIL.AKT.FBA/A.EM.T" xmlDataType="double"/>
    </xmlCellPr>
  </singleXmlCell>
  <singleXmlCell id="650" r="U108" connectionId="0">
    <xmlCellPr id="650" uniqueName="_Report_Observations_BIL.AKT.TOT.NRA_A.EUR">
      <xmlPr mapId="1" xpath="/Report/Observations/BIL.AKT.TOT.NRA/A.EUR" xmlDataType="double"/>
    </xmlCellPr>
  </singleXmlCell>
  <singleXmlCell id="651" r="U109" connectionId="0">
    <xmlCellPr id="651" uniqueName="_Report_Observations_BIL.AKT.TOT.NRA.WAF_A.EUR">
      <xmlPr mapId="1" xpath="/Report/Observations/BIL.AKT.TOT.NRA.WAF/A.EUR" xmlDataType="double"/>
    </xmlCellPr>
  </singleXmlCell>
  <singleXmlCell id="652" r="U107" connectionId="0">
    <xmlCellPr id="652" uniqueName="_Report_Observations_BIL.AKT.TOT_A.EUR">
      <xmlPr mapId="1" xpath="/Report/Observations/BIL.AKT.TOT/A.EUR" xmlDataType="double"/>
    </xmlCellPr>
  </singleXmlCell>
  <singleXmlCell id="653" r="U104" connectionId="0">
    <xmlCellPr id="653" uniqueName="_Report_Observations_BIL.AKT.SON.SBG_A.EUR">
      <xmlPr mapId="1" xpath="/Report/Observations/BIL.AKT.SON.SBG/A.EUR" xmlDataType="double"/>
    </xmlCellPr>
  </singleXmlCell>
  <singleXmlCell id="654" r="U105" connectionId="0">
    <xmlCellPr id="654" uniqueName="_Report_Observations_BIL.AKT.SON.NML_A.EUR">
      <xmlPr mapId="1" xpath="/Report/Observations/BIL.AKT.SON.NML/A.EUR" xmlDataType="double"/>
    </xmlCellPr>
  </singleXmlCell>
  <singleXmlCell id="655" r="U102" connectionId="0">
    <xmlCellPr id="655" uniqueName="_Report_Observations_BIL.AKT.IMW_A.EUR">
      <xmlPr mapId="1" xpath="/Report/Observations/BIL.AKT.IMW/A.EUR" xmlDataType="double"/>
    </xmlCellPr>
  </singleXmlCell>
  <singleXmlCell id="656" r="U103" connectionId="0">
    <xmlCellPr id="656" uniqueName="_Report_Observations_BIL.AKT.SON_A.EUR">
      <xmlPr mapId="1" xpath="/Report/Observations/BIL.AKT.SON/A.EUR" xmlDataType="double"/>
    </xmlCellPr>
  </singleXmlCell>
  <singleXmlCell id="657" r="U100" connectionId="0">
    <xmlCellPr id="657" uniqueName="_Report_Observations_BIL.AKT.SAN.OFL_A.EUR">
      <xmlPr mapId="1" xpath="/Report/Observations/BIL.AKT.SAN.OFL/A.EUR" xmlDataType="double"/>
    </xmlCellPr>
  </singleXmlCell>
  <singleXmlCell id="658" r="U101" connectionId="0">
    <xmlCellPr id="658" uniqueName="_Report_Observations_BIL.AKT.SAN.UES_A.EUR">
      <xmlPr mapId="1" xpath="/Report/Observations/BIL.AKT.SAN.UES/A.EUR" xmlDataType="double"/>
    </xmlCellPr>
  </singleXmlCell>
  <singleXmlCell id="769" r="Q93" connectionId="0">
    <xmlCellPr id="769" uniqueName="_Report_Observations_BIL.AKT.FAN.LIS_I.T">
      <xmlPr mapId="1" xpath="/Report/Observations/BIL.AKT.FAN.LIS/I.T" xmlDataType="double"/>
    </xmlCellPr>
  </singleXmlCell>
  <singleXmlCell id="770" r="Q92" connectionId="0">
    <xmlCellPr id="770" uniqueName="_Report_Observations_BIL.AKT.FAN_I.T">
      <xmlPr mapId="1" xpath="/Report/Observations/BIL.AKT.FAN/I.T" xmlDataType="double"/>
    </xmlCellPr>
  </singleXmlCell>
  <singleXmlCell id="771" r="Q95" connectionId="0">
    <xmlCellPr id="771" uniqueName="_Report_Observations_BIL.AKT.FAN.GMP_I.T.OEH">
      <xmlPr mapId="1" xpath="/Report/Observations/BIL.AKT.FAN.GMP/I.T.OEH" xmlDataType="double"/>
    </xmlCellPr>
  </singleXmlCell>
  <singleXmlCell id="772" r="Q94" connectionId="0">
    <xmlCellPr id="772" uniqueName="_Report_Observations_BIL.AKT.FAN.GMP_I.T.T">
      <xmlPr mapId="1" xpath="/Report/Observations/BIL.AKT.FAN.GMP/I.T.T" xmlDataType="double"/>
    </xmlCellPr>
  </singleXmlCell>
  <singleXmlCell id="773" r="Q97" connectionId="0">
    <xmlCellPr id="773" uniqueName="_Report_Observations_BIL.AKT.BET_I.T">
      <xmlPr mapId="1" xpath="/Report/Observations/BIL.AKT.BET/I.T" xmlDataType="double"/>
    </xmlCellPr>
  </singleXmlCell>
  <singleXmlCell id="774" r="Q96" connectionId="0">
    <xmlCellPr id="774" uniqueName="_Report_Observations_BIL.AKT.REA_I.T">
      <xmlPr mapId="1" xpath="/Report/Observations/BIL.AKT.REA/I.T" xmlDataType="double"/>
    </xmlCellPr>
  </singleXmlCell>
  <singleXmlCell id="775" r="Q99" connectionId="0">
    <xmlCellPr id="775" uniqueName="_Report_Observations_BIL.AKT.SAN.LBU_I.T">
      <xmlPr mapId="1" xpath="/Report/Observations/BIL.AKT.SAN.LBU/I.T" xmlDataType="double"/>
    </xmlCellPr>
  </singleXmlCell>
  <singleXmlCell id="776" r="Q98" connectionId="0">
    <xmlCellPr id="776" uniqueName="_Report_Observations_BIL.AKT.SAN_I.T">
      <xmlPr mapId="1" xpath="/Report/Observations/BIL.AKT.SAN/I.T" xmlDataType="double"/>
    </xmlCellPr>
  </singleXmlCell>
  <singleXmlCell id="785" r="Q91" connectionId="0">
    <xmlCellPr id="785" uniqueName="_Report_Observations_BIL.AKT.FFV.FAN_I.T">
      <xmlPr mapId="1" xpath="/Report/Observations/BIL.AKT.FFV.FAN/I.T" xmlDataType="double"/>
    </xmlCellPr>
  </singleXmlCell>
  <singleXmlCell id="786" r="Q90" connectionId="0">
    <xmlCellPr id="786" uniqueName="_Report_Observations_BIL.AKT.FFV.HYP_I.T">
      <xmlPr mapId="1" xpath="/Report/Observations/BIL.AKT.FFV.HYP/I.T" xmlDataType="double"/>
    </xmlCellPr>
  </singleXmlCell>
  <singleXmlCell id="787" r="Q82" connectionId="0">
    <xmlCellPr id="787" uniqueName="_Report_Observations_BIL.AKT.HYP_I.T.IMM">
      <xmlPr mapId="1" xpath="/Report/Observations/BIL.AKT.HYP/I.T.IMM" xmlDataType="double"/>
    </xmlCellPr>
  </singleXmlCell>
  <singleXmlCell id="788" r="Q81" connectionId="0">
    <xmlCellPr id="788" uniqueName="_Report_Observations_BIL.AKT.HYP_I.T.U5J">
      <xmlPr mapId="1" xpath="/Report/Observations/BIL.AKT.HYP/I.T.U5J" xmlDataType="double"/>
    </xmlCellPr>
  </singleXmlCell>
  <singleXmlCell id="789" r="Q84" connectionId="0">
    <xmlCellPr id="789" uniqueName="_Report_Observations_BIL.AKT.WBW_I.T">
      <xmlPr mapId="1" xpath="/Report/Observations/BIL.AKT.WBW/I.T" xmlDataType="double"/>
    </xmlCellPr>
  </singleXmlCell>
  <singleXmlCell id="790" r="Q83" connectionId="0">
    <xmlCellPr id="790" uniqueName="_Report_Observations_BIL.AKT.HGE_I.T">
      <xmlPr mapId="1" xpath="/Report/Observations/BIL.AKT.HGE/I.T" xmlDataType="double"/>
    </xmlCellPr>
  </singleXmlCell>
  <singleXmlCell id="791" r="Q86" connectionId="0">
    <xmlCellPr id="791" uniqueName="_Report_Observations_BIL.AKT.FFV.FMI_I.T">
      <xmlPr mapId="1" xpath="/Report/Observations/BIL.AKT.FFV.FMI/I.T" xmlDataType="double"/>
    </xmlCellPr>
  </singleXmlCell>
  <singleXmlCell id="792" r="Q85" connectionId="0">
    <xmlCellPr id="792" uniqueName="_Report_Observations_BIL.AKT.FFV_I.T">
      <xmlPr mapId="1" xpath="/Report/Observations/BIL.AKT.FFV/I.T" xmlDataType="double"/>
    </xmlCellPr>
  </singleXmlCell>
  <singleXmlCell id="793" r="Q88" connectionId="0">
    <xmlCellPr id="793" uniqueName="_Report_Observations_BIL.AKT.FFV.WFG_I.T">
      <xmlPr mapId="1" xpath="/Report/Observations/BIL.AKT.FFV.WFG/I.T" xmlDataType="double"/>
    </xmlCellPr>
  </singleXmlCell>
  <singleXmlCell id="794" r="Q87" connectionId="0">
    <xmlCellPr id="794" uniqueName="_Report_Observations_BIL.AKT.FFV.FBA_I.T">
      <xmlPr mapId="1" xpath="/Report/Observations/BIL.AKT.FFV.FBA/I.T" xmlDataType="double"/>
    </xmlCellPr>
  </singleXmlCell>
  <singleXmlCell id="797" r="Q89" connectionId="0">
    <xmlCellPr id="797" uniqueName="_Report_Observations_BIL.AKT.FFV.FKU_I.T">
      <xmlPr mapId="1" xpath="/Report/Observations/BIL.AKT.FFV.FKU/I.T" xmlDataType="double"/>
    </xmlCellPr>
  </singleXmlCell>
  <singleXmlCell id="801" r="Q80" connectionId="0">
    <xmlCellPr id="801" uniqueName="_Report_Observations_BIL.AKT.HYP_I.T.J15">
      <xmlPr mapId="1" xpath="/Report/Observations/BIL.AKT.HYP/I.T.J15" xmlDataType="double"/>
    </xmlCellPr>
  </singleXmlCell>
  <singleXmlCell id="802" r="Q71" connectionId="0">
    <xmlCellPr id="802" uniqueName="_Report_Observations_BIL.AKT.FKU_I.T.J15.T.T">
      <xmlPr mapId="1" xpath="/Report/Observations/BIL.AKT.FKU/I.T.J15.T.T" xmlDataType="double"/>
    </xmlCellPr>
  </singleXmlCell>
  <singleXmlCell id="803" r="Q70" connectionId="0">
    <xmlCellPr id="803" uniqueName="_Report_Observations_BIL.AKT.FKU_I.T.M31.T.T">
      <xmlPr mapId="1" xpath="/Report/Observations/BIL.AKT.FKU/I.T.M31.T.T" xmlDataType="double"/>
    </xmlCellPr>
  </singleXmlCell>
  <singleXmlCell id="806" r="Q73" connectionId="0">
    <xmlCellPr id="806" uniqueName="_Report_Observations_BIL.AKT.HYP_I.T.T">
      <xmlPr mapId="1" xpath="/Report/Observations/BIL.AKT.HYP/I.T.T" xmlDataType="double"/>
    </xmlCellPr>
  </singleXmlCell>
  <singleXmlCell id="807" r="Q72" connectionId="0">
    <xmlCellPr id="807" uniqueName="_Report_Observations_BIL.AKT.FKU_I.T.U5J.T.T">
      <xmlPr mapId="1" xpath="/Report/Observations/BIL.AKT.FKU/I.T.U5J.T.T" xmlDataType="double"/>
    </xmlCellPr>
  </singleXmlCell>
  <singleXmlCell id="809" r="Q75" connectionId="0">
    <xmlCellPr id="809" uniqueName="_Report_Observations_BIL.AKT.HYP_I.T.KUE">
      <xmlPr mapId="1" xpath="/Report/Observations/BIL.AKT.HYP/I.T.KUE" xmlDataType="double"/>
    </xmlCellPr>
  </singleXmlCell>
  <singleXmlCell id="810" r="Q74" connectionId="0">
    <xmlCellPr id="810" uniqueName="_Report_Observations_BIL.AKT.HYP_I.T.ASI">
      <xmlPr mapId="1" xpath="/Report/Observations/BIL.AKT.HYP/I.T.ASI" xmlDataType="double"/>
    </xmlCellPr>
  </singleXmlCell>
  <singleXmlCell id="811" r="Q77" connectionId="0">
    <xmlCellPr id="811" uniqueName="_Report_Observations_BIL.AKT.HYP_I.T.B1M">
      <xmlPr mapId="1" xpath="/Report/Observations/BIL.AKT.HYP/I.T.B1M" xmlDataType="double"/>
    </xmlCellPr>
  </singleXmlCell>
  <singleXmlCell id="812" r="Q76" connectionId="0">
    <xmlCellPr id="812" uniqueName="_Report_Observations_BIL.AKT.HYP_I.T.RLZ">
      <xmlPr mapId="1" xpath="/Report/Observations/BIL.AKT.HYP/I.T.RLZ" xmlDataType="double"/>
    </xmlCellPr>
  </singleXmlCell>
  <singleXmlCell id="813" r="Q79" connectionId="0">
    <xmlCellPr id="813" uniqueName="_Report_Observations_BIL.AKT.HYP_I.T.M31">
      <xmlPr mapId="1" xpath="/Report/Observations/BIL.AKT.HYP/I.T.M31" xmlDataType="double"/>
    </xmlCellPr>
  </singleXmlCell>
  <singleXmlCell id="816" r="Q78" connectionId="0">
    <xmlCellPr id="816" uniqueName="_Report_Observations_BIL.AKT.HYP_I.T.M13">
      <xmlPr mapId="1" xpath="/Report/Observations/BIL.AKT.HYP/I.T.M13" xmlDataType="double"/>
    </xmlCellPr>
  </singleXmlCell>
  <singleXmlCell id="835" r="R90" connectionId="0">
    <xmlCellPr id="835" uniqueName="_Report_Observations_BIL.AKT.FFV.HYP_A.CHF">
      <xmlPr mapId="1" xpath="/Report/Observations/BIL.AKT.FFV.HYP/A.CHF" xmlDataType="double"/>
    </xmlCellPr>
  </singleXmlCell>
  <singleXmlCell id="836" r="R81" connectionId="0">
    <xmlCellPr id="836" uniqueName="_Report_Observations_BIL.AKT.HYP_A.CHF.U5J">
      <xmlPr mapId="1" xpath="/Report/Observations/BIL.AKT.HYP/A.CHF.U5J" xmlDataType="double"/>
    </xmlCellPr>
  </singleXmlCell>
  <singleXmlCell id="837" r="R80" connectionId="0">
    <xmlCellPr id="837" uniqueName="_Report_Observations_BIL.AKT.HYP_A.CHF.J15">
      <xmlPr mapId="1" xpath="/Report/Observations/BIL.AKT.HYP/A.CHF.J15" xmlDataType="double"/>
    </xmlCellPr>
  </singleXmlCell>
  <singleXmlCell id="838" r="R83" connectionId="0">
    <xmlCellPr id="838" uniqueName="_Report_Observations_BIL.AKT.HGE_A.CHF">
      <xmlPr mapId="1" xpath="/Report/Observations/BIL.AKT.HGE/A.CHF" xmlDataType="double"/>
    </xmlCellPr>
  </singleXmlCell>
  <singleXmlCell id="839" r="R82" connectionId="0">
    <xmlCellPr id="839" uniqueName="_Report_Observations_BIL.AKT.HYP_A.CHF.IMM">
      <xmlPr mapId="1" xpath="/Report/Observations/BIL.AKT.HYP/A.CHF.IMM" xmlDataType="double"/>
    </xmlCellPr>
  </singleXmlCell>
  <singleXmlCell id="840" r="R85" connectionId="0">
    <xmlCellPr id="840" uniqueName="_Report_Observations_BIL.AKT.FFV_A.CHF">
      <xmlPr mapId="1" xpath="/Report/Observations/BIL.AKT.FFV/A.CHF" xmlDataType="double"/>
    </xmlCellPr>
  </singleXmlCell>
  <singleXmlCell id="841" r="R84" connectionId="0">
    <xmlCellPr id="841" uniqueName="_Report_Observations_BIL.AKT.WBW_A.CHF">
      <xmlPr mapId="1" xpath="/Report/Observations/BIL.AKT.WBW/A.CHF" xmlDataType="double"/>
    </xmlCellPr>
  </singleXmlCell>
  <singleXmlCell id="842" r="R87" connectionId="0">
    <xmlCellPr id="842" uniqueName="_Report_Observations_BIL.AKT.FFV.FBA_A.CHF">
      <xmlPr mapId="1" xpath="/Report/Observations/BIL.AKT.FFV.FBA/A.CHF" xmlDataType="double"/>
    </xmlCellPr>
  </singleXmlCell>
  <singleXmlCell id="843" r="R86" connectionId="0">
    <xmlCellPr id="843" uniqueName="_Report_Observations_BIL.AKT.FFV.FMI_A.CHF">
      <xmlPr mapId="1" xpath="/Report/Observations/BIL.AKT.FFV.FMI/A.CHF" xmlDataType="double"/>
    </xmlCellPr>
  </singleXmlCell>
  <singleXmlCell id="844" r="R89" connectionId="0">
    <xmlCellPr id="844" uniqueName="_Report_Observations_BIL.AKT.FFV.FKU_A.CHF">
      <xmlPr mapId="1" xpath="/Report/Observations/BIL.AKT.FFV.FKU/A.CHF" xmlDataType="double"/>
    </xmlCellPr>
  </singleXmlCell>
  <singleXmlCell id="846" r="R88" connectionId="0">
    <xmlCellPr id="846" uniqueName="_Report_Observations_BIL.AKT.FFV.WFG_A.CHF">
      <xmlPr mapId="1" xpath="/Report/Observations/BIL.AKT.FFV.WFG/A.CHF" xmlDataType="double"/>
    </xmlCellPr>
  </singleXmlCell>
  <singleXmlCell id="858" r="R108" connectionId="0">
    <xmlCellPr id="858" uniqueName="_Report_Observations_BIL.AKT.TOT.NRA_A.CHF">
      <xmlPr mapId="1" xpath="/Report/Observations/BIL.AKT.TOT.NRA/A.CHF" xmlDataType="double"/>
    </xmlCellPr>
  </singleXmlCell>
  <singleXmlCell id="859" r="R107" connectionId="0">
    <xmlCellPr id="859" uniqueName="_Report_Observations_BIL.AKT.TOT_A.CHF">
      <xmlPr mapId="1" xpath="/Report/Observations/BIL.AKT.TOT/A.CHF" xmlDataType="double"/>
    </xmlCellPr>
  </singleXmlCell>
  <singleXmlCell id="860" r="R109" connectionId="0">
    <xmlCellPr id="860" uniqueName="_Report_Observations_BIL.AKT.TOT.NRA.WAF_A.CHF">
      <xmlPr mapId="1" xpath="/Report/Observations/BIL.AKT.TOT.NRA.WAF/A.CHF" xmlDataType="double"/>
    </xmlCellPr>
  </singleXmlCell>
  <singleXmlCell id="861" r="R70" connectionId="0">
    <xmlCellPr id="861" uniqueName="_Report_Observations_BIL.AKT.FKU_A.CHF.M31.T.T">
      <xmlPr mapId="1" xpath="/Report/Observations/BIL.AKT.FKU/A.CHF.M31.T.T" xmlDataType="double"/>
    </xmlCellPr>
  </singleXmlCell>
  <singleXmlCell id="862" r="R104" connectionId="0">
    <xmlCellPr id="862" uniqueName="_Report_Observations_BIL.AKT.SON.SBG_A.CHF">
      <xmlPr mapId="1" xpath="/Report/Observations/BIL.AKT.SON.SBG/A.CHF" xmlDataType="double"/>
    </xmlCellPr>
  </singleXmlCell>
  <singleXmlCell id="863" r="R103" connectionId="0">
    <xmlCellPr id="863" uniqueName="_Report_Observations_BIL.AKT.SON_A.CHF">
      <xmlPr mapId="1" xpath="/Report/Observations/BIL.AKT.SON/A.CHF" xmlDataType="double"/>
    </xmlCellPr>
  </singleXmlCell>
  <singleXmlCell id="864" r="R72" connectionId="0">
    <xmlCellPr id="864" uniqueName="_Report_Observations_BIL.AKT.FKU_A.CHF.U5J.T.T">
      <xmlPr mapId="1" xpath="/Report/Observations/BIL.AKT.FKU/A.CHF.U5J.T.T" xmlDataType="double"/>
    </xmlCellPr>
  </singleXmlCell>
  <singleXmlCell id="865" r="R71" connectionId="0">
    <xmlCellPr id="865" uniqueName="_Report_Observations_BIL.AKT.FKU_A.CHF.J15.T.T">
      <xmlPr mapId="1" xpath="/Report/Observations/BIL.AKT.FKU/A.CHF.J15.T.T" xmlDataType="double"/>
    </xmlCellPr>
  </singleXmlCell>
  <singleXmlCell id="866" r="R105" connectionId="0">
    <xmlCellPr id="866" uniqueName="_Report_Observations_BIL.AKT.SON.NML_A.CHF">
      <xmlPr mapId="1" xpath="/Report/Observations/BIL.AKT.SON.NML/A.CHF" xmlDataType="double"/>
    </xmlCellPr>
  </singleXmlCell>
  <singleXmlCell id="867" r="R74" connectionId="0">
    <xmlCellPr id="867" uniqueName="_Report_Observations_BIL.AKT.HYP_A.CHF.ASI">
      <xmlPr mapId="1" xpath="/Report/Observations/BIL.AKT.HYP/A.CHF.ASI" xmlDataType="double"/>
    </xmlCellPr>
  </singleXmlCell>
  <singleXmlCell id="868" r="R100" connectionId="0">
    <xmlCellPr id="868" uniqueName="_Report_Observations_BIL.AKT.SAN.OFL_A.CHF">
      <xmlPr mapId="1" xpath="/Report/Observations/BIL.AKT.SAN.OFL/A.CHF" xmlDataType="double"/>
    </xmlCellPr>
  </singleXmlCell>
  <singleXmlCell id="869" r="R73" connectionId="0">
    <xmlCellPr id="869" uniqueName="_Report_Observations_BIL.AKT.HYP_A.CHF.T">
      <xmlPr mapId="1" xpath="/Report/Observations/BIL.AKT.HYP/A.CHF.T" xmlDataType="double"/>
    </xmlCellPr>
  </singleXmlCell>
  <singleXmlCell id="870" r="R76" connectionId="0">
    <xmlCellPr id="870" uniqueName="_Report_Observations_BIL.AKT.HYP_A.CHF.RLZ">
      <xmlPr mapId="1" xpath="/Report/Observations/BIL.AKT.HYP/A.CHF.RLZ" xmlDataType="double"/>
    </xmlCellPr>
  </singleXmlCell>
  <singleXmlCell id="871" r="R102" connectionId="0">
    <xmlCellPr id="871" uniqueName="_Report_Observations_BIL.AKT.IMW_A.CHF">
      <xmlPr mapId="1" xpath="/Report/Observations/BIL.AKT.IMW/A.CHF" xmlDataType="double"/>
    </xmlCellPr>
  </singleXmlCell>
  <singleXmlCell id="872" r="R75" connectionId="0">
    <xmlCellPr id="872" uniqueName="_Report_Observations_BIL.AKT.HYP_A.CHF.KUE">
      <xmlPr mapId="1" xpath="/Report/Observations/BIL.AKT.HYP/A.CHF.KUE" xmlDataType="double"/>
    </xmlCellPr>
  </singleXmlCell>
  <singleXmlCell id="873" r="R101" connectionId="0">
    <xmlCellPr id="873" uniqueName="_Report_Observations_BIL.AKT.SAN.UES_A.CHF">
      <xmlPr mapId="1" xpath="/Report/Observations/BIL.AKT.SAN.UES/A.CHF" xmlDataType="double"/>
    </xmlCellPr>
  </singleXmlCell>
  <singleXmlCell id="874" r="R78" connectionId="0">
    <xmlCellPr id="874" uniqueName="_Report_Observations_BIL.AKT.HYP_A.CHF.M13">
      <xmlPr mapId="1" xpath="/Report/Observations/BIL.AKT.HYP/A.CHF.M13" xmlDataType="double"/>
    </xmlCellPr>
  </singleXmlCell>
  <singleXmlCell id="876" r="R77" connectionId="0">
    <xmlCellPr id="876" uniqueName="_Report_Observations_BIL.AKT.HYP_A.CHF.B1M">
      <xmlPr mapId="1" xpath="/Report/Observations/BIL.AKT.HYP/A.CHF.B1M" xmlDataType="double"/>
    </xmlCellPr>
  </singleXmlCell>
  <singleXmlCell id="878" r="R79" connectionId="0">
    <xmlCellPr id="878" uniqueName="_Report_Observations_BIL.AKT.HYP_A.CHF.M31">
      <xmlPr mapId="1" xpath="/Report/Observations/BIL.AKT.HYP/A.CHF.M31" xmlDataType="double"/>
    </xmlCellPr>
  </singleXmlCell>
  <singleXmlCell id="886" r="R61" connectionId="0">
    <xmlCellPr id="886" uniqueName="_Report_Observations_BIL.AKT.FKU_A.CHF.T.GED.T">
      <xmlPr mapId="1" xpath="/Report/Observations/BIL.AKT.FKU/A.CHF.T.GED.T" xmlDataType="double"/>
    </xmlCellPr>
  </singleXmlCell>
  <singleXmlCell id="887" r="R60" connectionId="0">
    <xmlCellPr id="887" uniqueName="_Report_Observations_BIL.AKT.FKU_A.CHF.T.UNG.ORK">
      <xmlPr mapId="1" xpath="/Report/Observations/BIL.AKT.FKU/A.CHF.T.UNG.ORK" xmlDataType="double"/>
    </xmlCellPr>
  </singleXmlCell>
  <singleXmlCell id="888" r="R63" connectionId="0">
    <xmlCellPr id="888" uniqueName="_Report_Observations_BIL.AKT.FKU_A.CHF.T.HYD.U">
      <xmlPr mapId="1" xpath="/Report/Observations/BIL.AKT.FKU/A.CHF.T.HYD.U" xmlDataType="double"/>
    </xmlCellPr>
  </singleXmlCell>
  <singleXmlCell id="889" r="R62" connectionId="0">
    <xmlCellPr id="889" uniqueName="_Report_Observations_BIL.AKT.FKU_A.CHF.T.GED.ORK">
      <xmlPr mapId="1" xpath="/Report/Observations/BIL.AKT.FKU/A.CHF.T.GED.ORK" xmlDataType="double"/>
    </xmlCellPr>
  </singleXmlCell>
  <singleXmlCell id="890" r="R65" connectionId="0">
    <xmlCellPr id="890" uniqueName="_Report_Observations_BIL.AKT.FKU_A.CHF.ASI.T.T">
      <xmlPr mapId="1" xpath="/Report/Observations/BIL.AKT.FKU/A.CHF.ASI.T.T" xmlDataType="double"/>
    </xmlCellPr>
  </singleXmlCell>
  <singleXmlCell id="891" r="R67" connectionId="0">
    <xmlCellPr id="891" uniqueName="_Report_Observations_BIL.AKT.FKU_A.CHF.RLZ.T.T">
      <xmlPr mapId="1" xpath="/Report/Observations/BIL.AKT.FKU/A.CHF.RLZ.T.T" xmlDataType="double"/>
    </xmlCellPr>
  </singleXmlCell>
  <singleXmlCell id="893" r="R66" connectionId="0">
    <xmlCellPr id="893" uniqueName="_Report_Observations_BIL.AKT.FKU_A.CHF.KUE.T.T">
      <xmlPr mapId="1" xpath="/Report/Observations/BIL.AKT.FKU/A.CHF.KUE.T.T" xmlDataType="double"/>
    </xmlCellPr>
  </singleXmlCell>
  <singleXmlCell id="895" r="R69" connectionId="0">
    <xmlCellPr id="895" uniqueName="_Report_Observations_BIL.AKT.FKU_A.CHF.M13.T.T">
      <xmlPr mapId="1" xpath="/Report/Observations/BIL.AKT.FKU/A.CHF.M13.T.T" xmlDataType="double"/>
    </xmlCellPr>
  </singleXmlCell>
  <singleXmlCell id="897" r="R68" connectionId="0">
    <xmlCellPr id="897" uniqueName="_Report_Observations_BIL.AKT.FKU_A.CHF.B1M.T.T">
      <xmlPr mapId="1" xpath="/Report/Observations/BIL.AKT.FKU/A.CHF.B1M.T.T" xmlDataType="double"/>
    </xmlCellPr>
  </singleXmlCell>
  <singleXmlCell id="907" r="R50" connectionId="0">
    <xmlCellPr id="907" uniqueName="_Report_Observations_BIL.AKT.WFG_A.CHF.KUE.KUN">
      <xmlPr mapId="1" xpath="/Report/Observations/BIL.AKT.WFG/A.CHF.KUE.KUN" xmlDataType="double"/>
    </xmlCellPr>
  </singleXmlCell>
  <singleXmlCell id="908" r="R52" connectionId="0">
    <xmlCellPr id="908" uniqueName="_Report_Observations_BIL.AKT.WFG_A.CHF.B1M.KUN">
      <xmlPr mapId="1" xpath="/Report/Observations/BIL.AKT.WFG/A.CHF.B1M.KUN" xmlDataType="double"/>
    </xmlCellPr>
  </singleXmlCell>
  <singleXmlCell id="909" r="R51" connectionId="0">
    <xmlCellPr id="909" uniqueName="_Report_Observations_BIL.AKT.WFG_A.CHF.RLZ.KUN">
      <xmlPr mapId="1" xpath="/Report/Observations/BIL.AKT.WFG/A.CHF.RLZ.KUN" xmlDataType="double"/>
    </xmlCellPr>
  </singleXmlCell>
  <singleXmlCell id="910" r="R54" connectionId="0">
    <xmlCellPr id="910" uniqueName="_Report_Observations_BIL.AKT.WFG_A.CHF.M31.KUN">
      <xmlPr mapId="1" xpath="/Report/Observations/BIL.AKT.WFG/A.CHF.M31.KUN" xmlDataType="double"/>
    </xmlCellPr>
  </singleXmlCell>
  <singleXmlCell id="911" r="R53" connectionId="0">
    <xmlCellPr id="911" uniqueName="_Report_Observations_BIL.AKT.WFG_A.CHF.M13.KUN">
      <xmlPr mapId="1" xpath="/Report/Observations/BIL.AKT.WFG/A.CHF.M13.KUN" xmlDataType="double"/>
    </xmlCellPr>
  </singleXmlCell>
  <singleXmlCell id="912" r="R56" connectionId="0">
    <xmlCellPr id="912" uniqueName="_Report_Observations_BIL.AKT.WFG_A.CHF.U5J.KUN">
      <xmlPr mapId="1" xpath="/Report/Observations/BIL.AKT.WFG/A.CHF.U5J.KUN" xmlDataType="double"/>
    </xmlCellPr>
  </singleXmlCell>
  <singleXmlCell id="914" r="R55" connectionId="0">
    <xmlCellPr id="914" uniqueName="_Report_Observations_BIL.AKT.WFG_A.CHF.J15.KUN">
      <xmlPr mapId="1" xpath="/Report/Observations/BIL.AKT.WFG/A.CHF.J15.KUN" xmlDataType="double"/>
    </xmlCellPr>
  </singleXmlCell>
  <singleXmlCell id="917" r="R57" connectionId="0">
    <xmlCellPr id="917" uniqueName="_Report_Observations_BIL.AKT.FKU_A.CHF.T.T.T">
      <xmlPr mapId="1" xpath="/Report/Observations/BIL.AKT.FKU/A.CHF.T.T.T" xmlDataType="double"/>
    </xmlCellPr>
  </singleXmlCell>
  <singleXmlCell id="919" r="R59" connectionId="0">
    <xmlCellPr id="919" uniqueName="_Report_Observations_BIL.AKT.FKU_A.CHF.T.UNG.T">
      <xmlPr mapId="1" xpath="/Report/Observations/BIL.AKT.FKU/A.CHF.T.UNG.T" xmlDataType="double"/>
    </xmlCellPr>
  </singleXmlCell>
  <singleXmlCell id="921" r="R41" connectionId="0">
    <xmlCellPr id="921" uniqueName="_Report_Observations_BIL.AKT.WFG_A.CHF.KUE.BAN">
      <xmlPr mapId="1" xpath="/Report/Observations/BIL.AKT.WFG/A.CHF.KUE.BAN" xmlDataType="double"/>
    </xmlCellPr>
  </singleXmlCell>
  <singleXmlCell id="922" r="R40" connectionId="0">
    <xmlCellPr id="922" uniqueName="_Report_Observations_BIL.AKT.WFG_A.CHF.ASI.BAN">
      <xmlPr mapId="1" xpath="/Report/Observations/BIL.AKT.WFG/A.CHF.ASI.BAN" xmlDataType="double"/>
    </xmlCellPr>
  </singleXmlCell>
  <singleXmlCell id="923" r="R43" connectionId="0">
    <xmlCellPr id="923" uniqueName="_Report_Observations_BIL.AKT.WFG_A.CHF.B1M.BAN">
      <xmlPr mapId="1" xpath="/Report/Observations/BIL.AKT.WFG/A.CHF.B1M.BAN" xmlDataType="double"/>
    </xmlCellPr>
  </singleXmlCell>
  <singleXmlCell id="924" r="R42" connectionId="0">
    <xmlCellPr id="924" uniqueName="_Report_Observations_BIL.AKT.WFG_A.CHF.RLZ.BAN">
      <xmlPr mapId="1" xpath="/Report/Observations/BIL.AKT.WFG/A.CHF.RLZ.BAN" xmlDataType="double"/>
    </xmlCellPr>
  </singleXmlCell>
  <singleXmlCell id="925" r="R45" connectionId="0">
    <xmlCellPr id="925" uniqueName="_Report_Observations_BIL.AKT.WFG_A.CHF.M31.BAN">
      <xmlPr mapId="1" xpath="/Report/Observations/BIL.AKT.WFG/A.CHF.M31.BAN" xmlDataType="double"/>
    </xmlCellPr>
  </singleXmlCell>
  <singleXmlCell id="926" r="R44" connectionId="0">
    <xmlCellPr id="926" uniqueName="_Report_Observations_BIL.AKT.WFG_A.CHF.M13.BAN">
      <xmlPr mapId="1" xpath="/Report/Observations/BIL.AKT.WFG/A.CHF.M13.BAN" xmlDataType="double"/>
    </xmlCellPr>
  </singleXmlCell>
  <singleXmlCell id="927" r="R47" connectionId="0">
    <xmlCellPr id="927" uniqueName="_Report_Observations_BIL.AKT.WFG_A.CHF.U5J.BAN">
      <xmlPr mapId="1" xpath="/Report/Observations/BIL.AKT.WFG/A.CHF.U5J.BAN" xmlDataType="double"/>
    </xmlCellPr>
  </singleXmlCell>
  <singleXmlCell id="928" r="R46" connectionId="0">
    <xmlCellPr id="928" uniqueName="_Report_Observations_BIL.AKT.WFG_A.CHF.J15.BAN">
      <xmlPr mapId="1" xpath="/Report/Observations/BIL.AKT.WFG/A.CHF.J15.BAN" xmlDataType="double"/>
    </xmlCellPr>
  </singleXmlCell>
  <singleXmlCell id="929" r="R49" connectionId="0">
    <xmlCellPr id="929" uniqueName="_Report_Observations_BIL.AKT.WFG_A.CHF.ASI.KUN">
      <xmlPr mapId="1" xpath="/Report/Observations/BIL.AKT.WFG/A.CHF.ASI.KUN" xmlDataType="double"/>
    </xmlCellPr>
  </singleXmlCell>
  <singleXmlCell id="930" r="R48" connectionId="0">
    <xmlCellPr id="930" uniqueName="_Report_Observations_BIL.AKT.WFG_A.CHF.T.KUN">
      <xmlPr mapId="1" xpath="/Report/Observations/BIL.AKT.WFG/A.CHF.T.KUN" xmlDataType="double"/>
    </xmlCellPr>
  </singleXmlCell>
  <singleXmlCell id="932" r="R30" connectionId="0">
    <xmlCellPr id="932" uniqueName="_Report_Observations_BIL.AKT.FBA_A.CHF.ASI">
      <xmlPr mapId="1" xpath="/Report/Observations/BIL.AKT.FBA/A.CHF.ASI" xmlDataType="double"/>
    </xmlCellPr>
  </singleXmlCell>
  <singleXmlCell id="933" r="R32" connectionId="0">
    <xmlCellPr id="933" uniqueName="_Report_Observations_BIL.AKT.FBA_A.CHF.RLZ">
      <xmlPr mapId="1" xpath="/Report/Observations/BIL.AKT.FBA/A.CHF.RLZ" xmlDataType="double"/>
    </xmlCellPr>
  </singleXmlCell>
  <singleXmlCell id="934" r="R31" connectionId="0">
    <xmlCellPr id="934" uniqueName="_Report_Observations_BIL.AKT.FBA_A.CHF.KUE">
      <xmlPr mapId="1" xpath="/Report/Observations/BIL.AKT.FBA/A.CHF.KUE" xmlDataType="double"/>
    </xmlCellPr>
  </singleXmlCell>
  <singleXmlCell id="935" r="R34" connectionId="0">
    <xmlCellPr id="935" uniqueName="_Report_Observations_BIL.AKT.FBA_A.CHF.M13">
      <xmlPr mapId="1" xpath="/Report/Observations/BIL.AKT.FBA/A.CHF.M13" xmlDataType="double"/>
    </xmlCellPr>
  </singleXmlCell>
  <singleXmlCell id="936" r="R33" connectionId="0">
    <xmlCellPr id="936" uniqueName="_Report_Observations_BIL.AKT.FBA_A.CHF.B1M">
      <xmlPr mapId="1" xpath="/Report/Observations/BIL.AKT.FBA/A.CHF.B1M" xmlDataType="double"/>
    </xmlCellPr>
  </singleXmlCell>
  <singleXmlCell id="937" r="R36" connectionId="0">
    <xmlCellPr id="937" uniqueName="_Report_Observations_BIL.AKT.FBA_A.CHF.J15">
      <xmlPr mapId="1" xpath="/Report/Observations/BIL.AKT.FBA/A.CHF.J15" xmlDataType="double"/>
    </xmlCellPr>
  </singleXmlCell>
  <singleXmlCell id="938" r="R35" connectionId="0">
    <xmlCellPr id="938" uniqueName="_Report_Observations_BIL.AKT.FBA_A.CHF.M31">
      <xmlPr mapId="1" xpath="/Report/Observations/BIL.AKT.FBA/A.CHF.M31" xmlDataType="double"/>
    </xmlCellPr>
  </singleXmlCell>
  <singleXmlCell id="939" r="R38" connectionId="0">
    <xmlCellPr id="939" uniqueName="_Report_Observations_BIL.AKT.WFG_A.CHF.T.T">
      <xmlPr mapId="1" xpath="/Report/Observations/BIL.AKT.WFG/A.CHF.T.T" xmlDataType="double"/>
    </xmlCellPr>
  </singleXmlCell>
  <singleXmlCell id="940" r="R37" connectionId="0">
    <xmlCellPr id="940" uniqueName="_Report_Observations_BIL.AKT.FBA_A.CHF.U5J">
      <xmlPr mapId="1" xpath="/Report/Observations/BIL.AKT.FBA/A.CHF.U5J" xmlDataType="double"/>
    </xmlCellPr>
  </singleXmlCell>
  <singleXmlCell id="941" r="R39" connectionId="0">
    <xmlCellPr id="941" uniqueName="_Report_Observations_BIL.AKT.WFG_A.CHF.T.BAN">
      <xmlPr mapId="1" xpath="/Report/Observations/BIL.AKT.WFG/A.CHF.T.BAN" xmlDataType="double"/>
    </xmlCellPr>
  </singleXmlCell>
  <singleXmlCell id="942" r="R21" connectionId="0">
    <xmlCellPr id="942" uniqueName="_Report_Observations_BIL.AKT.FMI_A.CHF">
      <xmlPr mapId="1" xpath="/Report/Observations/BIL.AKT.FMI/A.CHF" xmlDataType="double"/>
    </xmlCellPr>
  </singleXmlCell>
  <singleXmlCell id="943" r="R23" connectionId="0">
    <xmlCellPr id="943" uniqueName="_Report_Observations_BIL.AKT.FMI.NOT_A.CHF">
      <xmlPr mapId="1" xpath="/Report/Observations/BIL.AKT.FMI.NOT/A.CHF" xmlDataType="double"/>
    </xmlCellPr>
  </singleXmlCell>
  <singleXmlCell id="944" r="R22" connectionId="0">
    <xmlCellPr id="944" uniqueName="_Report_Observations_BIL.AKT.FMI.SCM_A.CHF">
      <xmlPr mapId="1" xpath="/Report/Observations/BIL.AKT.FMI.SCM/A.CHF" xmlDataType="double"/>
    </xmlCellPr>
  </singleXmlCell>
  <singleXmlCell id="946" r="R25" connectionId="0">
    <xmlCellPr id="946" uniqueName="_Report_Observations_BIL.AKT.FMI.GPA_A.CHF">
      <xmlPr mapId="1" xpath="/Report/Observations/BIL.AKT.FMI.GPA/A.CHF" xmlDataType="double"/>
    </xmlCellPr>
  </singleXmlCell>
  <singleXmlCell id="947" r="R27" connectionId="0">
    <xmlCellPr id="947" uniqueName="_Report_Observations_BIL.AKT.FMI.SGA_A.CHF">
      <xmlPr mapId="1" xpath="/Report/Observations/BIL.AKT.FMI.SGA/A.CHF" xmlDataType="double"/>
    </xmlCellPr>
  </singleXmlCell>
  <singleXmlCell id="948" r="R29" connectionId="0">
    <xmlCellPr id="948" uniqueName="_Report_Observations_BIL.AKT.FBA_A.CHF.T">
      <xmlPr mapId="1" xpath="/Report/Observations/BIL.AKT.FBA/A.CHF.T" xmlDataType="double"/>
    </xmlCellPr>
  </singleXmlCell>
  <singleXmlCell id="949" r="R28" connectionId="0">
    <xmlCellPr id="949" uniqueName="_Report_Observations_BIL.AKT.FMI.CGF_A.CHF">
      <xmlPr mapId="1" xpath="/Report/Observations/BIL.AKT.FMI.CGF/A.CHF" xmlDataType="double"/>
    </xmlCellPr>
  </singleXmlCell>
  <singleXmlCell id="974" r="Y68" connectionId="0">
    <xmlCellPr id="974" uniqueName="_Report_Observations_BIL.AKT.FKU_T.T.B1M.T.T">
      <xmlPr mapId="1" xpath="/Report/Observations/BIL.AKT.FKU/T.T.B1M.T.T" xmlDataType="double"/>
    </xmlCellPr>
  </singleXmlCell>
  <singleXmlCell id="976" r="Y67" connectionId="0">
    <xmlCellPr id="976" uniqueName="_Report_Observations_BIL.AKT.FKU_T.T.RLZ.T.T">
      <xmlPr mapId="1" xpath="/Report/Observations/BIL.AKT.FKU/T.T.RLZ.T.T" xmlDataType="double"/>
    </xmlCellPr>
  </singleXmlCell>
  <singleXmlCell id="978" r="Y69" connectionId="0">
    <xmlCellPr id="978" uniqueName="_Report_Observations_BIL.AKT.FKU_T.T.M13.T.T">
      <xmlPr mapId="1" xpath="/Report/Observations/BIL.AKT.FKU/T.T.M13.T.T" xmlDataType="double"/>
    </xmlCellPr>
  </singleXmlCell>
  <singleXmlCell id="986" r="Y60" connectionId="0">
    <xmlCellPr id="986" uniqueName="_Report_Observations_BIL.AKT.FKU_T.T.T.UNG.ORK">
      <xmlPr mapId="1" xpath="/Report/Observations/BIL.AKT.FKU/T.T.T.UNG.ORK" xmlDataType="double"/>
    </xmlCellPr>
  </singleXmlCell>
  <singleXmlCell id="987" r="Y62" connectionId="0">
    <xmlCellPr id="987" uniqueName="_Report_Observations_BIL.AKT.FKU_T.T.T.GED.ORK">
      <xmlPr mapId="1" xpath="/Report/Observations/BIL.AKT.FKU/T.T.T.GED.ORK" xmlDataType="double"/>
    </xmlCellPr>
  </singleXmlCell>
  <singleXmlCell id="988" r="Y61" connectionId="0">
    <xmlCellPr id="988" uniqueName="_Report_Observations_BIL.AKT.FKU_T.T.T.GED.T">
      <xmlPr mapId="1" xpath="/Report/Observations/BIL.AKT.FKU/T.T.T.GED.T" xmlDataType="double"/>
    </xmlCellPr>
  </singleXmlCell>
  <singleXmlCell id="989" r="Y63" connectionId="0">
    <xmlCellPr id="989" uniqueName="_Report_Observations_BIL.AKT.FKU_T.T.T.HYD.U">
      <xmlPr mapId="1" xpath="/Report/Observations/BIL.AKT.FKU/T.T.T.HYD.U" xmlDataType="double"/>
    </xmlCellPr>
  </singleXmlCell>
  <singleXmlCell id="990" r="Y66" connectionId="0">
    <xmlCellPr id="990" uniqueName="_Report_Observations_BIL.AKT.FKU_T.T.KUE.T.T">
      <xmlPr mapId="1" xpath="/Report/Observations/BIL.AKT.FKU/T.T.KUE.T.T" xmlDataType="double"/>
    </xmlCellPr>
  </singleXmlCell>
  <singleXmlCell id="991" r="Y65" connectionId="0">
    <xmlCellPr id="991" uniqueName="_Report_Observations_BIL.AKT.FKU_T.T.ASI.T.T">
      <xmlPr mapId="1" xpath="/Report/Observations/BIL.AKT.FKU/T.T.ASI.T.T" xmlDataType="double"/>
    </xmlCellPr>
  </singleXmlCell>
  <singleXmlCell id="992" r="Y57" connectionId="0">
    <xmlCellPr id="992" uniqueName="_Report_Observations_BIL.AKT.FKU_T.T.T.T.T">
      <xmlPr mapId="1" xpath="/Report/Observations/BIL.AKT.FKU/T.T.T.T.T" xmlDataType="double"/>
    </xmlCellPr>
  </singleXmlCell>
  <singleXmlCell id="993" r="Y56" connectionId="0">
    <xmlCellPr id="993" uniqueName="_Report_Observations_BIL.AKT.WFG_T.T.U5J.KUN">
      <xmlPr mapId="1" xpath="/Report/Observations/BIL.AKT.WFG/T.T.U5J.KUN" xmlDataType="double"/>
    </xmlCellPr>
  </singleXmlCell>
  <singleXmlCell id="995" r="Y59" connectionId="0">
    <xmlCellPr id="995" uniqueName="_Report_Observations_BIL.AKT.FKU_T.T.T.UNG.T">
      <xmlPr mapId="1" xpath="/Report/Observations/BIL.AKT.FKU/T.T.T.UNG.T" xmlDataType="double"/>
    </xmlCellPr>
  </singleXmlCell>
  <singleXmlCell id="1004" r="Y51" connectionId="0">
    <xmlCellPr id="1004" uniqueName="_Report_Observations_BIL.AKT.WFG_T.T.RLZ.KUN">
      <xmlPr mapId="1" xpath="/Report/Observations/BIL.AKT.WFG/T.T.RLZ.KUN" xmlDataType="double"/>
    </xmlCellPr>
  </singleXmlCell>
  <singleXmlCell id="1005" r="Y50" connectionId="0">
    <xmlCellPr id="1005" uniqueName="_Report_Observations_BIL.AKT.WFG_T.T.KUE.KUN">
      <xmlPr mapId="1" xpath="/Report/Observations/BIL.AKT.WFG/T.T.KUE.KUN" xmlDataType="double"/>
    </xmlCellPr>
  </singleXmlCell>
  <singleXmlCell id="1006" r="Y53" connectionId="0">
    <xmlCellPr id="1006" uniqueName="_Report_Observations_BIL.AKT.WFG_T.T.M13.KUN">
      <xmlPr mapId="1" xpath="/Report/Observations/BIL.AKT.WFG/T.T.M13.KUN" xmlDataType="double"/>
    </xmlCellPr>
  </singleXmlCell>
  <singleXmlCell id="1007" r="Y52" connectionId="0">
    <xmlCellPr id="1007" uniqueName="_Report_Observations_BIL.AKT.WFG_T.T.B1M.KUN">
      <xmlPr mapId="1" xpath="/Report/Observations/BIL.AKT.WFG/T.T.B1M.KUN" xmlDataType="double"/>
    </xmlCellPr>
  </singleXmlCell>
  <singleXmlCell id="1008" r="Y55" connectionId="0">
    <xmlCellPr id="1008" uniqueName="_Report_Observations_BIL.AKT.WFG_T.T.J15.KUN">
      <xmlPr mapId="1" xpath="/Report/Observations/BIL.AKT.WFG/T.T.J15.KUN" xmlDataType="double"/>
    </xmlCellPr>
  </singleXmlCell>
  <singleXmlCell id="1009" r="Y54" connectionId="0">
    <xmlCellPr id="1009" uniqueName="_Report_Observations_BIL.AKT.WFG_T.T.M31.KUN">
      <xmlPr mapId="1" xpath="/Report/Observations/BIL.AKT.WFG/T.T.M31.KUN" xmlDataType="double"/>
    </xmlCellPr>
  </singleXmlCell>
  <singleXmlCell id="1010" r="Y46" connectionId="0">
    <xmlCellPr id="1010" uniqueName="_Report_Observations_BIL.AKT.WFG_T.T.J15.BAN">
      <xmlPr mapId="1" xpath="/Report/Observations/BIL.AKT.WFG/T.T.J15.BAN" xmlDataType="double"/>
    </xmlCellPr>
  </singleXmlCell>
  <singleXmlCell id="1012" r="Y45" connectionId="0">
    <xmlCellPr id="1012" uniqueName="_Report_Observations_BIL.AKT.WFG_T.T.M31.BAN">
      <xmlPr mapId="1" xpath="/Report/Observations/BIL.AKT.WFG/T.T.M31.BAN" xmlDataType="double"/>
    </xmlCellPr>
  </singleXmlCell>
  <singleXmlCell id="1014" r="Y48" connectionId="0">
    <xmlCellPr id="1014" uniqueName="_Report_Observations_BIL.AKT.WFG_T.T.T.KUN">
      <xmlPr mapId="1" xpath="/Report/Observations/BIL.AKT.WFG/T.T.T.KUN" xmlDataType="double"/>
    </xmlCellPr>
  </singleXmlCell>
  <singleXmlCell id="1016" r="Y47" connectionId="0">
    <xmlCellPr id="1016" uniqueName="_Report_Observations_BIL.AKT.WFG_T.T.U5J.BAN">
      <xmlPr mapId="1" xpath="/Report/Observations/BIL.AKT.WFG/T.T.U5J.BAN" xmlDataType="double"/>
    </xmlCellPr>
  </singleXmlCell>
  <singleXmlCell id="1018" r="Y49" connectionId="0">
    <xmlCellPr id="1018" uniqueName="_Report_Observations_BIL.AKT.WFG_T.T.ASI.KUN">
      <xmlPr mapId="1" xpath="/Report/Observations/BIL.AKT.WFG/T.T.ASI.KUN" xmlDataType="double"/>
    </xmlCellPr>
  </singleXmlCell>
  <singleXmlCell id="1025" r="Y40" connectionId="0">
    <xmlCellPr id="1025" uniqueName="_Report_Observations_BIL.AKT.WFG_T.T.ASI.BAN">
      <xmlPr mapId="1" xpath="/Report/Observations/BIL.AKT.WFG/T.T.ASI.BAN" xmlDataType="double"/>
    </xmlCellPr>
  </singleXmlCell>
  <singleXmlCell id="1026" r="Y42" connectionId="0">
    <xmlCellPr id="1026" uniqueName="_Report_Observations_BIL.AKT.WFG_T.T.RLZ.BAN">
      <xmlPr mapId="1" xpath="/Report/Observations/BIL.AKT.WFG/T.T.RLZ.BAN" xmlDataType="double"/>
    </xmlCellPr>
  </singleXmlCell>
  <singleXmlCell id="1027" r="Y41" connectionId="0">
    <xmlCellPr id="1027" uniqueName="_Report_Observations_BIL.AKT.WFG_T.T.KUE.BAN">
      <xmlPr mapId="1" xpath="/Report/Observations/BIL.AKT.WFG/T.T.KUE.BAN" xmlDataType="double"/>
    </xmlCellPr>
  </singleXmlCell>
  <singleXmlCell id="1028" r="Y44" connectionId="0">
    <xmlCellPr id="1028" uniqueName="_Report_Observations_BIL.AKT.WFG_T.T.M13.BAN">
      <xmlPr mapId="1" xpath="/Report/Observations/BIL.AKT.WFG/T.T.M13.BAN" xmlDataType="double"/>
    </xmlCellPr>
  </singleXmlCell>
  <singleXmlCell id="1029" r="Y43" connectionId="0">
    <xmlCellPr id="1029" uniqueName="_Report_Observations_BIL.AKT.WFG_T.T.B1M.BAN">
      <xmlPr mapId="1" xpath="/Report/Observations/BIL.AKT.WFG/T.T.B1M.BAN" xmlDataType="double"/>
    </xmlCellPr>
  </singleXmlCell>
  <singleXmlCell id="1030" r="Y35" connectionId="0">
    <xmlCellPr id="1030" uniqueName="_Report_Observations_BIL.AKT.FBA_T.T.M31">
      <xmlPr mapId="1" xpath="/Report/Observations/BIL.AKT.FBA/T.T.M31" xmlDataType="double"/>
    </xmlCellPr>
  </singleXmlCell>
  <singleXmlCell id="1032" r="Y34" connectionId="0">
    <xmlCellPr id="1032" uniqueName="_Report_Observations_BIL.AKT.FBA_T.T.M13">
      <xmlPr mapId="1" xpath="/Report/Observations/BIL.AKT.FBA/T.T.M13" xmlDataType="double"/>
    </xmlCellPr>
  </singleXmlCell>
  <singleXmlCell id="1034" r="Y37" connectionId="0">
    <xmlCellPr id="1034" uniqueName="_Report_Observations_BIL.AKT.FBA_T.T.U5J">
      <xmlPr mapId="1" xpath="/Report/Observations/BIL.AKT.FBA/T.T.U5J" xmlDataType="double"/>
    </xmlCellPr>
  </singleXmlCell>
  <singleXmlCell id="1036" r="Y36" connectionId="0">
    <xmlCellPr id="1036" uniqueName="_Report_Observations_BIL.AKT.FBA_T.T.J15">
      <xmlPr mapId="1" xpath="/Report/Observations/BIL.AKT.FBA/T.T.J15" xmlDataType="double"/>
    </xmlCellPr>
  </singleXmlCell>
  <singleXmlCell id="1038" r="Y39" connectionId="0">
    <xmlCellPr id="1038" uniqueName="_Report_Observations_BIL.AKT.WFG_T.T.T.BAN">
      <xmlPr mapId="1" xpath="/Report/Observations/BIL.AKT.WFG/T.T.T.BAN" xmlDataType="double"/>
    </xmlCellPr>
  </singleXmlCell>
  <singleXmlCell id="1039" r="Y38" connectionId="0">
    <xmlCellPr id="1039" uniqueName="_Report_Observations_BIL.AKT.WFG_T.T.T.T">
      <xmlPr mapId="1" xpath="/Report/Observations/BIL.AKT.WFG/T.T.T.T" xmlDataType="double"/>
    </xmlCellPr>
  </singleXmlCell>
  <singleXmlCell id="1046" r="Y31" connectionId="0">
    <xmlCellPr id="1046" uniqueName="_Report_Observations_BIL.AKT.FBA_T.T.KUE">
      <xmlPr mapId="1" xpath="/Report/Observations/BIL.AKT.FBA/T.T.KUE" xmlDataType="double"/>
    </xmlCellPr>
  </singleXmlCell>
  <singleXmlCell id="1047" r="Y30" connectionId="0">
    <xmlCellPr id="1047" uniqueName="_Report_Observations_BIL.AKT.FBA_T.T.ASI">
      <xmlPr mapId="1" xpath="/Report/Observations/BIL.AKT.FBA/T.T.ASI" xmlDataType="double"/>
    </xmlCellPr>
  </singleXmlCell>
  <singleXmlCell id="1048" r="Y33" connectionId="0">
    <xmlCellPr id="1048" uniqueName="_Report_Observations_BIL.AKT.FBA_T.T.B1M">
      <xmlPr mapId="1" xpath="/Report/Observations/BIL.AKT.FBA/T.T.B1M" xmlDataType="double"/>
    </xmlCellPr>
  </singleXmlCell>
  <singleXmlCell id="1049" r="Y32" connectionId="0">
    <xmlCellPr id="1049" uniqueName="_Report_Observations_BIL.AKT.FBA_T.T.RLZ">
      <xmlPr mapId="1" xpath="/Report/Observations/BIL.AKT.FBA/T.T.RLZ" xmlDataType="double"/>
    </xmlCellPr>
  </singleXmlCell>
  <singleXmlCell id="1050" r="Y24" connectionId="0">
    <xmlCellPr id="1050" uniqueName="_Report_Observations_BIL.AKT.FMI.GGU_T.T">
      <xmlPr mapId="1" xpath="/Report/Observations/BIL.AKT.FMI.GGU/T.T" xmlDataType="double"/>
    </xmlCellPr>
  </singleXmlCell>
  <singleXmlCell id="1051" r="Y23" connectionId="0">
    <xmlCellPr id="1051" uniqueName="_Report_Observations_BIL.AKT.FMI.NOT_T.T">
      <xmlPr mapId="1" xpath="/Report/Observations/BIL.AKT.FMI.NOT/T.T" xmlDataType="double"/>
    </xmlCellPr>
  </singleXmlCell>
  <singleXmlCell id="1052" r="Y26" connectionId="0">
    <xmlCellPr id="1052" uniqueName="_Report_Observations_BIL.AKT.FMI.GFG_T.T">
      <xmlPr mapId="1" xpath="/Report/Observations/BIL.AKT.FMI.GFG/T.T" xmlDataType="double"/>
    </xmlCellPr>
  </singleXmlCell>
  <singleXmlCell id="1053" r="Y25" connectionId="0">
    <xmlCellPr id="1053" uniqueName="_Report_Observations_BIL.AKT.FMI.GPA_T.T">
      <xmlPr mapId="1" xpath="/Report/Observations/BIL.AKT.FMI.GPA/T.T" xmlDataType="double"/>
    </xmlCellPr>
  </singleXmlCell>
  <singleXmlCell id="1054" r="Y28" connectionId="0">
    <xmlCellPr id="1054" uniqueName="_Report_Observations_BIL.AKT.FMI.CGF_T.T">
      <xmlPr mapId="1" xpath="/Report/Observations/BIL.AKT.FMI.CGF/T.T" xmlDataType="double"/>
    </xmlCellPr>
  </singleXmlCell>
  <singleXmlCell id="1055" r="Y27" connectionId="0">
    <xmlCellPr id="1055" uniqueName="_Report_Observations_BIL.AKT.FMI.SGA_T.T">
      <xmlPr mapId="1" xpath="/Report/Observations/BIL.AKT.FMI.SGA/T.T" xmlDataType="double"/>
    </xmlCellPr>
  </singleXmlCell>
  <singleXmlCell id="1056" r="Y29" connectionId="0">
    <xmlCellPr id="1056" uniqueName="_Report_Observations_BIL.AKT.FBA_T.T.T">
      <xmlPr mapId="1" xpath="/Report/Observations/BIL.AKT.FBA/T.T.T" xmlDataType="double"/>
    </xmlCellPr>
  </singleXmlCell>
  <singleXmlCell id="1057" r="Y22" connectionId="0">
    <xmlCellPr id="1057" uniqueName="_Report_Observations_BIL.AKT.FMI.SCM_T.T">
      <xmlPr mapId="1" xpath="/Report/Observations/BIL.AKT.FMI.SCM/T.T" xmlDataType="double"/>
    </xmlCellPr>
  </singleXmlCell>
  <singleXmlCell id="1058" r="Y21" connectionId="0">
    <xmlCellPr id="1058" uniqueName="_Report_Observations_BIL.AKT.FMI_T.T">
      <xmlPr mapId="1" xpath="/Report/Observations/BIL.AKT.FMI/T.T" xmlDataType="double"/>
    </xmlCellPr>
  </singleXmlCell>
  <singleXmlCell id="1059" r="O108" connectionId="0">
    <xmlCellPr id="1059" uniqueName="_Report_Observations_BIL.AKT.TOT.NRA_I.JPY">
      <xmlPr mapId="1" xpath="/Report/Observations/BIL.AKT.TOT.NRA/I.JPY" xmlDataType="double"/>
    </xmlCellPr>
  </singleXmlCell>
  <singleXmlCell id="1060" r="O109" connectionId="0">
    <xmlCellPr id="1060" uniqueName="_Report_Observations_BIL.AKT.TOT.NRA.WAF_I.JPY">
      <xmlPr mapId="1" xpath="/Report/Observations/BIL.AKT.TOT.NRA.WAF/I.JPY" xmlDataType="double"/>
    </xmlCellPr>
  </singleXmlCell>
  <singleXmlCell id="1061" r="O104" connectionId="0">
    <xmlCellPr id="1061" uniqueName="_Report_Observations_BIL.AKT.SON.SBG_I.JPY">
      <xmlPr mapId="1" xpath="/Report/Observations/BIL.AKT.SON.SBG/I.JPY" xmlDataType="double"/>
    </xmlCellPr>
  </singleXmlCell>
  <singleXmlCell id="1062" r="O105" connectionId="0">
    <xmlCellPr id="1062" uniqueName="_Report_Observations_BIL.AKT.SON.NML_I.JPY">
      <xmlPr mapId="1" xpath="/Report/Observations/BIL.AKT.SON.NML/I.JPY" xmlDataType="double"/>
    </xmlCellPr>
  </singleXmlCell>
  <singleXmlCell id="1063" r="O107" connectionId="0">
    <xmlCellPr id="1063" uniqueName="_Report_Observations_BIL.AKT.TOT_I.JPY">
      <xmlPr mapId="1" xpath="/Report/Observations/BIL.AKT.TOT/I.JPY" xmlDataType="double"/>
    </xmlCellPr>
  </singleXmlCell>
  <singleXmlCell id="1064" r="O100" connectionId="0">
    <xmlCellPr id="1064" uniqueName="_Report_Observations_BIL.AKT.SAN.OFL_I.JPY">
      <xmlPr mapId="1" xpath="/Report/Observations/BIL.AKT.SAN.OFL/I.JPY" xmlDataType="double"/>
    </xmlCellPr>
  </singleXmlCell>
  <singleXmlCell id="1065" r="O101" connectionId="0">
    <xmlCellPr id="1065" uniqueName="_Report_Observations_BIL.AKT.SAN.UES_I.JPY">
      <xmlPr mapId="1" xpath="/Report/Observations/BIL.AKT.SAN.UES/I.JPY" xmlDataType="double"/>
    </xmlCellPr>
  </singleXmlCell>
  <singleXmlCell id="1066" r="O102" connectionId="0">
    <xmlCellPr id="1066" uniqueName="_Report_Observations_BIL.AKT.IMW_I.JPY">
      <xmlPr mapId="1" xpath="/Report/Observations/BIL.AKT.IMW/I.JPY" xmlDataType="double"/>
    </xmlCellPr>
  </singleXmlCell>
  <singleXmlCell id="1067" r="O103" connectionId="0">
    <xmlCellPr id="1067" uniqueName="_Report_Observations_BIL.AKT.SON_I.JPY">
      <xmlPr mapId="1" xpath="/Report/Observations/BIL.AKT.SON/I.JPY" xmlDataType="double"/>
    </xmlCellPr>
  </singleXmlCell>
  <singleXmlCell id="1084" r="P94" connectionId="0">
    <xmlCellPr id="1084" uniqueName="_Report_Observations_BIL.AKT.FAN.GMP_I.U.T">
      <xmlPr mapId="1" xpath="/Report/Observations/BIL.AKT.FAN.GMP/I.U.T" xmlDataType="double"/>
    </xmlCellPr>
  </singleXmlCell>
  <singleXmlCell id="1086" r="P93" connectionId="0">
    <xmlCellPr id="1086" uniqueName="_Report_Observations_BIL.AKT.FAN.LIS_I.U">
      <xmlPr mapId="1" xpath="/Report/Observations/BIL.AKT.FAN.LIS/I.U" xmlDataType="double"/>
    </xmlCellPr>
  </singleXmlCell>
  <singleXmlCell id="1088" r="P96" connectionId="0">
    <xmlCellPr id="1088" uniqueName="_Report_Observations_BIL.AKT.REA_I.U">
      <xmlPr mapId="1" xpath="/Report/Observations/BIL.AKT.REA/I.U" xmlDataType="double"/>
    </xmlCellPr>
  </singleXmlCell>
  <singleXmlCell id="1089" r="P95" connectionId="0">
    <xmlCellPr id="1089" uniqueName="_Report_Observations_BIL.AKT.FAN.GMP_I.U.OEH">
      <xmlPr mapId="1" xpath="/Report/Observations/BIL.AKT.FAN.GMP/I.U.OEH" xmlDataType="double"/>
    </xmlCellPr>
  </singleXmlCell>
  <singleXmlCell id="1091" r="P98" connectionId="0">
    <xmlCellPr id="1091" uniqueName="_Report_Observations_BIL.AKT.SAN_I.U">
      <xmlPr mapId="1" xpath="/Report/Observations/BIL.AKT.SAN/I.U" xmlDataType="double"/>
    </xmlCellPr>
  </singleXmlCell>
  <singleXmlCell id="1092" r="P97" connectionId="0">
    <xmlCellPr id="1092" uniqueName="_Report_Observations_BIL.AKT.BET_I.U">
      <xmlPr mapId="1" xpath="/Report/Observations/BIL.AKT.BET/I.U" xmlDataType="double"/>
    </xmlCellPr>
  </singleXmlCell>
  <singleXmlCell id="1095" r="P99" connectionId="0">
    <xmlCellPr id="1095" uniqueName="_Report_Observations_BIL.AKT.SAN.LBU_I.U">
      <xmlPr mapId="1" xpath="/Report/Observations/BIL.AKT.SAN.LBU/I.U" xmlDataType="double"/>
    </xmlCellPr>
  </singleXmlCell>
  <singleXmlCell id="1097" r="P90" connectionId="0">
    <xmlCellPr id="1097" uniqueName="_Report_Observations_BIL.AKT.FFV.HYP_I.U">
      <xmlPr mapId="1" xpath="/Report/Observations/BIL.AKT.FFV.HYP/I.U" xmlDataType="double"/>
    </xmlCellPr>
  </singleXmlCell>
  <singleXmlCell id="1098" r="P92" connectionId="0">
    <xmlCellPr id="1098" uniqueName="_Report_Observations_BIL.AKT.FAN_I.U">
      <xmlPr mapId="1" xpath="/Report/Observations/BIL.AKT.FAN/I.U" xmlDataType="double"/>
    </xmlCellPr>
  </singleXmlCell>
  <singleXmlCell id="1099" r="P91" connectionId="0">
    <xmlCellPr id="1099" uniqueName="_Report_Observations_BIL.AKT.FFV.FAN_I.U">
      <xmlPr mapId="1" xpath="/Report/Observations/BIL.AKT.FFV.FAN/I.U" xmlDataType="double"/>
    </xmlCellPr>
  </singleXmlCell>
  <singleXmlCell id="1100" r="P83" connectionId="0">
    <xmlCellPr id="1100" uniqueName="_Report_Observations_BIL.AKT.HGE_I.U">
      <xmlPr mapId="1" xpath="/Report/Observations/BIL.AKT.HGE/I.U" xmlDataType="double"/>
    </xmlCellPr>
  </singleXmlCell>
  <singleXmlCell id="1101" r="P82" connectionId="0">
    <xmlCellPr id="1101" uniqueName="_Report_Observations_BIL.AKT.HYP_I.U.IMM">
      <xmlPr mapId="1" xpath="/Report/Observations/BIL.AKT.HYP/I.U.IMM" xmlDataType="double"/>
    </xmlCellPr>
  </singleXmlCell>
  <singleXmlCell id="1102" r="P85" connectionId="0">
    <xmlCellPr id="1102" uniqueName="_Report_Observations_BIL.AKT.FFV_I.U">
      <xmlPr mapId="1" xpath="/Report/Observations/BIL.AKT.FFV/I.U" xmlDataType="double"/>
    </xmlCellPr>
  </singleXmlCell>
  <singleXmlCell id="1103" r="P84" connectionId="0">
    <xmlCellPr id="1103" uniqueName="_Report_Observations_BIL.AKT.WBW_I.U">
      <xmlPr mapId="1" xpath="/Report/Observations/BIL.AKT.WBW/I.U" xmlDataType="double"/>
    </xmlCellPr>
  </singleXmlCell>
  <singleXmlCell id="1104" r="P87" connectionId="0">
    <xmlCellPr id="1104" uniqueName="_Report_Observations_BIL.AKT.FFV.FBA_I.U">
      <xmlPr mapId="1" xpath="/Report/Observations/BIL.AKT.FFV.FBA/I.U" xmlDataType="double"/>
    </xmlCellPr>
  </singleXmlCell>
  <singleXmlCell id="1105" r="P86" connectionId="0">
    <xmlCellPr id="1105" uniqueName="_Report_Observations_BIL.AKT.FFV.FMI_I.U">
      <xmlPr mapId="1" xpath="/Report/Observations/BIL.AKT.FFV.FMI/I.U" xmlDataType="double"/>
    </xmlCellPr>
  </singleXmlCell>
  <singleXmlCell id="1106" r="P89" connectionId="0">
    <xmlCellPr id="1106" uniqueName="_Report_Observations_BIL.AKT.FFV.FKU_I.U">
      <xmlPr mapId="1" xpath="/Report/Observations/BIL.AKT.FFV.FKU/I.U" xmlDataType="double"/>
    </xmlCellPr>
  </singleXmlCell>
  <singleXmlCell id="1107" r="P88" connectionId="0">
    <xmlCellPr id="1107" uniqueName="_Report_Observations_BIL.AKT.FFV.WFG_I.U">
      <xmlPr mapId="1" xpath="/Report/Observations/BIL.AKT.FFV.WFG/I.U" xmlDataType="double"/>
    </xmlCellPr>
  </singleXmlCell>
  <singleXmlCell id="1108" r="P81" connectionId="0">
    <xmlCellPr id="1108" uniqueName="_Report_Observations_BIL.AKT.HYP_I.U.U5J">
      <xmlPr mapId="1" xpath="/Report/Observations/BIL.AKT.HYP/I.U.U5J" xmlDataType="double"/>
    </xmlCellPr>
  </singleXmlCell>
  <singleXmlCell id="1109" r="P80" connectionId="0">
    <xmlCellPr id="1109" uniqueName="_Report_Observations_BIL.AKT.HYP_I.U.J15">
      <xmlPr mapId="1" xpath="/Report/Observations/BIL.AKT.HYP/I.U.J15" xmlDataType="double"/>
    </xmlCellPr>
  </singleXmlCell>
  <singleXmlCell id="1110" r="P72" connectionId="0">
    <xmlCellPr id="1110" uniqueName="_Report_Observations_BIL.AKT.FKU_I.U.U5J.T.T">
      <xmlPr mapId="1" xpath="/Report/Observations/BIL.AKT.FKU/I.U.U5J.T.T" xmlDataType="double"/>
    </xmlCellPr>
  </singleXmlCell>
  <singleXmlCell id="1111" r="P71" connectionId="0">
    <xmlCellPr id="1111" uniqueName="_Report_Observations_BIL.AKT.FKU_I.U.J15.T.T">
      <xmlPr mapId="1" xpath="/Report/Observations/BIL.AKT.FKU/I.U.J15.T.T" xmlDataType="double"/>
    </xmlCellPr>
  </singleXmlCell>
  <singleXmlCell id="1112" r="P74" connectionId="0">
    <xmlCellPr id="1112" uniqueName="_Report_Observations_BIL.AKT.HYP_I.U.ASI">
      <xmlPr mapId="1" xpath="/Report/Observations/BIL.AKT.HYP/I.U.ASI" xmlDataType="double"/>
    </xmlCellPr>
  </singleXmlCell>
  <singleXmlCell id="1113" r="P73" connectionId="0">
    <xmlCellPr id="1113" uniqueName="_Report_Observations_BIL.AKT.HYP_I.U.T">
      <xmlPr mapId="1" xpath="/Report/Observations/BIL.AKT.HYP/I.U.T" xmlDataType="double"/>
    </xmlCellPr>
  </singleXmlCell>
  <singleXmlCell id="1114" r="P76" connectionId="0">
    <xmlCellPr id="1114" uniqueName="_Report_Observations_BIL.AKT.HYP_I.U.RLZ">
      <xmlPr mapId="1" xpath="/Report/Observations/BIL.AKT.HYP/I.U.RLZ" xmlDataType="double"/>
    </xmlCellPr>
  </singleXmlCell>
  <singleXmlCell id="1115" r="P75" connectionId="0">
    <xmlCellPr id="1115" uniqueName="_Report_Observations_BIL.AKT.HYP_I.U.KUE">
      <xmlPr mapId="1" xpath="/Report/Observations/BIL.AKT.HYP/I.U.KUE" xmlDataType="double"/>
    </xmlCellPr>
  </singleXmlCell>
  <singleXmlCell id="1116" r="P78" connectionId="0">
    <xmlCellPr id="1116" uniqueName="_Report_Observations_BIL.AKT.HYP_I.U.M13">
      <xmlPr mapId="1" xpath="/Report/Observations/BIL.AKT.HYP/I.U.M13" xmlDataType="double"/>
    </xmlCellPr>
  </singleXmlCell>
  <singleXmlCell id="1117" r="P77" connectionId="0">
    <xmlCellPr id="1117" uniqueName="_Report_Observations_BIL.AKT.HYP_I.U.B1M">
      <xmlPr mapId="1" xpath="/Report/Observations/BIL.AKT.HYP/I.U.B1M" xmlDataType="double"/>
    </xmlCellPr>
  </singleXmlCell>
  <singleXmlCell id="1118" r="P79" connectionId="0">
    <xmlCellPr id="1118" uniqueName="_Report_Observations_BIL.AKT.HYP_I.U.M31">
      <xmlPr mapId="1" xpath="/Report/Observations/BIL.AKT.HYP/I.U.M31" xmlDataType="double"/>
    </xmlCellPr>
  </singleXmlCell>
  <singleXmlCell id="1119" r="P70" connectionId="0">
    <xmlCellPr id="1119" uniqueName="_Report_Observations_BIL.AKT.FKU_I.U.M31.T.T">
      <xmlPr mapId="1" xpath="/Report/Observations/BIL.AKT.FKU/I.U.M31.T.T" xmlDataType="double"/>
    </xmlCellPr>
  </singleXmlCell>
  <singleXmlCell id="1120" r="P61" connectionId="0">
    <xmlCellPr id="1120" uniqueName="_Report_Observations_BIL.AKT.FKU_I.U.T.GED.T">
      <xmlPr mapId="1" xpath="/Report/Observations/BIL.AKT.FKU/I.U.T.GED.T" xmlDataType="double"/>
    </xmlCellPr>
  </singleXmlCell>
  <singleXmlCell id="1121" r="P60" connectionId="0">
    <xmlCellPr id="1121" uniqueName="_Report_Observations_BIL.AKT.FKU_I.U.T.UNG.ORK">
      <xmlPr mapId="1" xpath="/Report/Observations/BIL.AKT.FKU/I.U.T.UNG.ORK" xmlDataType="double"/>
    </xmlCellPr>
  </singleXmlCell>
  <singleXmlCell id="1122" r="P63" connectionId="0">
    <xmlCellPr id="1122" uniqueName="_Report_Observations_BIL.AKT.FKU_I.U.T.HYD.U">
      <xmlPr mapId="1" xpath="/Report/Observations/BIL.AKT.FKU/I.U.T.HYD.U" xmlDataType="double"/>
    </xmlCellPr>
  </singleXmlCell>
  <singleXmlCell id="1123" r="P62" connectionId="0">
    <xmlCellPr id="1123" uniqueName="_Report_Observations_BIL.AKT.FKU_I.U.T.GED.ORK">
      <xmlPr mapId="1" xpath="/Report/Observations/BIL.AKT.FKU/I.U.T.GED.ORK" xmlDataType="double"/>
    </xmlCellPr>
  </singleXmlCell>
  <singleXmlCell id="1124" r="P65" connectionId="0">
    <xmlCellPr id="1124" uniqueName="_Report_Observations_BIL.AKT.FKU_I.U.ASI.T.T">
      <xmlPr mapId="1" xpath="/Report/Observations/BIL.AKT.FKU/I.U.ASI.T.T" xmlDataType="double"/>
    </xmlCellPr>
  </singleXmlCell>
  <singleXmlCell id="1125" r="P67" connectionId="0">
    <xmlCellPr id="1125" uniqueName="_Report_Observations_BIL.AKT.FKU_I.U.RLZ.T.T">
      <xmlPr mapId="1" xpath="/Report/Observations/BIL.AKT.FKU/I.U.RLZ.T.T" xmlDataType="double"/>
    </xmlCellPr>
  </singleXmlCell>
  <singleXmlCell id="1126" r="P66" connectionId="0">
    <xmlCellPr id="1126" uniqueName="_Report_Observations_BIL.AKT.FKU_I.U.KUE.T.T">
      <xmlPr mapId="1" xpath="/Report/Observations/BIL.AKT.FKU/I.U.KUE.T.T" xmlDataType="double"/>
    </xmlCellPr>
  </singleXmlCell>
  <singleXmlCell id="1127" r="P69" connectionId="0">
    <xmlCellPr id="1127" uniqueName="_Report_Observations_BIL.AKT.FKU_I.U.M13.T.T">
      <xmlPr mapId="1" xpath="/Report/Observations/BIL.AKT.FKU/I.U.M13.T.T" xmlDataType="double"/>
    </xmlCellPr>
  </singleXmlCell>
  <singleXmlCell id="1128" r="P68" connectionId="0">
    <xmlCellPr id="1128" uniqueName="_Report_Observations_BIL.AKT.FKU_I.U.B1M.T.T">
      <xmlPr mapId="1" xpath="/Report/Observations/BIL.AKT.FKU/I.U.B1M.T.T" xmlDataType="double"/>
    </xmlCellPr>
  </singleXmlCell>
  <singleXmlCell id="1129" r="P50" connectionId="0">
    <xmlCellPr id="1129" uniqueName="_Report_Observations_BIL.AKT.WFG_I.U.KUE.KUN">
      <xmlPr mapId="1" xpath="/Report/Observations/BIL.AKT.WFG/I.U.KUE.KUN" xmlDataType="double"/>
    </xmlCellPr>
  </singleXmlCell>
  <singleXmlCell id="1130" r="P52" connectionId="0">
    <xmlCellPr id="1130" uniqueName="_Report_Observations_BIL.AKT.WFG_I.U.B1M.KUN">
      <xmlPr mapId="1" xpath="/Report/Observations/BIL.AKT.WFG/I.U.B1M.KUN" xmlDataType="double"/>
    </xmlCellPr>
  </singleXmlCell>
  <singleXmlCell id="1131" r="P51" connectionId="0">
    <xmlCellPr id="1131" uniqueName="_Report_Observations_BIL.AKT.WFG_I.U.RLZ.KUN">
      <xmlPr mapId="1" xpath="/Report/Observations/BIL.AKT.WFG/I.U.RLZ.KUN" xmlDataType="double"/>
    </xmlCellPr>
  </singleXmlCell>
  <singleXmlCell id="1132" r="P54" connectionId="0">
    <xmlCellPr id="1132" uniqueName="_Report_Observations_BIL.AKT.WFG_I.U.M31.KUN">
      <xmlPr mapId="1" xpath="/Report/Observations/BIL.AKT.WFG/I.U.M31.KUN" xmlDataType="double"/>
    </xmlCellPr>
  </singleXmlCell>
  <singleXmlCell id="1133" r="P53" connectionId="0">
    <xmlCellPr id="1133" uniqueName="_Report_Observations_BIL.AKT.WFG_I.U.M13.KUN">
      <xmlPr mapId="1" xpath="/Report/Observations/BIL.AKT.WFG/I.U.M13.KUN" xmlDataType="double"/>
    </xmlCellPr>
  </singleXmlCell>
  <singleXmlCell id="1134" r="P56" connectionId="0">
    <xmlCellPr id="1134" uniqueName="_Report_Observations_BIL.AKT.WFG_I.U.U5J.KUN">
      <xmlPr mapId="1" xpath="/Report/Observations/BIL.AKT.WFG/I.U.U5J.KUN" xmlDataType="double"/>
    </xmlCellPr>
  </singleXmlCell>
  <singleXmlCell id="1135" r="P55" connectionId="0">
    <xmlCellPr id="1135" uniqueName="_Report_Observations_BIL.AKT.WFG_I.U.J15.KUN">
      <xmlPr mapId="1" xpath="/Report/Observations/BIL.AKT.WFG/I.U.J15.KUN" xmlDataType="double"/>
    </xmlCellPr>
  </singleXmlCell>
  <singleXmlCell id="1136" r="P57" connectionId="0">
    <xmlCellPr id="1136" uniqueName="_Report_Observations_BIL.AKT.FKU_I.U.T.T.T">
      <xmlPr mapId="1" xpath="/Report/Observations/BIL.AKT.FKU/I.U.T.T.T" xmlDataType="double"/>
    </xmlCellPr>
  </singleXmlCell>
  <singleXmlCell id="1137" r="P59" connectionId="0">
    <xmlCellPr id="1137" uniqueName="_Report_Observations_BIL.AKT.FKU_I.U.T.UNG.T">
      <xmlPr mapId="1" xpath="/Report/Observations/BIL.AKT.FKU/I.U.T.UNG.T" xmlDataType="double"/>
    </xmlCellPr>
  </singleXmlCell>
  <singleXmlCell id="1138" r="Q60" connectionId="0">
    <xmlCellPr id="1138" uniqueName="_Report_Observations_BIL.AKT.FKU_I.T.T.UNG.ORK">
      <xmlPr mapId="1" xpath="/Report/Observations/BIL.AKT.FKU/I.T.T.UNG.ORK" xmlDataType="double"/>
    </xmlCellPr>
  </singleXmlCell>
  <singleXmlCell id="1139" r="Q62" connectionId="0">
    <xmlCellPr id="1139" uniqueName="_Report_Observations_BIL.AKT.FKU_I.T.T.GED.ORK">
      <xmlPr mapId="1" xpath="/Report/Observations/BIL.AKT.FKU/I.T.T.GED.ORK" xmlDataType="double"/>
    </xmlCellPr>
  </singleXmlCell>
  <singleXmlCell id="1140" r="Q61" connectionId="0">
    <xmlCellPr id="1140" uniqueName="_Report_Observations_BIL.AKT.FKU_I.T.T.GED.T">
      <xmlPr mapId="1" xpath="/Report/Observations/BIL.AKT.FKU/I.T.T.GED.T" xmlDataType="double"/>
    </xmlCellPr>
  </singleXmlCell>
  <singleXmlCell id="1141" r="Q63" connectionId="0">
    <xmlCellPr id="1141" uniqueName="_Report_Observations_BIL.AKT.FKU_I.T.T.HYD.U">
      <xmlPr mapId="1" xpath="/Report/Observations/BIL.AKT.FKU/I.T.T.HYD.U" xmlDataType="double"/>
    </xmlCellPr>
  </singleXmlCell>
  <singleXmlCell id="1142" r="Q66" connectionId="0">
    <xmlCellPr id="1142" uniqueName="_Report_Observations_BIL.AKT.FKU_I.T.KUE.T.T">
      <xmlPr mapId="1" xpath="/Report/Observations/BIL.AKT.FKU/I.T.KUE.T.T" xmlDataType="double"/>
    </xmlCellPr>
  </singleXmlCell>
  <singleXmlCell id="1143" r="Q65" connectionId="0">
    <xmlCellPr id="1143" uniqueName="_Report_Observations_BIL.AKT.FKU_I.T.ASI.T.T">
      <xmlPr mapId="1" xpath="/Report/Observations/BIL.AKT.FKU/I.T.ASI.T.T" xmlDataType="double"/>
    </xmlCellPr>
  </singleXmlCell>
  <singleXmlCell id="1144" r="Q68" connectionId="0">
    <xmlCellPr id="1144" uniqueName="_Report_Observations_BIL.AKT.FKU_I.T.B1M.T.T">
      <xmlPr mapId="1" xpath="/Report/Observations/BIL.AKT.FKU/I.T.B1M.T.T" xmlDataType="double"/>
    </xmlCellPr>
  </singleXmlCell>
  <singleXmlCell id="1145" r="Q67" connectionId="0">
    <xmlCellPr id="1145" uniqueName="_Report_Observations_BIL.AKT.FKU_I.T.RLZ.T.T">
      <xmlPr mapId="1" xpath="/Report/Observations/BIL.AKT.FKU/I.T.RLZ.T.T" xmlDataType="double"/>
    </xmlCellPr>
  </singleXmlCell>
  <singleXmlCell id="1146" r="Q69" connectionId="0">
    <xmlCellPr id="1146" uniqueName="_Report_Observations_BIL.AKT.FKU_I.T.M13.T.T">
      <xmlPr mapId="1" xpath="/Report/Observations/BIL.AKT.FKU/I.T.M13.T.T" xmlDataType="double"/>
    </xmlCellPr>
  </singleXmlCell>
  <singleXmlCell id="1147" r="Q51" connectionId="0">
    <xmlCellPr id="1147" uniqueName="_Report_Observations_BIL.AKT.WFG_I.T.RLZ.KUN">
      <xmlPr mapId="1" xpath="/Report/Observations/BIL.AKT.WFG/I.T.RLZ.KUN" xmlDataType="double"/>
    </xmlCellPr>
  </singleXmlCell>
  <singleXmlCell id="1148" r="Q50" connectionId="0">
    <xmlCellPr id="1148" uniqueName="_Report_Observations_BIL.AKT.WFG_I.T.KUE.KUN">
      <xmlPr mapId="1" xpath="/Report/Observations/BIL.AKT.WFG/I.T.KUE.KUN" xmlDataType="double"/>
    </xmlCellPr>
  </singleXmlCell>
  <singleXmlCell id="1149" r="Q53" connectionId="0">
    <xmlCellPr id="1149" uniqueName="_Report_Observations_BIL.AKT.WFG_I.T.M13.KUN">
      <xmlPr mapId="1" xpath="/Report/Observations/BIL.AKT.WFG/I.T.M13.KUN" xmlDataType="double"/>
    </xmlCellPr>
  </singleXmlCell>
  <singleXmlCell id="1150" r="Q52" connectionId="0">
    <xmlCellPr id="1150" uniqueName="_Report_Observations_BIL.AKT.WFG_I.T.B1M.KUN">
      <xmlPr mapId="1" xpath="/Report/Observations/BIL.AKT.WFG/I.T.B1M.KUN" xmlDataType="double"/>
    </xmlCellPr>
  </singleXmlCell>
  <singleXmlCell id="1151" r="Q55" connectionId="0">
    <xmlCellPr id="1151" uniqueName="_Report_Observations_BIL.AKT.WFG_I.T.J15.KUN">
      <xmlPr mapId="1" xpath="/Report/Observations/BIL.AKT.WFG/I.T.J15.KUN" xmlDataType="double"/>
    </xmlCellPr>
  </singleXmlCell>
  <singleXmlCell id="1152" r="Q54" connectionId="0">
    <xmlCellPr id="1152" uniqueName="_Report_Observations_BIL.AKT.WFG_I.T.M31.KUN">
      <xmlPr mapId="1" xpath="/Report/Observations/BIL.AKT.WFG/I.T.M31.KUN" xmlDataType="double"/>
    </xmlCellPr>
  </singleXmlCell>
  <singleXmlCell id="1153" r="Q57" connectionId="0">
    <xmlCellPr id="1153" uniqueName="_Report_Observations_BIL.AKT.FKU_I.T.T.T.T">
      <xmlPr mapId="1" xpath="/Report/Observations/BIL.AKT.FKU/I.T.T.T.T" xmlDataType="double"/>
    </xmlCellPr>
  </singleXmlCell>
  <singleXmlCell id="1154" r="Q56" connectionId="0">
    <xmlCellPr id="1154" uniqueName="_Report_Observations_BIL.AKT.WFG_I.T.U5J.KUN">
      <xmlPr mapId="1" xpath="/Report/Observations/BIL.AKT.WFG/I.T.U5J.KUN" xmlDataType="double"/>
    </xmlCellPr>
  </singleXmlCell>
  <singleXmlCell id="1155" r="Q59" connectionId="0">
    <xmlCellPr id="1155" uniqueName="_Report_Observations_BIL.AKT.FKU_I.T.T.UNG.T">
      <xmlPr mapId="1" xpath="/Report/Observations/BIL.AKT.FKU/I.T.T.UNG.T" xmlDataType="double"/>
    </xmlCellPr>
  </singleXmlCell>
  <singleXmlCell id="1156" r="Q40" connectionId="0">
    <xmlCellPr id="1156" uniqueName="_Report_Observations_BIL.AKT.WFG_I.T.ASI.BAN">
      <xmlPr mapId="1" xpath="/Report/Observations/BIL.AKT.WFG/I.T.ASI.BAN" xmlDataType="double"/>
    </xmlCellPr>
  </singleXmlCell>
  <singleXmlCell id="1157" r="Q42" connectionId="0">
    <xmlCellPr id="1157" uniqueName="_Report_Observations_BIL.AKT.WFG_I.T.RLZ.BAN">
      <xmlPr mapId="1" xpath="/Report/Observations/BIL.AKT.WFG/I.T.RLZ.BAN" xmlDataType="double"/>
    </xmlCellPr>
  </singleXmlCell>
  <singleXmlCell id="1158" r="Q41" connectionId="0">
    <xmlCellPr id="1158" uniqueName="_Report_Observations_BIL.AKT.WFG_I.T.KUE.BAN">
      <xmlPr mapId="1" xpath="/Report/Observations/BIL.AKT.WFG/I.T.KUE.BAN" xmlDataType="double"/>
    </xmlCellPr>
  </singleXmlCell>
  <singleXmlCell id="1159" r="Q44" connectionId="0">
    <xmlCellPr id="1159" uniqueName="_Report_Observations_BIL.AKT.WFG_I.T.M13.BAN">
      <xmlPr mapId="1" xpath="/Report/Observations/BIL.AKT.WFG/I.T.M13.BAN" xmlDataType="double"/>
    </xmlCellPr>
  </singleXmlCell>
  <singleXmlCell id="1160" r="Q43" connectionId="0">
    <xmlCellPr id="1160" uniqueName="_Report_Observations_BIL.AKT.WFG_I.T.B1M.BAN">
      <xmlPr mapId="1" xpath="/Report/Observations/BIL.AKT.WFG/I.T.B1M.BAN" xmlDataType="double"/>
    </xmlCellPr>
  </singleXmlCell>
  <singleXmlCell id="1161" r="Q46" connectionId="0">
    <xmlCellPr id="1161" uniqueName="_Report_Observations_BIL.AKT.WFG_I.T.J15.BAN">
      <xmlPr mapId="1" xpath="/Report/Observations/BIL.AKT.WFG/I.T.J15.BAN" xmlDataType="double"/>
    </xmlCellPr>
  </singleXmlCell>
  <singleXmlCell id="1162" r="Q45" connectionId="0">
    <xmlCellPr id="1162" uniqueName="_Report_Observations_BIL.AKT.WFG_I.T.M31.BAN">
      <xmlPr mapId="1" xpath="/Report/Observations/BIL.AKT.WFG/I.T.M31.BAN" xmlDataType="double"/>
    </xmlCellPr>
  </singleXmlCell>
  <singleXmlCell id="1163" r="Q48" connectionId="0">
    <xmlCellPr id="1163" uniqueName="_Report_Observations_BIL.AKT.WFG_I.T.T.KUN">
      <xmlPr mapId="1" xpath="/Report/Observations/BIL.AKT.WFG/I.T.T.KUN" xmlDataType="double"/>
    </xmlCellPr>
  </singleXmlCell>
  <singleXmlCell id="1164" r="Q47" connectionId="0">
    <xmlCellPr id="1164" uniqueName="_Report_Observations_BIL.AKT.WFG_I.T.U5J.BAN">
      <xmlPr mapId="1" xpath="/Report/Observations/BIL.AKT.WFG/I.T.U5J.BAN" xmlDataType="double"/>
    </xmlCellPr>
  </singleXmlCell>
  <singleXmlCell id="1165" r="Q49" connectionId="0">
    <xmlCellPr id="1165" uniqueName="_Report_Observations_BIL.AKT.WFG_I.T.ASI.KUN">
      <xmlPr mapId="1" xpath="/Report/Observations/BIL.AKT.WFG/I.T.ASI.KUN" xmlDataType="double"/>
    </xmlCellPr>
  </singleXmlCell>
  <singleXmlCell id="1166" r="Q31" connectionId="0">
    <xmlCellPr id="1166" uniqueName="_Report_Observations_BIL.AKT.FBA_I.T.KUE">
      <xmlPr mapId="1" xpath="/Report/Observations/BIL.AKT.FBA/I.T.KUE" xmlDataType="double"/>
    </xmlCellPr>
  </singleXmlCell>
  <singleXmlCell id="1167" r="Q30" connectionId="0">
    <xmlCellPr id="1167" uniqueName="_Report_Observations_BIL.AKT.FBA_I.T.ASI">
      <xmlPr mapId="1" xpath="/Report/Observations/BIL.AKT.FBA/I.T.ASI" xmlDataType="double"/>
    </xmlCellPr>
  </singleXmlCell>
  <singleXmlCell id="1168" r="Q33" connectionId="0">
    <xmlCellPr id="1168" uniqueName="_Report_Observations_BIL.AKT.FBA_I.T.B1M">
      <xmlPr mapId="1" xpath="/Report/Observations/BIL.AKT.FBA/I.T.B1M" xmlDataType="double"/>
    </xmlCellPr>
  </singleXmlCell>
  <singleXmlCell id="1169" r="Q32" connectionId="0">
    <xmlCellPr id="1169" uniqueName="_Report_Observations_BIL.AKT.FBA_I.T.RLZ">
      <xmlPr mapId="1" xpath="/Report/Observations/BIL.AKT.FBA/I.T.RLZ" xmlDataType="double"/>
    </xmlCellPr>
  </singleXmlCell>
  <singleXmlCell id="1170" r="Q35" connectionId="0">
    <xmlCellPr id="1170" uniqueName="_Report_Observations_BIL.AKT.FBA_I.T.M31">
      <xmlPr mapId="1" xpath="/Report/Observations/BIL.AKT.FBA/I.T.M31" xmlDataType="double"/>
    </xmlCellPr>
  </singleXmlCell>
  <singleXmlCell id="1171" r="Q34" connectionId="0">
    <xmlCellPr id="1171" uniqueName="_Report_Observations_BIL.AKT.FBA_I.T.M13">
      <xmlPr mapId="1" xpath="/Report/Observations/BIL.AKT.FBA/I.T.M13" xmlDataType="double"/>
    </xmlCellPr>
  </singleXmlCell>
  <singleXmlCell id="1172" r="Q37" connectionId="0">
    <xmlCellPr id="1172" uniqueName="_Report_Observations_BIL.AKT.FBA_I.T.U5J">
      <xmlPr mapId="1" xpath="/Report/Observations/BIL.AKT.FBA/I.T.U5J" xmlDataType="double"/>
    </xmlCellPr>
  </singleXmlCell>
  <singleXmlCell id="1173" r="Q36" connectionId="0">
    <xmlCellPr id="1173" uniqueName="_Report_Observations_BIL.AKT.FBA_I.T.J15">
      <xmlPr mapId="1" xpath="/Report/Observations/BIL.AKT.FBA/I.T.J15" xmlDataType="double"/>
    </xmlCellPr>
  </singleXmlCell>
  <singleXmlCell id="1174" r="Q39" connectionId="0">
    <xmlCellPr id="1174" uniqueName="_Report_Observations_BIL.AKT.WFG_I.T.T.BAN">
      <xmlPr mapId="1" xpath="/Report/Observations/BIL.AKT.WFG/I.T.T.BAN" xmlDataType="double"/>
    </xmlCellPr>
  </singleXmlCell>
  <singleXmlCell id="1175" r="Q38" connectionId="0">
    <xmlCellPr id="1175" uniqueName="_Report_Observations_BIL.AKT.WFG_I.T.T.T">
      <xmlPr mapId="1" xpath="/Report/Observations/BIL.AKT.WFG/I.T.T.T" xmlDataType="double"/>
    </xmlCellPr>
  </singleXmlCell>
  <singleXmlCell id="1176" r="Q22" connectionId="0">
    <xmlCellPr id="1176" uniqueName="_Report_Observations_BIL.AKT.FMI.SCM_I.T">
      <xmlPr mapId="1" xpath="/Report/Observations/BIL.AKT.FMI.SCM/I.T" xmlDataType="double"/>
    </xmlCellPr>
  </singleXmlCell>
  <singleXmlCell id="1177" r="Q21" connectionId="0">
    <xmlCellPr id="1177" uniqueName="_Report_Observations_BIL.AKT.FMI_I.T">
      <xmlPr mapId="1" xpath="/Report/Observations/BIL.AKT.FMI/I.T" xmlDataType="double"/>
    </xmlCellPr>
  </singleXmlCell>
  <singleXmlCell id="1178" r="Q24" connectionId="0">
    <xmlCellPr id="1178" uniqueName="_Report_Observations_BIL.AKT.FMI.GGU_I.T">
      <xmlPr mapId="1" xpath="/Report/Observations/BIL.AKT.FMI.GGU/I.T" xmlDataType="double"/>
    </xmlCellPr>
  </singleXmlCell>
  <singleXmlCell id="1179" r="Q23" connectionId="0">
    <xmlCellPr id="1179" uniqueName="_Report_Observations_BIL.AKT.FMI.NOT_I.T">
      <xmlPr mapId="1" xpath="/Report/Observations/BIL.AKT.FMI.NOT/I.T" xmlDataType="double"/>
    </xmlCellPr>
  </singleXmlCell>
  <singleXmlCell id="1180" r="Q26" connectionId="0">
    <xmlCellPr id="1180" uniqueName="_Report_Observations_BIL.AKT.FMI.GFG_I.T">
      <xmlPr mapId="1" xpath="/Report/Observations/BIL.AKT.FMI.GFG/I.T" xmlDataType="double"/>
    </xmlCellPr>
  </singleXmlCell>
  <singleXmlCell id="1181" r="Q29" connectionId="0">
    <xmlCellPr id="1181" uniqueName="_Report_Observations_BIL.AKT.FBA_I.T.T">
      <xmlPr mapId="1" xpath="/Report/Observations/BIL.AKT.FBA/I.T.T" xmlDataType="double"/>
    </xmlCellPr>
  </singleXmlCell>
  <singleXmlCell id="1246" r="Y91" connectionId="0">
    <xmlCellPr id="1246" uniqueName="_Report_Observations_BIL.AKT.FFV.FAN_T.T">
      <xmlPr mapId="1" xpath="/Report/Observations/BIL.AKT.FFV.FAN/T.T" xmlDataType="double"/>
    </xmlCellPr>
  </singleXmlCell>
  <singleXmlCell id="1247" r="Y90" connectionId="0">
    <xmlCellPr id="1247" uniqueName="_Report_Observations_BIL.AKT.FFV.HYP_T.T">
      <xmlPr mapId="1" xpath="/Report/Observations/BIL.AKT.FFV.HYP/T.T" xmlDataType="double"/>
    </xmlCellPr>
  </singleXmlCell>
  <singleXmlCell id="1248" r="Y93" connectionId="0">
    <xmlCellPr id="1248" uniqueName="_Report_Observations_BIL.AKT.FAN.LIS_T.T">
      <xmlPr mapId="1" xpath="/Report/Observations/BIL.AKT.FAN.LIS/T.T" xmlDataType="double"/>
    </xmlCellPr>
  </singleXmlCell>
  <singleXmlCell id="1249" r="Y92" connectionId="0">
    <xmlCellPr id="1249" uniqueName="_Report_Observations_BIL.AKT.FAN_T.T">
      <xmlPr mapId="1" xpath="/Report/Observations/BIL.AKT.FAN/T.T" xmlDataType="double"/>
    </xmlCellPr>
  </singleXmlCell>
  <singleXmlCell id="1250" r="Y95" connectionId="0">
    <xmlCellPr id="1250" uniqueName="_Report_Observations_BIL.AKT.FAN.GMP_T.T.OEH">
      <xmlPr mapId="1" xpath="/Report/Observations/BIL.AKT.FAN.GMP/T.T.OEH" xmlDataType="double"/>
    </xmlCellPr>
  </singleXmlCell>
  <singleXmlCell id="1251" r="Y94" connectionId="0">
    <xmlCellPr id="1251" uniqueName="_Report_Observations_BIL.AKT.FAN.GMP_T.T.T">
      <xmlPr mapId="1" xpath="/Report/Observations/BIL.AKT.FAN.GMP/T.T.T" xmlDataType="double"/>
    </xmlCellPr>
  </singleXmlCell>
  <singleXmlCell id="1252" r="Y97" connectionId="0">
    <xmlCellPr id="1252" uniqueName="_Report_Observations_BIL.AKT.BET_T.T">
      <xmlPr mapId="1" xpath="/Report/Observations/BIL.AKT.BET/T.T" xmlDataType="double"/>
    </xmlCellPr>
  </singleXmlCell>
  <singleXmlCell id="1253" r="Y96" connectionId="0">
    <xmlCellPr id="1253" uniqueName="_Report_Observations_BIL.AKT.REA_T.T">
      <xmlPr mapId="1" xpath="/Report/Observations/BIL.AKT.REA/T.T" xmlDataType="double"/>
    </xmlCellPr>
  </singleXmlCell>
  <singleXmlCell id="1254" r="Y99" connectionId="0">
    <xmlCellPr id="1254" uniqueName="_Report_Observations_BIL.AKT.SAN.LBU_T.T">
      <xmlPr mapId="1" xpath="/Report/Observations/BIL.AKT.SAN.LBU/T.T" xmlDataType="double"/>
    </xmlCellPr>
  </singleXmlCell>
  <singleXmlCell id="1255" r="Y98" connectionId="0">
    <xmlCellPr id="1255" uniqueName="_Report_Observations_BIL.AKT.SAN_T.T">
      <xmlPr mapId="1" xpath="/Report/Observations/BIL.AKT.SAN/T.T" xmlDataType="double"/>
    </xmlCellPr>
  </singleXmlCell>
  <singleXmlCell id="1257" r="Y89" connectionId="0">
    <xmlCellPr id="1257" uniqueName="_Report_Observations_BIL.AKT.FFV.FKU_T.T">
      <xmlPr mapId="1" xpath="/Report/Observations/BIL.AKT.FFV.FKU/T.T" xmlDataType="double"/>
    </xmlCellPr>
  </singleXmlCell>
  <singleXmlCell id="1267" r="W109" connectionId="0">
    <xmlCellPr id="1267" uniqueName="_Report_Observations_BIL.AKT.TOT.NRA.WAF_A.U">
      <xmlPr mapId="1" xpath="/Report/Observations/BIL.AKT.TOT.NRA.WAF/A.U" xmlDataType="double"/>
    </xmlCellPr>
  </singleXmlCell>
  <singleXmlCell id="1268" r="W108" connectionId="0">
    <xmlCellPr id="1268" uniqueName="_Report_Observations_BIL.AKT.TOT.NRA_A.U">
      <xmlPr mapId="1" xpath="/Report/Observations/BIL.AKT.TOT.NRA/A.U" xmlDataType="double"/>
    </xmlCellPr>
  </singleXmlCell>
  <singleXmlCell id="1269" r="W107" connectionId="0">
    <xmlCellPr id="1269" uniqueName="_Report_Observations_BIL.AKT.TOT_A.U">
      <xmlPr mapId="1" xpath="/Report/Observations/BIL.AKT.TOT/A.U" xmlDataType="double"/>
    </xmlCellPr>
  </singleXmlCell>
  <singleXmlCell id="1270" r="Y80" connectionId="0">
    <xmlCellPr id="1270" uniqueName="_Report_Observations_BIL.AKT.HYP_T.T.J15">
      <xmlPr mapId="1" xpath="/Report/Observations/BIL.AKT.HYP/T.T.J15" xmlDataType="double"/>
    </xmlCellPr>
  </singleXmlCell>
  <singleXmlCell id="1271" r="W105" connectionId="0">
    <xmlCellPr id="1271" uniqueName="_Report_Observations_BIL.AKT.SON.NML_A.U">
      <xmlPr mapId="1" xpath="/Report/Observations/BIL.AKT.SON.NML/A.U" xmlDataType="double"/>
    </xmlCellPr>
  </singleXmlCell>
  <singleXmlCell id="1272" r="W104" connectionId="0">
    <xmlCellPr id="1272" uniqueName="_Report_Observations_BIL.AKT.SON.SBG_A.U">
      <xmlPr mapId="1" xpath="/Report/Observations/BIL.AKT.SON.SBG/A.U" xmlDataType="double"/>
    </xmlCellPr>
  </singleXmlCell>
  <singleXmlCell id="1273" r="Y82" connectionId="0">
    <xmlCellPr id="1273" uniqueName="_Report_Observations_BIL.AKT.HYP_T.T.IMM">
      <xmlPr mapId="1" xpath="/Report/Observations/BIL.AKT.HYP/T.T.IMM" xmlDataType="double"/>
    </xmlCellPr>
  </singleXmlCell>
  <singleXmlCell id="1274" r="W103" connectionId="0">
    <xmlCellPr id="1274" uniqueName="_Report_Observations_BIL.AKT.SON_A.U">
      <xmlPr mapId="1" xpath="/Report/Observations/BIL.AKT.SON/A.U" xmlDataType="double"/>
    </xmlCellPr>
  </singleXmlCell>
  <singleXmlCell id="1275" r="Y81" connectionId="0">
    <xmlCellPr id="1275" uniqueName="_Report_Observations_BIL.AKT.HYP_T.T.U5J">
      <xmlPr mapId="1" xpath="/Report/Observations/BIL.AKT.HYP/T.T.U5J" xmlDataType="double"/>
    </xmlCellPr>
  </singleXmlCell>
  <singleXmlCell id="1276" r="W102" connectionId="0">
    <xmlCellPr id="1276" uniqueName="_Report_Observations_BIL.AKT.IMW_A.U">
      <xmlPr mapId="1" xpath="/Report/Observations/BIL.AKT.IMW/A.U" xmlDataType="double"/>
    </xmlCellPr>
  </singleXmlCell>
  <singleXmlCell id="1278" r="W101" connectionId="0">
    <xmlCellPr id="1278" uniqueName="_Report_Observations_BIL.AKT.SAN.UES_A.U">
      <xmlPr mapId="1" xpath="/Report/Observations/BIL.AKT.SAN.UES/A.U" xmlDataType="double"/>
    </xmlCellPr>
  </singleXmlCell>
  <singleXmlCell id="1279" r="Y84" connectionId="0">
    <xmlCellPr id="1279" uniqueName="_Report_Observations_BIL.AKT.WBW_T.T">
      <xmlPr mapId="1" xpath="/Report/Observations/BIL.AKT.WBW/T.T" xmlDataType="double"/>
    </xmlCellPr>
  </singleXmlCell>
  <singleXmlCell id="1280" r="Y83" connectionId="0">
    <xmlCellPr id="1280" uniqueName="_Report_Observations_BIL.AKT.HGE_T.T">
      <xmlPr mapId="1" xpath="/Report/Observations/BIL.AKT.HGE/T.T" xmlDataType="double"/>
    </xmlCellPr>
  </singleXmlCell>
  <singleXmlCell id="1281" r="W100" connectionId="0">
    <xmlCellPr id="1281" uniqueName="_Report_Observations_BIL.AKT.SAN.OFL_A.U">
      <xmlPr mapId="1" xpath="/Report/Observations/BIL.AKT.SAN.OFL/A.U" xmlDataType="double"/>
    </xmlCellPr>
  </singleXmlCell>
  <singleXmlCell id="1282" r="Y86" connectionId="0">
    <xmlCellPr id="1282" uniqueName="_Report_Observations_BIL.AKT.FFV.FMI_T.T">
      <xmlPr mapId="1" xpath="/Report/Observations/BIL.AKT.FFV.FMI/T.T" xmlDataType="double"/>
    </xmlCellPr>
  </singleXmlCell>
  <singleXmlCell id="1283" r="Y85" connectionId="0">
    <xmlCellPr id="1283" uniqueName="_Report_Observations_BIL.AKT.FFV_T.T">
      <xmlPr mapId="1" xpath="/Report/Observations/BIL.AKT.FFV/T.T" xmlDataType="double"/>
    </xmlCellPr>
  </singleXmlCell>
  <singleXmlCell id="1284" r="Y88" connectionId="0">
    <xmlCellPr id="1284" uniqueName="_Report_Observations_BIL.AKT.FFV.WFG_T.T">
      <xmlPr mapId="1" xpath="/Report/Observations/BIL.AKT.FFV.WFG/T.T" xmlDataType="double"/>
    </xmlCellPr>
  </singleXmlCell>
  <singleXmlCell id="1285" r="Y87" connectionId="0">
    <xmlCellPr id="1285" uniqueName="_Report_Observations_BIL.AKT.FFV.FBA_T.T">
      <xmlPr mapId="1" xpath="/Report/Observations/BIL.AKT.FFV.FBA/T.T" xmlDataType="double"/>
    </xmlCellPr>
  </singleXmlCell>
  <singleXmlCell id="1286" r="Y79" connectionId="0">
    <xmlCellPr id="1286" uniqueName="_Report_Observations_BIL.AKT.HYP_T.T.M31">
      <xmlPr mapId="1" xpath="/Report/Observations/BIL.AKT.HYP/T.T.M31" xmlDataType="double"/>
    </xmlCellPr>
  </singleXmlCell>
  <singleXmlCell id="1288" r="Y78" connectionId="0">
    <xmlCellPr id="1288" uniqueName="_Report_Observations_BIL.AKT.HYP_T.T.M13">
      <xmlPr mapId="1" xpath="/Report/Observations/BIL.AKT.HYP/T.T.M13" xmlDataType="double"/>
    </xmlCellPr>
  </singleXmlCell>
  <singleXmlCell id="1295" r="L103" connectionId="0">
    <xmlCellPr id="1295" uniqueName="_Report_Observations_BIL.AKT.SON_I.EM">
      <xmlPr mapId="1" xpath="/Report/Observations/BIL.AKT.SON/I.EM" xmlDataType="double"/>
    </xmlCellPr>
  </singleXmlCell>
  <singleXmlCell id="1296" r="L104" connectionId="0">
    <xmlCellPr id="1296" uniqueName="_Report_Observations_BIL.AKT.SON.SBG_I.EM">
      <xmlPr mapId="1" xpath="/Report/Observations/BIL.AKT.SON.SBG/I.EM" xmlDataType="double"/>
    </xmlCellPr>
  </singleXmlCell>
  <singleXmlCell id="1297" r="L107" connectionId="0">
    <xmlCellPr id="1297" uniqueName="_Report_Observations_BIL.AKT.TOT_I.EM">
      <xmlPr mapId="1" xpath="/Report/Observations/BIL.AKT.TOT/I.EM" xmlDataType="double"/>
    </xmlCellPr>
  </singleXmlCell>
  <singleXmlCell id="1299" r="L105" connectionId="0">
    <xmlCellPr id="1299" uniqueName="_Report_Observations_BIL.AKT.SON.NML_I.EM">
      <xmlPr mapId="1" xpath="/Report/Observations/BIL.AKT.SON.NML/I.EM" xmlDataType="double"/>
    </xmlCellPr>
  </singleXmlCell>
  <singleXmlCell id="1302" r="Y71" connectionId="0">
    <xmlCellPr id="1302" uniqueName="_Report_Observations_BIL.AKT.FKU_T.T.J15.T.T">
      <xmlPr mapId="1" xpath="/Report/Observations/BIL.AKT.FKU/T.T.J15.T.T" xmlDataType="double"/>
    </xmlCellPr>
  </singleXmlCell>
  <singleXmlCell id="1303" r="Y70" connectionId="0">
    <xmlCellPr id="1303" uniqueName="_Report_Observations_BIL.AKT.FKU_T.T.M31.T.T">
      <xmlPr mapId="1" xpath="/Report/Observations/BIL.AKT.FKU/T.T.M31.T.T" xmlDataType="double"/>
    </xmlCellPr>
  </singleXmlCell>
  <singleXmlCell id="1304" r="Y73" connectionId="0">
    <xmlCellPr id="1304" uniqueName="_Report_Observations_BIL.AKT.HYP_T.T.T">
      <xmlPr mapId="1" xpath="/Report/Observations/BIL.AKT.HYP/T.T.T" xmlDataType="double"/>
    </xmlCellPr>
  </singleXmlCell>
  <singleXmlCell id="1305" r="Y72" connectionId="0">
    <xmlCellPr id="1305" uniqueName="_Report_Observations_BIL.AKT.FKU_T.T.U5J.T.T">
      <xmlPr mapId="1" xpath="/Report/Observations/BIL.AKT.FKU/T.T.U5J.T.T" xmlDataType="double"/>
    </xmlCellPr>
  </singleXmlCell>
  <singleXmlCell id="1306" r="Y75" connectionId="0">
    <xmlCellPr id="1306" uniqueName="_Report_Observations_BIL.AKT.HYP_T.T.KUE">
      <xmlPr mapId="1" xpath="/Report/Observations/BIL.AKT.HYP/T.T.KUE" xmlDataType="double"/>
    </xmlCellPr>
  </singleXmlCell>
  <singleXmlCell id="1307" r="Y74" connectionId="0">
    <xmlCellPr id="1307" uniqueName="_Report_Observations_BIL.AKT.HYP_T.T.ASI">
      <xmlPr mapId="1" xpath="/Report/Observations/BIL.AKT.HYP/T.T.ASI" xmlDataType="double"/>
    </xmlCellPr>
  </singleXmlCell>
  <singleXmlCell id="1308" r="Y77" connectionId="0">
    <xmlCellPr id="1308" uniqueName="_Report_Observations_BIL.AKT.HYP_T.T.B1M">
      <xmlPr mapId="1" xpath="/Report/Observations/BIL.AKT.HYP/T.T.B1M" xmlDataType="double"/>
    </xmlCellPr>
  </singleXmlCell>
  <singleXmlCell id="1309" r="Y76" connectionId="0">
    <xmlCellPr id="1309" uniqueName="_Report_Observations_BIL.AKT.HYP_T.T.RLZ">
      <xmlPr mapId="1" xpath="/Report/Observations/BIL.AKT.HYP/T.T.RLZ" xmlDataType="double"/>
    </xmlCellPr>
  </singleXmlCell>
  <singleXmlCell id="1310" r="X47" connectionId="0">
    <xmlCellPr id="1310" uniqueName="_Report_Observations_BIL.AKT.WFG_A.T.U5J.BAN">
      <xmlPr mapId="1" xpath="/Report/Observations/BIL.AKT.WFG/A.T.U5J.BAN" xmlDataType="double"/>
    </xmlCellPr>
  </singleXmlCell>
  <singleXmlCell id="1311" r="X46" connectionId="0">
    <xmlCellPr id="1311" uniqueName="_Report_Observations_BIL.AKT.WFG_A.T.J15.BAN">
      <xmlPr mapId="1" xpath="/Report/Observations/BIL.AKT.WFG/A.T.J15.BAN" xmlDataType="double"/>
    </xmlCellPr>
  </singleXmlCell>
  <singleXmlCell id="1312" r="X49" connectionId="0">
    <xmlCellPr id="1312" uniqueName="_Report_Observations_BIL.AKT.WFG_A.T.ASI.KUN">
      <xmlPr mapId="1" xpath="/Report/Observations/BIL.AKT.WFG/A.T.ASI.KUN" xmlDataType="double"/>
    </xmlCellPr>
  </singleXmlCell>
  <singleXmlCell id="1313" r="X48" connectionId="0">
    <xmlCellPr id="1313" uniqueName="_Report_Observations_BIL.AKT.WFG_A.T.T.KUN">
      <xmlPr mapId="1" xpath="/Report/Observations/BIL.AKT.WFG/A.T.T.KUN" xmlDataType="double"/>
    </xmlCellPr>
  </singleXmlCell>
  <singleXmlCell id="1314" r="X41" connectionId="0">
    <xmlCellPr id="1314" uniqueName="_Report_Observations_BIL.AKT.WFG_A.T.KUE.BAN">
      <xmlPr mapId="1" xpath="/Report/Observations/BIL.AKT.WFG/A.T.KUE.BAN" xmlDataType="double"/>
    </xmlCellPr>
  </singleXmlCell>
  <singleXmlCell id="1315" r="X40" connectionId="0">
    <xmlCellPr id="1315" uniqueName="_Report_Observations_BIL.AKT.WFG_A.T.ASI.BAN">
      <xmlPr mapId="1" xpath="/Report/Observations/BIL.AKT.WFG/A.T.ASI.BAN" xmlDataType="double"/>
    </xmlCellPr>
  </singleXmlCell>
  <singleXmlCell id="1316" r="X43" connectionId="0">
    <xmlCellPr id="1316" uniqueName="_Report_Observations_BIL.AKT.WFG_A.T.B1M.BAN">
      <xmlPr mapId="1" xpath="/Report/Observations/BIL.AKT.WFG/A.T.B1M.BAN" xmlDataType="double"/>
    </xmlCellPr>
  </singleXmlCell>
  <singleXmlCell id="1317" r="X42" connectionId="0">
    <xmlCellPr id="1317" uniqueName="_Report_Observations_BIL.AKT.WFG_A.T.RLZ.BAN">
      <xmlPr mapId="1" xpath="/Report/Observations/BIL.AKT.WFG/A.T.RLZ.BAN" xmlDataType="double"/>
    </xmlCellPr>
  </singleXmlCell>
  <singleXmlCell id="1318" r="X45" connectionId="0">
    <xmlCellPr id="1318" uniqueName="_Report_Observations_BIL.AKT.WFG_A.T.M31.BAN">
      <xmlPr mapId="1" xpath="/Report/Observations/BIL.AKT.WFG/A.T.M31.BAN" xmlDataType="double"/>
    </xmlCellPr>
  </singleXmlCell>
  <singleXmlCell id="1319" r="X44" connectionId="0">
    <xmlCellPr id="1319" uniqueName="_Report_Observations_BIL.AKT.WFG_A.T.M13.BAN">
      <xmlPr mapId="1" xpath="/Report/Observations/BIL.AKT.WFG/A.T.M13.BAN" xmlDataType="double"/>
    </xmlCellPr>
  </singleXmlCell>
  <singleXmlCell id="1320" r="X36" connectionId="0">
    <xmlCellPr id="1320" uniqueName="_Report_Observations_BIL.AKT.FBA_A.T.J15">
      <xmlPr mapId="1" xpath="/Report/Observations/BIL.AKT.FBA/A.T.J15" xmlDataType="double"/>
    </xmlCellPr>
  </singleXmlCell>
  <singleXmlCell id="1321" r="X35" connectionId="0">
    <xmlCellPr id="1321" uniqueName="_Report_Observations_BIL.AKT.FBA_A.T.M31">
      <xmlPr mapId="1" xpath="/Report/Observations/BIL.AKT.FBA/A.T.M31" xmlDataType="double"/>
    </xmlCellPr>
  </singleXmlCell>
  <singleXmlCell id="1322" r="X38" connectionId="0">
    <xmlCellPr id="1322" uniqueName="_Report_Observations_BIL.AKT.WFG_A.T.T.T">
      <xmlPr mapId="1" xpath="/Report/Observations/BIL.AKT.WFG/A.T.T.T" xmlDataType="double"/>
    </xmlCellPr>
  </singleXmlCell>
  <singleXmlCell id="1323" r="X37" connectionId="0">
    <xmlCellPr id="1323" uniqueName="_Report_Observations_BIL.AKT.FBA_A.T.U5J">
      <xmlPr mapId="1" xpath="/Report/Observations/BIL.AKT.FBA/A.T.U5J" xmlDataType="double"/>
    </xmlCellPr>
  </singleXmlCell>
  <singleXmlCell id="1324" r="X39" connectionId="0">
    <xmlCellPr id="1324" uniqueName="_Report_Observations_BIL.AKT.WFG_A.T.T.BAN">
      <xmlPr mapId="1" xpath="/Report/Observations/BIL.AKT.WFG/A.T.T.BAN" xmlDataType="double"/>
    </xmlCellPr>
  </singleXmlCell>
  <singleXmlCell id="1328" r="X30" connectionId="0">
    <xmlCellPr id="1328" uniqueName="_Report_Observations_BIL.AKT.FBA_A.T.ASI">
      <xmlPr mapId="1" xpath="/Report/Observations/BIL.AKT.FBA/A.T.ASI" xmlDataType="double"/>
    </xmlCellPr>
  </singleXmlCell>
  <singleXmlCell id="1329" r="X32" connectionId="0">
    <xmlCellPr id="1329" uniqueName="_Report_Observations_BIL.AKT.FBA_A.T.RLZ">
      <xmlPr mapId="1" xpath="/Report/Observations/BIL.AKT.FBA/A.T.RLZ" xmlDataType="double"/>
    </xmlCellPr>
  </singleXmlCell>
  <singleXmlCell id="1330" r="X31" connectionId="0">
    <xmlCellPr id="1330" uniqueName="_Report_Observations_BIL.AKT.FBA_A.T.KUE">
      <xmlPr mapId="1" xpath="/Report/Observations/BIL.AKT.FBA/A.T.KUE" xmlDataType="double"/>
    </xmlCellPr>
  </singleXmlCell>
  <singleXmlCell id="1331" r="X34" connectionId="0">
    <xmlCellPr id="1331" uniqueName="_Report_Observations_BIL.AKT.FBA_A.T.M13">
      <xmlPr mapId="1" xpath="/Report/Observations/BIL.AKT.FBA/A.T.M13" xmlDataType="double"/>
    </xmlCellPr>
  </singleXmlCell>
  <singleXmlCell id="1332" r="X33" connectionId="0">
    <xmlCellPr id="1332" uniqueName="_Report_Observations_BIL.AKT.FBA_A.T.B1M">
      <xmlPr mapId="1" xpath="/Report/Observations/BIL.AKT.FBA/A.T.B1M" xmlDataType="double"/>
    </xmlCellPr>
  </singleXmlCell>
  <singleXmlCell id="1333" r="X25" connectionId="0">
    <xmlCellPr id="1333" uniqueName="_Report_Observations_BIL.AKT.FMI.GPA_A.T">
      <xmlPr mapId="1" xpath="/Report/Observations/BIL.AKT.FMI.GPA/A.T" xmlDataType="double"/>
    </xmlCellPr>
  </singleXmlCell>
  <singleXmlCell id="1336" r="X27" connectionId="0">
    <xmlCellPr id="1336" uniqueName="_Report_Observations_BIL.AKT.FMI.SGA_A.T">
      <xmlPr mapId="1" xpath="/Report/Observations/BIL.AKT.FMI.SGA/A.T" xmlDataType="double"/>
    </xmlCellPr>
  </singleXmlCell>
  <singleXmlCell id="1338" r="X26" connectionId="0">
    <xmlCellPr id="1338" uniqueName="_Report_Observations_BIL.AKT.FMI.GFG_A.T">
      <xmlPr mapId="1" xpath="/Report/Observations/BIL.AKT.FMI.GFG/A.T" xmlDataType="double"/>
    </xmlCellPr>
  </singleXmlCell>
  <singleXmlCell id="1340" r="X29" connectionId="0">
    <xmlCellPr id="1340" uniqueName="_Report_Observations_BIL.AKT.FBA_A.T.T">
      <xmlPr mapId="1" xpath="/Report/Observations/BIL.AKT.FBA/A.T.T" xmlDataType="double"/>
    </xmlCellPr>
  </singleXmlCell>
  <singleXmlCell id="1341" r="X28" connectionId="0">
    <xmlCellPr id="1341" uniqueName="_Report_Observations_BIL.AKT.FMI.CGF_A.T">
      <xmlPr mapId="1" xpath="/Report/Observations/BIL.AKT.FMI.CGF/A.T" xmlDataType="double"/>
    </xmlCellPr>
  </singleXmlCell>
  <singleXmlCell id="1348" r="X21" connectionId="0">
    <xmlCellPr id="1348" uniqueName="_Report_Observations_BIL.AKT.FMI_A.T">
      <xmlPr mapId="1" xpath="/Report/Observations/BIL.AKT.FMI/A.T" xmlDataType="double"/>
    </xmlCellPr>
  </singleXmlCell>
  <singleXmlCell id="1349" r="X23" connectionId="0">
    <xmlCellPr id="1349" uniqueName="_Report_Observations_BIL.AKT.FMI.NOT_A.T">
      <xmlPr mapId="1" xpath="/Report/Observations/BIL.AKT.FMI.NOT/A.T" xmlDataType="double"/>
    </xmlCellPr>
  </singleXmlCell>
  <singleXmlCell id="1350" r="X22" connectionId="0">
    <xmlCellPr id="1350" uniqueName="_Report_Observations_BIL.AKT.FMI.SCM_A.T">
      <xmlPr mapId="1" xpath="/Report/Observations/BIL.AKT.FMI.SCM/A.T" xmlDataType="double"/>
    </xmlCellPr>
  </singleXmlCell>
  <singleXmlCell id="1381" r="O95" connectionId="0">
    <xmlCellPr id="1381" uniqueName="_Report_Observations_BIL.AKT.FAN.GMP_I.JPY.OEH">
      <xmlPr mapId="1" xpath="/Report/Observations/BIL.AKT.FAN.GMP/I.JPY.OEH" xmlDataType="double"/>
    </xmlCellPr>
  </singleXmlCell>
  <singleXmlCell id="1382" r="O94" connectionId="0">
    <xmlCellPr id="1382" uniqueName="_Report_Observations_BIL.AKT.FAN.GMP_I.JPY.T">
      <xmlPr mapId="1" xpath="/Report/Observations/BIL.AKT.FAN.GMP/I.JPY.T" xmlDataType="double"/>
    </xmlCellPr>
  </singleXmlCell>
  <singleXmlCell id="1383" r="O97" connectionId="0">
    <xmlCellPr id="1383" uniqueName="_Report_Observations_BIL.AKT.BET_I.JPY">
      <xmlPr mapId="1" xpath="/Report/Observations/BIL.AKT.BET/I.JPY" xmlDataType="double"/>
    </xmlCellPr>
  </singleXmlCell>
  <singleXmlCell id="1384" r="O96" connectionId="0">
    <xmlCellPr id="1384" uniqueName="_Report_Observations_BIL.AKT.REA_I.JPY">
      <xmlPr mapId="1" xpath="/Report/Observations/BIL.AKT.REA/I.JPY" xmlDataType="double"/>
    </xmlCellPr>
  </singleXmlCell>
  <singleXmlCell id="1385" r="O99" connectionId="0">
    <xmlCellPr id="1385" uniqueName="_Report_Observations_BIL.AKT.SAN.LBU_I.JPY">
      <xmlPr mapId="1" xpath="/Report/Observations/BIL.AKT.SAN.LBU/I.JPY" xmlDataType="double"/>
    </xmlCellPr>
  </singleXmlCell>
  <singleXmlCell id="1386" r="O98" connectionId="0">
    <xmlCellPr id="1386" uniqueName="_Report_Observations_BIL.AKT.SAN_I.JPY">
      <xmlPr mapId="1" xpath="/Report/Observations/BIL.AKT.SAN/I.JPY" xmlDataType="double"/>
    </xmlCellPr>
  </singleXmlCell>
  <singleXmlCell id="1387" r="O91" connectionId="0">
    <xmlCellPr id="1387" uniqueName="_Report_Observations_BIL.AKT.FFV.FAN_I.JPY">
      <xmlPr mapId="1" xpath="/Report/Observations/BIL.AKT.FFV.FAN/I.JPY" xmlDataType="double"/>
    </xmlCellPr>
  </singleXmlCell>
  <singleXmlCell id="1388" r="O90" connectionId="0">
    <xmlCellPr id="1388" uniqueName="_Report_Observations_BIL.AKT.FFV.HYP_I.JPY">
      <xmlPr mapId="1" xpath="/Report/Observations/BIL.AKT.FFV.HYP/I.JPY" xmlDataType="double"/>
    </xmlCellPr>
  </singleXmlCell>
  <singleXmlCell id="1389" r="O93" connectionId="0">
    <xmlCellPr id="1389" uniqueName="_Report_Observations_BIL.AKT.FAN.LIS_I.JPY">
      <xmlPr mapId="1" xpath="/Report/Observations/BIL.AKT.FAN.LIS/I.JPY" xmlDataType="double"/>
    </xmlCellPr>
  </singleXmlCell>
  <singleXmlCell id="1390" r="O92" connectionId="0">
    <xmlCellPr id="1390" uniqueName="_Report_Observations_BIL.AKT.FAN_I.JPY">
      <xmlPr mapId="1" xpath="/Report/Observations/BIL.AKT.FAN/I.JPY" xmlDataType="double"/>
    </xmlCellPr>
  </singleXmlCell>
  <singleXmlCell id="1391" r="O84" connectionId="0">
    <xmlCellPr id="1391" uniqueName="_Report_Observations_BIL.AKT.WBW_I.JPY">
      <xmlPr mapId="1" xpath="/Report/Observations/BIL.AKT.WBW/I.JPY" xmlDataType="double"/>
    </xmlCellPr>
  </singleXmlCell>
  <singleXmlCell id="1392" r="O83" connectionId="0">
    <xmlCellPr id="1392" uniqueName="_Report_Observations_BIL.AKT.HGE_I.JPY">
      <xmlPr mapId="1" xpath="/Report/Observations/BIL.AKT.HGE/I.JPY" xmlDataType="double"/>
    </xmlCellPr>
  </singleXmlCell>
  <singleXmlCell id="1393" r="O86" connectionId="0">
    <xmlCellPr id="1393" uniqueName="_Report_Observations_BIL.AKT.FFV.FMI_I.JPY">
      <xmlPr mapId="1" xpath="/Report/Observations/BIL.AKT.FFV.FMI/I.JPY" xmlDataType="double"/>
    </xmlCellPr>
  </singleXmlCell>
  <singleXmlCell id="1394" r="O85" connectionId="0">
    <xmlCellPr id="1394" uniqueName="_Report_Observations_BIL.AKT.FFV_I.JPY">
      <xmlPr mapId="1" xpath="/Report/Observations/BIL.AKT.FFV/I.JPY" xmlDataType="double"/>
    </xmlCellPr>
  </singleXmlCell>
  <singleXmlCell id="1395" r="O88" connectionId="0">
    <xmlCellPr id="1395" uniqueName="_Report_Observations_BIL.AKT.FFV.WFG_I.JPY">
      <xmlPr mapId="1" xpath="/Report/Observations/BIL.AKT.FFV.WFG/I.JPY" xmlDataType="double"/>
    </xmlCellPr>
  </singleXmlCell>
  <singleXmlCell id="1396" r="O87" connectionId="0">
    <xmlCellPr id="1396" uniqueName="_Report_Observations_BIL.AKT.FFV.FBA_I.JPY">
      <xmlPr mapId="1" xpath="/Report/Observations/BIL.AKT.FFV.FBA/I.JPY" xmlDataType="double"/>
    </xmlCellPr>
  </singleXmlCell>
  <singleXmlCell id="1398" r="O89" connectionId="0">
    <xmlCellPr id="1398" uniqueName="_Report_Observations_BIL.AKT.FFV.FKU_I.JPY">
      <xmlPr mapId="1" xpath="/Report/Observations/BIL.AKT.FFV.FKU/I.JPY" xmlDataType="double"/>
    </xmlCellPr>
  </singleXmlCell>
  <singleXmlCell id="1401" r="O80" connectionId="0">
    <xmlCellPr id="1401" uniqueName="_Report_Observations_BIL.AKT.HYP_I.JPY.J15">
      <xmlPr mapId="1" xpath="/Report/Observations/BIL.AKT.HYP/I.JPY.J15" xmlDataType="double"/>
    </xmlCellPr>
  </singleXmlCell>
  <singleXmlCell id="1402" r="O82" connectionId="0">
    <xmlCellPr id="1402" uniqueName="_Report_Observations_BIL.AKT.HYP_I.JPY.IMM">
      <xmlPr mapId="1" xpath="/Report/Observations/BIL.AKT.HYP/I.JPY.IMM" xmlDataType="double"/>
    </xmlCellPr>
  </singleXmlCell>
  <singleXmlCell id="1403" r="O81" connectionId="0">
    <xmlCellPr id="1403" uniqueName="_Report_Observations_BIL.AKT.HYP_I.JPY.U5J">
      <xmlPr mapId="1" xpath="/Report/Observations/BIL.AKT.HYP/I.JPY.U5J" xmlDataType="double"/>
    </xmlCellPr>
  </singleXmlCell>
  <singleXmlCell id="1404" r="O73" connectionId="0">
    <xmlCellPr id="1404" uniqueName="_Report_Observations_BIL.AKT.HYP_I.JPY.T">
      <xmlPr mapId="1" xpath="/Report/Observations/BIL.AKT.HYP/I.JPY.T" xmlDataType="double"/>
    </xmlCellPr>
  </singleXmlCell>
  <singleXmlCell id="1405" r="O72" connectionId="0">
    <xmlCellPr id="1405" uniqueName="_Report_Observations_BIL.AKT.FKU_I.JPY.U5J.T.T">
      <xmlPr mapId="1" xpath="/Report/Observations/BIL.AKT.FKU/I.JPY.U5J.T.T" xmlDataType="double"/>
    </xmlCellPr>
  </singleXmlCell>
  <singleXmlCell id="1407" r="O75" connectionId="0">
    <xmlCellPr id="1407" uniqueName="_Report_Observations_BIL.AKT.HYP_I.JPY.KUE">
      <xmlPr mapId="1" xpath="/Report/Observations/BIL.AKT.HYP/I.JPY.KUE" xmlDataType="double"/>
    </xmlCellPr>
  </singleXmlCell>
  <singleXmlCell id="1409" r="O74" connectionId="0">
    <xmlCellPr id="1409" uniqueName="_Report_Observations_BIL.AKT.HYP_I.JPY.ASI">
      <xmlPr mapId="1" xpath="/Report/Observations/BIL.AKT.HYP/I.JPY.ASI" xmlDataType="double"/>
    </xmlCellPr>
  </singleXmlCell>
  <singleXmlCell id="1411" r="O77" connectionId="0">
    <xmlCellPr id="1411" uniqueName="_Report_Observations_BIL.AKT.HYP_I.JPY.B1M">
      <xmlPr mapId="1" xpath="/Report/Observations/BIL.AKT.HYP/I.JPY.B1M" xmlDataType="double"/>
    </xmlCellPr>
  </singleXmlCell>
  <singleXmlCell id="1412" r="O76" connectionId="0">
    <xmlCellPr id="1412" uniqueName="_Report_Observations_BIL.AKT.HYP_I.JPY.RLZ">
      <xmlPr mapId="1" xpath="/Report/Observations/BIL.AKT.HYP/I.JPY.RLZ" xmlDataType="double"/>
    </xmlCellPr>
  </singleXmlCell>
  <singleXmlCell id="1413" r="O79" connectionId="0">
    <xmlCellPr id="1413" uniqueName="_Report_Observations_BIL.AKT.HYP_I.JPY.M31">
      <xmlPr mapId="1" xpath="/Report/Observations/BIL.AKT.HYP/I.JPY.M31" xmlDataType="double"/>
    </xmlCellPr>
  </singleXmlCell>
  <singleXmlCell id="1414" r="O78" connectionId="0">
    <xmlCellPr id="1414" uniqueName="_Report_Observations_BIL.AKT.HYP_I.JPY.M13">
      <xmlPr mapId="1" xpath="/Report/Observations/BIL.AKT.HYP/I.JPY.M13" xmlDataType="double"/>
    </xmlCellPr>
  </singleXmlCell>
  <singleXmlCell id="1423" r="O71" connectionId="0">
    <xmlCellPr id="1423" uniqueName="_Report_Observations_BIL.AKT.FKU_I.JPY.J15.T.T">
      <xmlPr mapId="1" xpath="/Report/Observations/BIL.AKT.FKU/I.JPY.J15.T.T" xmlDataType="double"/>
    </xmlCellPr>
  </singleXmlCell>
  <singleXmlCell id="1424" r="O70" connectionId="0">
    <xmlCellPr id="1424" uniqueName="_Report_Observations_BIL.AKT.FKU_I.JPY.M31.T.T">
      <xmlPr mapId="1" xpath="/Report/Observations/BIL.AKT.FKU/I.JPY.M31.T.T" xmlDataType="double"/>
    </xmlCellPr>
  </singleXmlCell>
  <singleXmlCell id="1425" r="O62" connectionId="0">
    <xmlCellPr id="1425" uniqueName="_Report_Observations_BIL.AKT.FKU_I.JPY.T.GED.ORK">
      <xmlPr mapId="1" xpath="/Report/Observations/BIL.AKT.FKU/I.JPY.T.GED.ORK" xmlDataType="double"/>
    </xmlCellPr>
  </singleXmlCell>
  <singleXmlCell id="1426" r="O61" connectionId="0">
    <xmlCellPr id="1426" uniqueName="_Report_Observations_BIL.AKT.FKU_I.JPY.T.GED.T">
      <xmlPr mapId="1" xpath="/Report/Observations/BIL.AKT.FKU/I.JPY.T.GED.T" xmlDataType="double"/>
    </xmlCellPr>
  </singleXmlCell>
  <singleXmlCell id="1427" r="O63" connectionId="0">
    <xmlCellPr id="1427" uniqueName="_Report_Observations_BIL.AKT.FKU_I.JPY.T.HYD.U">
      <xmlPr mapId="1" xpath="/Report/Observations/BIL.AKT.FKU/I.JPY.T.HYD.U" xmlDataType="double"/>
    </xmlCellPr>
  </singleXmlCell>
  <singleXmlCell id="1428" r="O66" connectionId="0">
    <xmlCellPr id="1428" uniqueName="_Report_Observations_BIL.AKT.FKU_I.JPY.KUE.T.T">
      <xmlPr mapId="1" xpath="/Report/Observations/BIL.AKT.FKU/I.JPY.KUE.T.T" xmlDataType="double"/>
    </xmlCellPr>
  </singleXmlCell>
  <singleXmlCell id="1429" r="O65" connectionId="0">
    <xmlCellPr id="1429" uniqueName="_Report_Observations_BIL.AKT.FKU_I.JPY.ASI.T.T">
      <xmlPr mapId="1" xpath="/Report/Observations/BIL.AKT.FKU/I.JPY.ASI.T.T" xmlDataType="double"/>
    </xmlCellPr>
  </singleXmlCell>
  <singleXmlCell id="1430" r="O68" connectionId="0">
    <xmlCellPr id="1430" uniqueName="_Report_Observations_BIL.AKT.FKU_I.JPY.B1M.T.T">
      <xmlPr mapId="1" xpath="/Report/Observations/BIL.AKT.FKU/I.JPY.B1M.T.T" xmlDataType="double"/>
    </xmlCellPr>
  </singleXmlCell>
  <singleXmlCell id="1431" r="O67" connectionId="0">
    <xmlCellPr id="1431" uniqueName="_Report_Observations_BIL.AKT.FKU_I.JPY.RLZ.T.T">
      <xmlPr mapId="1" xpath="/Report/Observations/BIL.AKT.FKU/I.JPY.RLZ.T.T" xmlDataType="double"/>
    </xmlCellPr>
  </singleXmlCell>
  <singleXmlCell id="1432" r="O69" connectionId="0">
    <xmlCellPr id="1432" uniqueName="_Report_Observations_BIL.AKT.FKU_I.JPY.M13.T.T">
      <xmlPr mapId="1" xpath="/Report/Observations/BIL.AKT.FKU/I.JPY.M13.T.T" xmlDataType="double"/>
    </xmlCellPr>
  </singleXmlCell>
  <singleXmlCell id="1435" r="O60" connectionId="0">
    <xmlCellPr id="1435" uniqueName="_Report_Observations_BIL.AKT.FKU_I.JPY.T.UNG.ORK">
      <xmlPr mapId="1" xpath="/Report/Observations/BIL.AKT.FKU/I.JPY.T.UNG.ORK" xmlDataType="double"/>
    </xmlCellPr>
  </singleXmlCell>
  <singleXmlCell id="1436" r="O51" connectionId="0">
    <xmlCellPr id="1436" uniqueName="_Report_Observations_BIL.AKT.WFG_I.JPY.RLZ.KUN">
      <xmlPr mapId="1" xpath="/Report/Observations/BIL.AKT.WFG/I.JPY.RLZ.KUN" xmlDataType="double"/>
    </xmlCellPr>
  </singleXmlCell>
  <singleXmlCell id="1437" r="O50" connectionId="0">
    <xmlCellPr id="1437" uniqueName="_Report_Observations_BIL.AKT.WFG_I.JPY.KUE.KUN">
      <xmlPr mapId="1" xpath="/Report/Observations/BIL.AKT.WFG/I.JPY.KUE.KUN" xmlDataType="double"/>
    </xmlCellPr>
  </singleXmlCell>
  <singleXmlCell id="1438" r="O53" connectionId="0">
    <xmlCellPr id="1438" uniqueName="_Report_Observations_BIL.AKT.WFG_I.JPY.M13.KUN">
      <xmlPr mapId="1" xpath="/Report/Observations/BIL.AKT.WFG/I.JPY.M13.KUN" xmlDataType="double"/>
    </xmlCellPr>
  </singleXmlCell>
  <singleXmlCell id="1439" r="O52" connectionId="0">
    <xmlCellPr id="1439" uniqueName="_Report_Observations_BIL.AKT.WFG_I.JPY.B1M.KUN">
      <xmlPr mapId="1" xpath="/Report/Observations/BIL.AKT.WFG/I.JPY.B1M.KUN" xmlDataType="double"/>
    </xmlCellPr>
  </singleXmlCell>
  <singleXmlCell id="1440" r="O55" connectionId="0">
    <xmlCellPr id="1440" uniqueName="_Report_Observations_BIL.AKT.WFG_I.JPY.J15.KUN">
      <xmlPr mapId="1" xpath="/Report/Observations/BIL.AKT.WFG/I.JPY.J15.KUN" xmlDataType="double"/>
    </xmlCellPr>
  </singleXmlCell>
  <singleXmlCell id="1441" r="O54" connectionId="0">
    <xmlCellPr id="1441" uniqueName="_Report_Observations_BIL.AKT.WFG_I.JPY.M31.KUN">
      <xmlPr mapId="1" xpath="/Report/Observations/BIL.AKT.WFG/I.JPY.M31.KUN" xmlDataType="double"/>
    </xmlCellPr>
  </singleXmlCell>
  <singleXmlCell id="1442" r="O57" connectionId="0">
    <xmlCellPr id="1442" uniqueName="_Report_Observations_BIL.AKT.FKU_I.JPY.T.T.T">
      <xmlPr mapId="1" xpath="/Report/Observations/BIL.AKT.FKU/I.JPY.T.T.T" xmlDataType="double"/>
    </xmlCellPr>
  </singleXmlCell>
  <singleXmlCell id="1443" r="O56" connectionId="0">
    <xmlCellPr id="1443" uniqueName="_Report_Observations_BIL.AKT.WFG_I.JPY.U5J.KUN">
      <xmlPr mapId="1" xpath="/Report/Observations/BIL.AKT.WFG/I.JPY.U5J.KUN" xmlDataType="double"/>
    </xmlCellPr>
  </singleXmlCell>
  <singleXmlCell id="1444" r="O59" connectionId="0">
    <xmlCellPr id="1444" uniqueName="_Report_Observations_BIL.AKT.FKU_I.JPY.T.UNG.T">
      <xmlPr mapId="1" xpath="/Report/Observations/BIL.AKT.FKU/I.JPY.T.UNG.T" xmlDataType="double"/>
    </xmlCellPr>
  </singleXmlCell>
  <singleXmlCell id="1445" r="O40" connectionId="0">
    <xmlCellPr id="1445" uniqueName="_Report_Observations_BIL.AKT.WFG_I.JPY.ASI.BAN">
      <xmlPr mapId="1" xpath="/Report/Observations/BIL.AKT.WFG/I.JPY.ASI.BAN" xmlDataType="double"/>
    </xmlCellPr>
  </singleXmlCell>
  <singleXmlCell id="1446" r="O42" connectionId="0">
    <xmlCellPr id="1446" uniqueName="_Report_Observations_BIL.AKT.WFG_I.JPY.RLZ.BAN">
      <xmlPr mapId="1" xpath="/Report/Observations/BIL.AKT.WFG/I.JPY.RLZ.BAN" xmlDataType="double"/>
    </xmlCellPr>
  </singleXmlCell>
  <singleXmlCell id="1447" r="O41" connectionId="0">
    <xmlCellPr id="1447" uniqueName="_Report_Observations_BIL.AKT.WFG_I.JPY.KUE.BAN">
      <xmlPr mapId="1" xpath="/Report/Observations/BIL.AKT.WFG/I.JPY.KUE.BAN" xmlDataType="double"/>
    </xmlCellPr>
  </singleXmlCell>
  <singleXmlCell id="1448" r="O44" connectionId="0">
    <xmlCellPr id="1448" uniqueName="_Report_Observations_BIL.AKT.WFG_I.JPY.M13.BAN">
      <xmlPr mapId="1" xpath="/Report/Observations/BIL.AKT.WFG/I.JPY.M13.BAN" xmlDataType="double"/>
    </xmlCellPr>
  </singleXmlCell>
  <singleXmlCell id="1449" r="O43" connectionId="0">
    <xmlCellPr id="1449" uniqueName="_Report_Observations_BIL.AKT.WFG_I.JPY.B1M.BAN">
      <xmlPr mapId="1" xpath="/Report/Observations/BIL.AKT.WFG/I.JPY.B1M.BAN" xmlDataType="double"/>
    </xmlCellPr>
  </singleXmlCell>
  <singleXmlCell id="1450" r="O46" connectionId="0">
    <xmlCellPr id="1450" uniqueName="_Report_Observations_BIL.AKT.WFG_I.JPY.J15.BAN">
      <xmlPr mapId="1" xpath="/Report/Observations/BIL.AKT.WFG/I.JPY.J15.BAN" xmlDataType="double"/>
    </xmlCellPr>
  </singleXmlCell>
  <singleXmlCell id="1451" r="O45" connectionId="0">
    <xmlCellPr id="1451" uniqueName="_Report_Observations_BIL.AKT.WFG_I.JPY.M31.BAN">
      <xmlPr mapId="1" xpath="/Report/Observations/BIL.AKT.WFG/I.JPY.M31.BAN" xmlDataType="double"/>
    </xmlCellPr>
  </singleXmlCell>
  <singleXmlCell id="1452" r="O48" connectionId="0">
    <xmlCellPr id="1452" uniqueName="_Report_Observations_BIL.AKT.WFG_I.JPY.T.KUN">
      <xmlPr mapId="1" xpath="/Report/Observations/BIL.AKT.WFG/I.JPY.T.KUN" xmlDataType="double"/>
    </xmlCellPr>
  </singleXmlCell>
  <singleXmlCell id="1453" r="O47" connectionId="0">
    <xmlCellPr id="1453" uniqueName="_Report_Observations_BIL.AKT.WFG_I.JPY.U5J.BAN">
      <xmlPr mapId="1" xpath="/Report/Observations/BIL.AKT.WFG/I.JPY.U5J.BAN" xmlDataType="double"/>
    </xmlCellPr>
  </singleXmlCell>
  <singleXmlCell id="1454" r="O49" connectionId="0">
    <xmlCellPr id="1454" uniqueName="_Report_Observations_BIL.AKT.WFG_I.JPY.ASI.KUN">
      <xmlPr mapId="1" xpath="/Report/Observations/BIL.AKT.WFG/I.JPY.ASI.KUN" xmlDataType="double"/>
    </xmlCellPr>
  </singleXmlCell>
  <singleXmlCell id="1455" r="O31" connectionId="0">
    <xmlCellPr id="1455" uniqueName="_Report_Observations_BIL.AKT.FBA_I.JPY.KUE">
      <xmlPr mapId="1" xpath="/Report/Observations/BIL.AKT.FBA/I.JPY.KUE" xmlDataType="double"/>
    </xmlCellPr>
  </singleXmlCell>
  <singleXmlCell id="1456" r="O30" connectionId="0">
    <xmlCellPr id="1456" uniqueName="_Report_Observations_BIL.AKT.FBA_I.JPY.ASI">
      <xmlPr mapId="1" xpath="/Report/Observations/BIL.AKT.FBA/I.JPY.ASI" xmlDataType="double"/>
    </xmlCellPr>
  </singleXmlCell>
  <singleXmlCell id="1457" r="O33" connectionId="0">
    <xmlCellPr id="1457" uniqueName="_Report_Observations_BIL.AKT.FBA_I.JPY.B1M">
      <xmlPr mapId="1" xpath="/Report/Observations/BIL.AKT.FBA/I.JPY.B1M" xmlDataType="double"/>
    </xmlCellPr>
  </singleXmlCell>
  <singleXmlCell id="1458" r="O32" connectionId="0">
    <xmlCellPr id="1458" uniqueName="_Report_Observations_BIL.AKT.FBA_I.JPY.RLZ">
      <xmlPr mapId="1" xpath="/Report/Observations/BIL.AKT.FBA/I.JPY.RLZ" xmlDataType="double"/>
    </xmlCellPr>
  </singleXmlCell>
  <singleXmlCell id="1459" r="O35" connectionId="0">
    <xmlCellPr id="1459" uniqueName="_Report_Observations_BIL.AKT.FBA_I.JPY.M31">
      <xmlPr mapId="1" xpath="/Report/Observations/BIL.AKT.FBA/I.JPY.M31" xmlDataType="double"/>
    </xmlCellPr>
  </singleXmlCell>
  <singleXmlCell id="1460" r="O34" connectionId="0">
    <xmlCellPr id="1460" uniqueName="_Report_Observations_BIL.AKT.FBA_I.JPY.M13">
      <xmlPr mapId="1" xpath="/Report/Observations/BIL.AKT.FBA/I.JPY.M13" xmlDataType="double"/>
    </xmlCellPr>
  </singleXmlCell>
  <singleXmlCell id="1461" r="O37" connectionId="0">
    <xmlCellPr id="1461" uniqueName="_Report_Observations_BIL.AKT.FBA_I.JPY.U5J">
      <xmlPr mapId="1" xpath="/Report/Observations/BIL.AKT.FBA/I.JPY.U5J" xmlDataType="double"/>
    </xmlCellPr>
  </singleXmlCell>
  <singleXmlCell id="1462" r="O36" connectionId="0">
    <xmlCellPr id="1462" uniqueName="_Report_Observations_BIL.AKT.FBA_I.JPY.J15">
      <xmlPr mapId="1" xpath="/Report/Observations/BIL.AKT.FBA/I.JPY.J15" xmlDataType="double"/>
    </xmlCellPr>
  </singleXmlCell>
  <singleXmlCell id="1463" r="O39" connectionId="0">
    <xmlCellPr id="1463" uniqueName="_Report_Observations_BIL.AKT.WFG_I.JPY.T.BAN">
      <xmlPr mapId="1" xpath="/Report/Observations/BIL.AKT.WFG/I.JPY.T.BAN" xmlDataType="double"/>
    </xmlCellPr>
  </singleXmlCell>
  <singleXmlCell id="1464" r="O38" connectionId="0">
    <xmlCellPr id="1464" uniqueName="_Report_Observations_BIL.AKT.WFG_I.JPY.T.T">
      <xmlPr mapId="1" xpath="/Report/Observations/BIL.AKT.WFG/I.JPY.T.T" xmlDataType="double"/>
    </xmlCellPr>
  </singleXmlCell>
  <singleXmlCell id="1465" r="P41" connectionId="0">
    <xmlCellPr id="1465" uniqueName="_Report_Observations_BIL.AKT.WFG_I.U.KUE.BAN">
      <xmlPr mapId="1" xpath="/Report/Observations/BIL.AKT.WFG/I.U.KUE.BAN" xmlDataType="double"/>
    </xmlCellPr>
  </singleXmlCell>
  <singleXmlCell id="1466" r="P40" connectionId="0">
    <xmlCellPr id="1466" uniqueName="_Report_Observations_BIL.AKT.WFG_I.U.ASI.BAN">
      <xmlPr mapId="1" xpath="/Report/Observations/BIL.AKT.WFG/I.U.ASI.BAN" xmlDataType="double"/>
    </xmlCellPr>
  </singleXmlCell>
  <singleXmlCell id="1467" r="P43" connectionId="0">
    <xmlCellPr id="1467" uniqueName="_Report_Observations_BIL.AKT.WFG_I.U.B1M.BAN">
      <xmlPr mapId="1" xpath="/Report/Observations/BIL.AKT.WFG/I.U.B1M.BAN" xmlDataType="double"/>
    </xmlCellPr>
  </singleXmlCell>
  <singleXmlCell id="1468" r="P42" connectionId="0">
    <xmlCellPr id="1468" uniqueName="_Report_Observations_BIL.AKT.WFG_I.U.RLZ.BAN">
      <xmlPr mapId="1" xpath="/Report/Observations/BIL.AKT.WFG/I.U.RLZ.BAN" xmlDataType="double"/>
    </xmlCellPr>
  </singleXmlCell>
  <singleXmlCell id="1469" r="P45" connectionId="0">
    <xmlCellPr id="1469" uniqueName="_Report_Observations_BIL.AKT.WFG_I.U.M31.BAN">
      <xmlPr mapId="1" xpath="/Report/Observations/BIL.AKT.WFG/I.U.M31.BAN" xmlDataType="double"/>
    </xmlCellPr>
  </singleXmlCell>
  <singleXmlCell id="1470" r="P44" connectionId="0">
    <xmlCellPr id="1470" uniqueName="_Report_Observations_BIL.AKT.WFG_I.U.M13.BAN">
      <xmlPr mapId="1" xpath="/Report/Observations/BIL.AKT.WFG/I.U.M13.BAN" xmlDataType="double"/>
    </xmlCellPr>
  </singleXmlCell>
  <singleXmlCell id="1471" r="P47" connectionId="0">
    <xmlCellPr id="1471" uniqueName="_Report_Observations_BIL.AKT.WFG_I.U.U5J.BAN">
      <xmlPr mapId="1" xpath="/Report/Observations/BIL.AKT.WFG/I.U.U5J.BAN" xmlDataType="double"/>
    </xmlCellPr>
  </singleXmlCell>
  <singleXmlCell id="1472" r="P46" connectionId="0">
    <xmlCellPr id="1472" uniqueName="_Report_Observations_BIL.AKT.WFG_I.U.J15.BAN">
      <xmlPr mapId="1" xpath="/Report/Observations/BIL.AKT.WFG/I.U.J15.BAN" xmlDataType="double"/>
    </xmlCellPr>
  </singleXmlCell>
  <singleXmlCell id="1473" r="P49" connectionId="0">
    <xmlCellPr id="1473" uniqueName="_Report_Observations_BIL.AKT.WFG_I.U.ASI.KUN">
      <xmlPr mapId="1" xpath="/Report/Observations/BIL.AKT.WFG/I.U.ASI.KUN" xmlDataType="double"/>
    </xmlCellPr>
  </singleXmlCell>
  <singleXmlCell id="1474" r="P48" connectionId="0">
    <xmlCellPr id="1474" uniqueName="_Report_Observations_BIL.AKT.WFG_I.U.T.KUN">
      <xmlPr mapId="1" xpath="/Report/Observations/BIL.AKT.WFG/I.U.T.KUN" xmlDataType="double"/>
    </xmlCellPr>
  </singleXmlCell>
  <singleXmlCell id="1477" r="P30" connectionId="0">
    <xmlCellPr id="1477" uniqueName="_Report_Observations_BIL.AKT.FBA_I.U.ASI">
      <xmlPr mapId="1" xpath="/Report/Observations/BIL.AKT.FBA/I.U.ASI" xmlDataType="double"/>
    </xmlCellPr>
  </singleXmlCell>
  <singleXmlCell id="1478" r="P32" connectionId="0">
    <xmlCellPr id="1478" uniqueName="_Report_Observations_BIL.AKT.FBA_I.U.RLZ">
      <xmlPr mapId="1" xpath="/Report/Observations/BIL.AKT.FBA/I.U.RLZ" xmlDataType="double"/>
    </xmlCellPr>
  </singleXmlCell>
  <singleXmlCell id="1479" r="P31" connectionId="0">
    <xmlCellPr id="1479" uniqueName="_Report_Observations_BIL.AKT.FBA_I.U.KUE">
      <xmlPr mapId="1" xpath="/Report/Observations/BIL.AKT.FBA/I.U.KUE" xmlDataType="double"/>
    </xmlCellPr>
  </singleXmlCell>
  <singleXmlCell id="1480" r="P34" connectionId="0">
    <xmlCellPr id="1480" uniqueName="_Report_Observations_BIL.AKT.FBA_I.U.M13">
      <xmlPr mapId="1" xpath="/Report/Observations/BIL.AKT.FBA/I.U.M13" xmlDataType="double"/>
    </xmlCellPr>
  </singleXmlCell>
  <singleXmlCell id="1481" r="P33" connectionId="0">
    <xmlCellPr id="1481" uniqueName="_Report_Observations_BIL.AKT.FBA_I.U.B1M">
      <xmlPr mapId="1" xpath="/Report/Observations/BIL.AKT.FBA/I.U.B1M" xmlDataType="double"/>
    </xmlCellPr>
  </singleXmlCell>
  <singleXmlCell id="1482" r="P36" connectionId="0">
    <xmlCellPr id="1482" uniqueName="_Report_Observations_BIL.AKT.FBA_I.U.J15">
      <xmlPr mapId="1" xpath="/Report/Observations/BIL.AKT.FBA/I.U.J15" xmlDataType="double"/>
    </xmlCellPr>
  </singleXmlCell>
  <singleXmlCell id="1483" r="P35" connectionId="0">
    <xmlCellPr id="1483" uniqueName="_Report_Observations_BIL.AKT.FBA_I.U.M31">
      <xmlPr mapId="1" xpath="/Report/Observations/BIL.AKT.FBA/I.U.M31" xmlDataType="double"/>
    </xmlCellPr>
  </singleXmlCell>
  <singleXmlCell id="1484" r="P38" connectionId="0">
    <xmlCellPr id="1484" uniqueName="_Report_Observations_BIL.AKT.WFG_I.U.T.T">
      <xmlPr mapId="1" xpath="/Report/Observations/BIL.AKT.WFG/I.U.T.T" xmlDataType="double"/>
    </xmlCellPr>
  </singleXmlCell>
  <singleXmlCell id="1485" r="P37" connectionId="0">
    <xmlCellPr id="1485" uniqueName="_Report_Observations_BIL.AKT.FBA_I.U.U5J">
      <xmlPr mapId="1" xpath="/Report/Observations/BIL.AKT.FBA/I.U.U5J" xmlDataType="double"/>
    </xmlCellPr>
  </singleXmlCell>
  <singleXmlCell id="1486" r="P39" connectionId="0">
    <xmlCellPr id="1486" uniqueName="_Report_Observations_BIL.AKT.WFG_I.U.T.BAN">
      <xmlPr mapId="1" xpath="/Report/Observations/BIL.AKT.WFG/I.U.T.BAN" xmlDataType="double"/>
    </xmlCellPr>
  </singleXmlCell>
  <singleXmlCell id="1487" r="P21" connectionId="0">
    <xmlCellPr id="1487" uniqueName="_Report_Observations_BIL.AKT.FMI_I.U">
      <xmlPr mapId="1" xpath="/Report/Observations/BIL.AKT.FMI/I.U" xmlDataType="double"/>
    </xmlCellPr>
  </singleXmlCell>
  <singleXmlCell id="1488" r="P23" connectionId="0">
    <xmlCellPr id="1488" uniqueName="_Report_Observations_BIL.AKT.FMI.NOT_I.U">
      <xmlPr mapId="1" xpath="/Report/Observations/BIL.AKT.FMI.NOT/I.U" xmlDataType="double"/>
    </xmlCellPr>
  </singleXmlCell>
  <singleXmlCell id="1489" r="P29" connectionId="0">
    <xmlCellPr id="1489" uniqueName="_Report_Observations_BIL.AKT.FBA_I.U.T">
      <xmlPr mapId="1" xpath="/Report/Observations/BIL.AKT.FBA/I.U.T" xmlDataType="double"/>
    </xmlCellPr>
  </singleXmlCell>
  <singleXmlCell id="1501" r="T109" connectionId="0">
    <xmlCellPr id="1501" uniqueName="_Report_Observations_BIL.AKT.TOT.NRA.WAF_A.USD">
      <xmlPr mapId="1" xpath="/Report/Observations/BIL.AKT.TOT.NRA.WAF/A.USD" xmlDataType="double"/>
    </xmlCellPr>
  </singleXmlCell>
  <singleXmlCell id="1502" r="T107" connectionId="0">
    <xmlCellPr id="1502" uniqueName="_Report_Observations_BIL.AKT.TOT_A.USD">
      <xmlPr mapId="1" xpath="/Report/Observations/BIL.AKT.TOT/A.USD" xmlDataType="double"/>
    </xmlCellPr>
  </singleXmlCell>
  <singleXmlCell id="1504" r="T108" connectionId="0">
    <xmlCellPr id="1504" uniqueName="_Report_Observations_BIL.AKT.TOT.NRA_A.USD">
      <xmlPr mapId="1" xpath="/Report/Observations/BIL.AKT.TOT.NRA/A.USD" xmlDataType="double"/>
    </xmlCellPr>
  </singleXmlCell>
  <singleXmlCell id="1505" r="T105" connectionId="0">
    <xmlCellPr id="1505" uniqueName="_Report_Observations_BIL.AKT.SON.NML_A.USD">
      <xmlPr mapId="1" xpath="/Report/Observations/BIL.AKT.SON.NML/A.USD" xmlDataType="double"/>
    </xmlCellPr>
  </singleXmlCell>
  <singleXmlCell id="1506" r="T103" connectionId="0">
    <xmlCellPr id="1506" uniqueName="_Report_Observations_BIL.AKT.SON_A.USD">
      <xmlPr mapId="1" xpath="/Report/Observations/BIL.AKT.SON/A.USD" xmlDataType="double"/>
    </xmlCellPr>
  </singleXmlCell>
  <singleXmlCell id="1508" r="T104" connectionId="0">
    <xmlCellPr id="1508" uniqueName="_Report_Observations_BIL.AKT.SON.SBG_A.USD">
      <xmlPr mapId="1" xpath="/Report/Observations/BIL.AKT.SON.SBG/A.USD" xmlDataType="double"/>
    </xmlCellPr>
  </singleXmlCell>
  <singleXmlCell id="1510" r="T101" connectionId="0">
    <xmlCellPr id="1510" uniqueName="_Report_Observations_BIL.AKT.SAN.UES_A.USD">
      <xmlPr mapId="1" xpath="/Report/Observations/BIL.AKT.SAN.UES/A.USD" xmlDataType="double"/>
    </xmlCellPr>
  </singleXmlCell>
  <singleXmlCell id="1512" r="T102" connectionId="0">
    <xmlCellPr id="1512" uniqueName="_Report_Observations_BIL.AKT.IMW_A.USD">
      <xmlPr mapId="1" xpath="/Report/Observations/BIL.AKT.IMW/A.USD" xmlDataType="double"/>
    </xmlCellPr>
  </singleXmlCell>
  <singleXmlCell id="1514" r="T100" connectionId="0">
    <xmlCellPr id="1514" uniqueName="_Report_Observations_BIL.AKT.SAN.OFL_A.USD">
      <xmlPr mapId="1" xpath="/Report/Observations/BIL.AKT.SAN.OFL/A.USD" xmlDataType="double"/>
    </xmlCellPr>
  </singleXmlCell>
  <singleXmlCell id="1562" r="X90" connectionId="0">
    <xmlCellPr id="1562" uniqueName="_Report_Observations_BIL.AKT.FFV.HYP_A.T">
      <xmlPr mapId="1" xpath="/Report/Observations/BIL.AKT.FFV.HYP/A.T" xmlDataType="double"/>
    </xmlCellPr>
  </singleXmlCell>
  <singleXmlCell id="1563" r="X92" connectionId="0">
    <xmlCellPr id="1563" uniqueName="_Report_Observations_BIL.AKT.FAN_A.T">
      <xmlPr mapId="1" xpath="/Report/Observations/BIL.AKT.FAN/A.T" xmlDataType="double"/>
    </xmlCellPr>
  </singleXmlCell>
  <singleXmlCell id="1564" r="X91" connectionId="0">
    <xmlCellPr id="1564" uniqueName="_Report_Observations_BIL.AKT.FFV.FAN_A.T">
      <xmlPr mapId="1" xpath="/Report/Observations/BIL.AKT.FFV.FAN/A.T" xmlDataType="double"/>
    </xmlCellPr>
  </singleXmlCell>
  <singleXmlCell id="1565" r="X94" connectionId="0">
    <xmlCellPr id="1565" uniqueName="_Report_Observations_BIL.AKT.FAN.GMP_A.T.T">
      <xmlPr mapId="1" xpath="/Report/Observations/BIL.AKT.FAN.GMP/A.T.T" xmlDataType="double"/>
    </xmlCellPr>
  </singleXmlCell>
  <singleXmlCell id="1567" r="X93" connectionId="0">
    <xmlCellPr id="1567" uniqueName="_Report_Observations_BIL.AKT.FAN.LIS_A.T">
      <xmlPr mapId="1" xpath="/Report/Observations/BIL.AKT.FAN.LIS/A.T" xmlDataType="double"/>
    </xmlCellPr>
  </singleXmlCell>
  <singleXmlCell id="1570" r="X96" connectionId="0">
    <xmlCellPr id="1570" uniqueName="_Report_Observations_BIL.AKT.REA_A.T">
      <xmlPr mapId="1" xpath="/Report/Observations/BIL.AKT.REA/A.T" xmlDataType="double"/>
    </xmlCellPr>
  </singleXmlCell>
  <singleXmlCell id="1572" r="X95" connectionId="0">
    <xmlCellPr id="1572" uniqueName="_Report_Observations_BIL.AKT.FAN.GMP_A.T.OEH">
      <xmlPr mapId="1" xpath="/Report/Observations/BIL.AKT.FAN.GMP/A.T.OEH" xmlDataType="double"/>
    </xmlCellPr>
  </singleXmlCell>
  <singleXmlCell id="1575" r="X98" connectionId="0">
    <xmlCellPr id="1575" uniqueName="_Report_Observations_BIL.AKT.SAN_A.T">
      <xmlPr mapId="1" xpath="/Report/Observations/BIL.AKT.SAN/A.T" xmlDataType="double"/>
    </xmlCellPr>
  </singleXmlCell>
  <singleXmlCell id="1576" r="X97" connectionId="0">
    <xmlCellPr id="1576" uniqueName="_Report_Observations_BIL.AKT.BET_A.T">
      <xmlPr mapId="1" xpath="/Report/Observations/BIL.AKT.BET/A.T" xmlDataType="double"/>
    </xmlCellPr>
  </singleXmlCell>
  <singleXmlCell id="1577" r="X99" connectionId="0">
    <xmlCellPr id="1577" uniqueName="_Report_Observations_BIL.AKT.SAN.LBU_A.T">
      <xmlPr mapId="1" xpath="/Report/Observations/BIL.AKT.SAN.LBU/A.T" xmlDataType="double"/>
    </xmlCellPr>
  </singleXmlCell>
  <singleXmlCell id="1589" r="X81" connectionId="0">
    <xmlCellPr id="1589" uniqueName="_Report_Observations_BIL.AKT.HYP_A.T.U5J">
      <xmlPr mapId="1" xpath="/Report/Observations/BIL.AKT.HYP/A.T.U5J" xmlDataType="double"/>
    </xmlCellPr>
  </singleXmlCell>
  <singleXmlCell id="1590" r="X80" connectionId="0">
    <xmlCellPr id="1590" uniqueName="_Report_Observations_BIL.AKT.HYP_A.T.J15">
      <xmlPr mapId="1" xpath="/Report/Observations/BIL.AKT.HYP/A.T.J15" xmlDataType="double"/>
    </xmlCellPr>
  </singleXmlCell>
  <singleXmlCell id="1591" r="X83" connectionId="0">
    <xmlCellPr id="1591" uniqueName="_Report_Observations_BIL.AKT.HGE_A.T">
      <xmlPr mapId="1" xpath="/Report/Observations/BIL.AKT.HGE/A.T" xmlDataType="double"/>
    </xmlCellPr>
  </singleXmlCell>
  <singleXmlCell id="1592" r="X82" connectionId="0">
    <xmlCellPr id="1592" uniqueName="_Report_Observations_BIL.AKT.HYP_A.T.IMM">
      <xmlPr mapId="1" xpath="/Report/Observations/BIL.AKT.HYP/A.T.IMM" xmlDataType="double"/>
    </xmlCellPr>
  </singleXmlCell>
  <singleXmlCell id="1593" r="X85" connectionId="0">
    <xmlCellPr id="1593" uniqueName="_Report_Observations_BIL.AKT.FFV_A.T">
      <xmlPr mapId="1" xpath="/Report/Observations/BIL.AKT.FFV/A.T" xmlDataType="double"/>
    </xmlCellPr>
  </singleXmlCell>
  <singleXmlCell id="1594" r="X84" connectionId="0">
    <xmlCellPr id="1594" uniqueName="_Report_Observations_BIL.AKT.WBW_A.T">
      <xmlPr mapId="1" xpath="/Report/Observations/BIL.AKT.WBW/A.T" xmlDataType="double"/>
    </xmlCellPr>
  </singleXmlCell>
  <singleXmlCell id="1595" r="X87" connectionId="0">
    <xmlCellPr id="1595" uniqueName="_Report_Observations_BIL.AKT.FFV.FBA_A.T">
      <xmlPr mapId="1" xpath="/Report/Observations/BIL.AKT.FFV.FBA/A.T" xmlDataType="double"/>
    </xmlCellPr>
  </singleXmlCell>
  <singleXmlCell id="1596" r="X86" connectionId="0">
    <xmlCellPr id="1596" uniqueName="_Report_Observations_BIL.AKT.FFV.FMI_A.T">
      <xmlPr mapId="1" xpath="/Report/Observations/BIL.AKT.FFV.FMI/A.T" xmlDataType="double"/>
    </xmlCellPr>
  </singleXmlCell>
  <singleXmlCell id="1597" r="X89" connectionId="0">
    <xmlCellPr id="1597" uniqueName="_Report_Observations_BIL.AKT.FFV.FKU_A.T">
      <xmlPr mapId="1" xpath="/Report/Observations/BIL.AKT.FFV.FKU/A.T" xmlDataType="double"/>
    </xmlCellPr>
  </singleXmlCell>
  <singleXmlCell id="1598" r="X88" connectionId="0">
    <xmlCellPr id="1598" uniqueName="_Report_Observations_BIL.AKT.FFV.WFG_A.T">
      <xmlPr mapId="1" xpath="/Report/Observations/BIL.AKT.FFV.WFG/A.T" xmlDataType="double"/>
    </xmlCellPr>
  </singleXmlCell>
  <singleXmlCell id="1600" r="X79" connectionId="0">
    <xmlCellPr id="1600" uniqueName="_Report_Observations_BIL.AKT.HYP_A.T.M31">
      <xmlPr mapId="1" xpath="/Report/Observations/BIL.AKT.HYP/A.T.M31" xmlDataType="double"/>
    </xmlCellPr>
  </singleXmlCell>
  <singleXmlCell id="1609" r="X70" connectionId="0">
    <xmlCellPr id="1609" uniqueName="_Report_Observations_BIL.AKT.FKU_A.T.M31.T.T">
      <xmlPr mapId="1" xpath="/Report/Observations/BIL.AKT.FKU/A.T.M31.T.T" xmlDataType="double"/>
    </xmlCellPr>
  </singleXmlCell>
  <singleXmlCell id="1610" r="X72" connectionId="0">
    <xmlCellPr id="1610" uniqueName="_Report_Observations_BIL.AKT.FKU_A.T.U5J.T.T">
      <xmlPr mapId="1" xpath="/Report/Observations/BIL.AKT.FKU/A.T.U5J.T.T" xmlDataType="double"/>
    </xmlCellPr>
  </singleXmlCell>
  <singleXmlCell id="1611" r="X71" connectionId="0">
    <xmlCellPr id="1611" uniqueName="_Report_Observations_BIL.AKT.FKU_A.T.J15.T.T">
      <xmlPr mapId="1" xpath="/Report/Observations/BIL.AKT.FKU/A.T.J15.T.T" xmlDataType="double"/>
    </xmlCellPr>
  </singleXmlCell>
  <singleXmlCell id="1612" r="X74" connectionId="0">
    <xmlCellPr id="1612" uniqueName="_Report_Observations_BIL.AKT.HYP_A.T.ASI">
      <xmlPr mapId="1" xpath="/Report/Observations/BIL.AKT.HYP/A.T.ASI" xmlDataType="double"/>
    </xmlCellPr>
  </singleXmlCell>
  <singleXmlCell id="1613" r="X73" connectionId="0">
    <xmlCellPr id="1613" uniqueName="_Report_Observations_BIL.AKT.HYP_A.T.T">
      <xmlPr mapId="1" xpath="/Report/Observations/BIL.AKT.HYP/A.T.T" xmlDataType="double"/>
    </xmlCellPr>
  </singleXmlCell>
  <singleXmlCell id="1614" r="X76" connectionId="0">
    <xmlCellPr id="1614" uniqueName="_Report_Observations_BIL.AKT.HYP_A.T.RLZ">
      <xmlPr mapId="1" xpath="/Report/Observations/BIL.AKT.HYP/A.T.RLZ" xmlDataType="double"/>
    </xmlCellPr>
  </singleXmlCell>
  <singleXmlCell id="1615" r="X75" connectionId="0">
    <xmlCellPr id="1615" uniqueName="_Report_Observations_BIL.AKT.HYP_A.T.KUE">
      <xmlPr mapId="1" xpath="/Report/Observations/BIL.AKT.HYP/A.T.KUE" xmlDataType="double"/>
    </xmlCellPr>
  </singleXmlCell>
  <singleXmlCell id="1616" r="X78" connectionId="0">
    <xmlCellPr id="1616" uniqueName="_Report_Observations_BIL.AKT.HYP_A.T.M13">
      <xmlPr mapId="1" xpath="/Report/Observations/BIL.AKT.HYP/A.T.M13" xmlDataType="double"/>
    </xmlCellPr>
  </singleXmlCell>
  <singleXmlCell id="1617" r="X77" connectionId="0">
    <xmlCellPr id="1617" uniqueName="_Report_Observations_BIL.AKT.HYP_A.T.B1M">
      <xmlPr mapId="1" xpath="/Report/Observations/BIL.AKT.HYP/A.T.B1M" xmlDataType="double"/>
    </xmlCellPr>
  </singleXmlCell>
  <singleXmlCell id="1618" r="X69" connectionId="0">
    <xmlCellPr id="1618" uniqueName="_Report_Observations_BIL.AKT.FKU_A.T.M13.T.T">
      <xmlPr mapId="1" xpath="/Report/Observations/BIL.AKT.FKU/A.T.M13.T.T" xmlDataType="double"/>
    </xmlCellPr>
  </singleXmlCell>
  <singleXmlCell id="1620" r="X68" connectionId="0">
    <xmlCellPr id="1620" uniqueName="_Report_Observations_BIL.AKT.FKU_A.T.B1M.T.T">
      <xmlPr mapId="1" xpath="/Report/Observations/BIL.AKT.FKU/A.T.B1M.T.T" xmlDataType="double"/>
    </xmlCellPr>
  </singleXmlCell>
  <singleXmlCell id="1630" r="X61" connectionId="0">
    <xmlCellPr id="1630" uniqueName="_Report_Observations_BIL.AKT.FKU_A.T.T.GED.T">
      <xmlPr mapId="1" xpath="/Report/Observations/BIL.AKT.FKU/A.T.T.GED.T" xmlDataType="double"/>
    </xmlCellPr>
  </singleXmlCell>
  <singleXmlCell id="1631" r="X60" connectionId="0">
    <xmlCellPr id="1631" uniqueName="_Report_Observations_BIL.AKT.FKU_A.T.T.UNG.ORK">
      <xmlPr mapId="1" xpath="/Report/Observations/BIL.AKT.FKU/A.T.T.UNG.ORK" xmlDataType="double"/>
    </xmlCellPr>
  </singleXmlCell>
  <singleXmlCell id="1632" r="X63" connectionId="0">
    <xmlCellPr id="1632" uniqueName="_Report_Observations_BIL.AKT.FKU_A.T.T.HYD.U">
      <xmlPr mapId="1" xpath="/Report/Observations/BIL.AKT.FKU/A.T.T.HYD.U" xmlDataType="double"/>
    </xmlCellPr>
  </singleXmlCell>
  <singleXmlCell id="1633" r="X62" connectionId="0">
    <xmlCellPr id="1633" uniqueName="_Report_Observations_BIL.AKT.FKU_A.T.T.GED.ORK">
      <xmlPr mapId="1" xpath="/Report/Observations/BIL.AKT.FKU/A.T.T.GED.ORK" xmlDataType="double"/>
    </xmlCellPr>
  </singleXmlCell>
  <singleXmlCell id="1634" r="X65" connectionId="0">
    <xmlCellPr id="1634" uniqueName="_Report_Observations_BIL.AKT.FKU_A.T.ASI.T.T">
      <xmlPr mapId="1" xpath="/Report/Observations/BIL.AKT.FKU/A.T.ASI.T.T" xmlDataType="double"/>
    </xmlCellPr>
  </singleXmlCell>
  <singleXmlCell id="1635" r="X67" connectionId="0">
    <xmlCellPr id="1635" uniqueName="_Report_Observations_BIL.AKT.FKU_A.T.RLZ.T.T">
      <xmlPr mapId="1" xpath="/Report/Observations/BIL.AKT.FKU/A.T.RLZ.T.T" xmlDataType="double"/>
    </xmlCellPr>
  </singleXmlCell>
  <singleXmlCell id="1636" r="X66" connectionId="0">
    <xmlCellPr id="1636" uniqueName="_Report_Observations_BIL.AKT.FKU_A.T.KUE.T.T">
      <xmlPr mapId="1" xpath="/Report/Observations/BIL.AKT.FKU/A.T.KUE.T.T" xmlDataType="double"/>
    </xmlCellPr>
  </singleXmlCell>
  <singleXmlCell id="1638" r="X57" connectionId="0">
    <xmlCellPr id="1638" uniqueName="_Report_Observations_BIL.AKT.FKU_A.T.T.T.T">
      <xmlPr mapId="1" xpath="/Report/Observations/BIL.AKT.FKU/A.T.T.T.T" xmlDataType="double"/>
    </xmlCellPr>
  </singleXmlCell>
  <singleXmlCell id="1641" r="X59" connectionId="0">
    <xmlCellPr id="1641" uniqueName="_Report_Observations_BIL.AKT.FKU_A.T.T.UNG.T">
      <xmlPr mapId="1" xpath="/Report/Observations/BIL.AKT.FKU/A.T.T.UNG.T" xmlDataType="double"/>
    </xmlCellPr>
  </singleXmlCell>
  <singleXmlCell id="1649" r="X50" connectionId="0">
    <xmlCellPr id="1649" uniqueName="_Report_Observations_BIL.AKT.WFG_A.T.KUE.KUN">
      <xmlPr mapId="1" xpath="/Report/Observations/BIL.AKT.WFG/A.T.KUE.KUN" xmlDataType="double"/>
    </xmlCellPr>
  </singleXmlCell>
  <singleXmlCell id="1650" r="X52" connectionId="0">
    <xmlCellPr id="1650" uniqueName="_Report_Observations_BIL.AKT.WFG_A.T.B1M.KUN">
      <xmlPr mapId="1" xpath="/Report/Observations/BIL.AKT.WFG/A.T.B1M.KUN" xmlDataType="double"/>
    </xmlCellPr>
  </singleXmlCell>
  <singleXmlCell id="1651" r="X51" connectionId="0">
    <xmlCellPr id="1651" uniqueName="_Report_Observations_BIL.AKT.WFG_A.T.RLZ.KUN">
      <xmlPr mapId="1" xpath="/Report/Observations/BIL.AKT.WFG/A.T.RLZ.KUN" xmlDataType="double"/>
    </xmlCellPr>
  </singleXmlCell>
  <singleXmlCell id="1652" r="X54" connectionId="0">
    <xmlCellPr id="1652" uniqueName="_Report_Observations_BIL.AKT.WFG_A.T.M31.KUN">
      <xmlPr mapId="1" xpath="/Report/Observations/BIL.AKT.WFG/A.T.M31.KUN" xmlDataType="double"/>
    </xmlCellPr>
  </singleXmlCell>
  <singleXmlCell id="1653" r="X53" connectionId="0">
    <xmlCellPr id="1653" uniqueName="_Report_Observations_BIL.AKT.WFG_A.T.M13.KUN">
      <xmlPr mapId="1" xpath="/Report/Observations/BIL.AKT.WFG/A.T.M13.KUN" xmlDataType="double"/>
    </xmlCellPr>
  </singleXmlCell>
  <singleXmlCell id="1654" r="X56" connectionId="0">
    <xmlCellPr id="1654" uniqueName="_Report_Observations_BIL.AKT.WFG_A.T.U5J.KUN">
      <xmlPr mapId="1" xpath="/Report/Observations/BIL.AKT.WFG/A.T.U5J.KUN" xmlDataType="double"/>
    </xmlCellPr>
  </singleXmlCell>
  <singleXmlCell id="1655" r="X55" connectionId="0">
    <xmlCellPr id="1655" uniqueName="_Report_Observations_BIL.AKT.WFG_A.T.J15.KUN">
      <xmlPr mapId="1" xpath="/Report/Observations/BIL.AKT.WFG/A.T.J15.KUN" xmlDataType="double"/>
    </xmlCellPr>
  </singleXmlCell>
  <singleXmlCell id="1656" r="W25" connectionId="0">
    <xmlCellPr id="1656" uniqueName="_Report_Observations_BIL.AKT.FMI.GPA_A.U">
      <xmlPr mapId="1" xpath="/Report/Observations/BIL.AKT.FMI.GPA/A.U" xmlDataType="double"/>
    </xmlCellPr>
  </singleXmlCell>
  <singleXmlCell id="1657" r="W28" connectionId="0">
    <xmlCellPr id="1657" uniqueName="_Report_Observations_BIL.AKT.FMI.CGF_A.U">
      <xmlPr mapId="1" xpath="/Report/Observations/BIL.AKT.FMI.CGF/A.U" xmlDataType="double"/>
    </xmlCellPr>
  </singleXmlCell>
  <singleXmlCell id="1658" r="W27" connectionId="0">
    <xmlCellPr id="1658" uniqueName="_Report_Observations_BIL.AKT.FMI.SGA_A.U">
      <xmlPr mapId="1" xpath="/Report/Observations/BIL.AKT.FMI.SGA/A.U" xmlDataType="double"/>
    </xmlCellPr>
  </singleXmlCell>
  <singleXmlCell id="1659" r="W29" connectionId="0">
    <xmlCellPr id="1659" uniqueName="_Report_Observations_BIL.AKT.FBA_A.U.T">
      <xmlPr mapId="1" xpath="/Report/Observations/BIL.AKT.FBA/A.U.T" xmlDataType="double"/>
    </xmlCellPr>
  </singleXmlCell>
  <singleXmlCell id="1660" r="W21" connectionId="0">
    <xmlCellPr id="1660" uniqueName="_Report_Observations_BIL.AKT.FMI_A.U">
      <xmlPr mapId="1" xpath="/Report/Observations/BIL.AKT.FMI/A.U" xmlDataType="double"/>
    </xmlCellPr>
  </singleXmlCell>
  <singleXmlCell id="1661" r="W23" connectionId="0">
    <xmlCellPr id="1661" uniqueName="_Report_Observations_BIL.AKT.FMI.NOT_A.U">
      <xmlPr mapId="1" xpath="/Report/Observations/BIL.AKT.FMI.NOT/A.U" xmlDataType="double"/>
    </xmlCellPr>
  </singleXmlCell>
  <singleXmlCell id="1678" r="N96" connectionId="0">
    <xmlCellPr id="1678" uniqueName="_Report_Observations_BIL.AKT.REA_I.EUR">
      <xmlPr mapId="1" xpath="/Report/Observations/BIL.AKT.REA/I.EUR" xmlDataType="double"/>
    </xmlCellPr>
  </singleXmlCell>
  <singleXmlCell id="1679" r="N95" connectionId="0">
    <xmlCellPr id="1679" uniqueName="_Report_Observations_BIL.AKT.FAN.GMP_I.EUR.OEH">
      <xmlPr mapId="1" xpath="/Report/Observations/BIL.AKT.FAN.GMP/I.EUR.OEH" xmlDataType="double"/>
    </xmlCellPr>
  </singleXmlCell>
  <singleXmlCell id="1680" r="N98" connectionId="0">
    <xmlCellPr id="1680" uniqueName="_Report_Observations_BIL.AKT.SAN_I.EUR">
      <xmlPr mapId="1" xpath="/Report/Observations/BIL.AKT.SAN/I.EUR" xmlDataType="double"/>
    </xmlCellPr>
  </singleXmlCell>
  <singleXmlCell id="1681" r="N97" connectionId="0">
    <xmlCellPr id="1681" uniqueName="_Report_Observations_BIL.AKT.BET_I.EUR">
      <xmlPr mapId="1" xpath="/Report/Observations/BIL.AKT.BET/I.EUR" xmlDataType="double"/>
    </xmlCellPr>
  </singleXmlCell>
  <singleXmlCell id="1683" r="N99" connectionId="0">
    <xmlCellPr id="1683" uniqueName="_Report_Observations_BIL.AKT.SAN.LBU_I.EUR">
      <xmlPr mapId="1" xpath="/Report/Observations/BIL.AKT.SAN.LBU/I.EUR" xmlDataType="double"/>
    </xmlCellPr>
  </singleXmlCell>
  <singleXmlCell id="1692" r="N90" connectionId="0">
    <xmlCellPr id="1692" uniqueName="_Report_Observations_BIL.AKT.FFV.HYP_I.EUR">
      <xmlPr mapId="1" xpath="/Report/Observations/BIL.AKT.FFV.HYP/I.EUR" xmlDataType="double"/>
    </xmlCellPr>
  </singleXmlCell>
  <singleXmlCell id="1695" r="N92" connectionId="0">
    <xmlCellPr id="1695" uniqueName="_Report_Observations_BIL.AKT.FAN_I.EUR">
      <xmlPr mapId="1" xpath="/Report/Observations/BIL.AKT.FAN/I.EUR" xmlDataType="double"/>
    </xmlCellPr>
  </singleXmlCell>
  <singleXmlCell id="1697" r="N91" connectionId="0">
    <xmlCellPr id="1697" uniqueName="_Report_Observations_BIL.AKT.FFV.FAN_I.EUR">
      <xmlPr mapId="1" xpath="/Report/Observations/BIL.AKT.FFV.FAN/I.EUR" xmlDataType="double"/>
    </xmlCellPr>
  </singleXmlCell>
  <singleXmlCell id="1699" r="N94" connectionId="0">
    <xmlCellPr id="1699" uniqueName="_Report_Observations_BIL.AKT.FAN.GMP_I.EUR.T">
      <xmlPr mapId="1" xpath="/Report/Observations/BIL.AKT.FAN.GMP/I.EUR.T" xmlDataType="double"/>
    </xmlCellPr>
  </singleXmlCell>
  <singleXmlCell id="1701" r="N93" connectionId="0">
    <xmlCellPr id="1701" uniqueName="_Report_Observations_BIL.AKT.FAN.LIS_I.EUR">
      <xmlPr mapId="1" xpath="/Report/Observations/BIL.AKT.FAN.LIS/I.EUR" xmlDataType="double"/>
    </xmlCellPr>
  </singleXmlCell>
  <singleXmlCell id="1703" r="N85" connectionId="0">
    <xmlCellPr id="1703" uniqueName="_Report_Observations_BIL.AKT.FFV_I.EUR">
      <xmlPr mapId="1" xpath="/Report/Observations/BIL.AKT.FFV/I.EUR" xmlDataType="double"/>
    </xmlCellPr>
  </singleXmlCell>
  <singleXmlCell id="1704" r="N84" connectionId="0">
    <xmlCellPr id="1704" uniqueName="_Report_Observations_BIL.AKT.WBW_I.EUR">
      <xmlPr mapId="1" xpath="/Report/Observations/BIL.AKT.WBW/I.EUR" xmlDataType="double"/>
    </xmlCellPr>
  </singleXmlCell>
  <singleXmlCell id="1705" r="N87" connectionId="0">
    <xmlCellPr id="1705" uniqueName="_Report_Observations_BIL.AKT.FFV.FBA_I.EUR">
      <xmlPr mapId="1" xpath="/Report/Observations/BIL.AKT.FFV.FBA/I.EUR" xmlDataType="double"/>
    </xmlCellPr>
  </singleXmlCell>
  <singleXmlCell id="1706" r="N86" connectionId="0">
    <xmlCellPr id="1706" uniqueName="_Report_Observations_BIL.AKT.FFV.FMI_I.EUR">
      <xmlPr mapId="1" xpath="/Report/Observations/BIL.AKT.FFV.FMI/I.EUR" xmlDataType="double"/>
    </xmlCellPr>
  </singleXmlCell>
  <singleXmlCell id="1707" r="N89" connectionId="0">
    <xmlCellPr id="1707" uniqueName="_Report_Observations_BIL.AKT.FFV.FKU_I.EUR">
      <xmlPr mapId="1" xpath="/Report/Observations/BIL.AKT.FFV.FKU/I.EUR" xmlDataType="double"/>
    </xmlCellPr>
  </singleXmlCell>
  <singleXmlCell id="1708" r="N88" connectionId="0">
    <xmlCellPr id="1708" uniqueName="_Report_Observations_BIL.AKT.FFV.WFG_I.EUR">
      <xmlPr mapId="1" xpath="/Report/Observations/BIL.AKT.FFV.WFG/I.EUR" xmlDataType="double"/>
    </xmlCellPr>
  </singleXmlCell>
  <singleXmlCell id="1714" r="N81" connectionId="0">
    <xmlCellPr id="1714" uniqueName="_Report_Observations_BIL.AKT.HYP_I.EUR.U5J">
      <xmlPr mapId="1" xpath="/Report/Observations/BIL.AKT.HYP/I.EUR.U5J" xmlDataType="double"/>
    </xmlCellPr>
  </singleXmlCell>
  <singleXmlCell id="1716" r="N80" connectionId="0">
    <xmlCellPr id="1716" uniqueName="_Report_Observations_BIL.AKT.HYP_I.EUR.J15">
      <xmlPr mapId="1" xpath="/Report/Observations/BIL.AKT.HYP/I.EUR.J15" xmlDataType="double"/>
    </xmlCellPr>
  </singleXmlCell>
  <singleXmlCell id="1718" r="N83" connectionId="0">
    <xmlCellPr id="1718" uniqueName="_Report_Observations_BIL.AKT.HGE_I.EUR">
      <xmlPr mapId="1" xpath="/Report/Observations/BIL.AKT.HGE/I.EUR" xmlDataType="double"/>
    </xmlCellPr>
  </singleXmlCell>
  <singleXmlCell id="1720" r="N82" connectionId="0">
    <xmlCellPr id="1720" uniqueName="_Report_Observations_BIL.AKT.HYP_I.EUR.IMM">
      <xmlPr mapId="1" xpath="/Report/Observations/BIL.AKT.HYP/I.EUR.IMM" xmlDataType="double"/>
    </xmlCellPr>
  </singleXmlCell>
  <singleXmlCell id="1722" r="N74" connectionId="0">
    <xmlCellPr id="1722" uniqueName="_Report_Observations_BIL.AKT.HYP_I.EUR.ASI">
      <xmlPr mapId="1" xpath="/Report/Observations/BIL.AKT.HYP/I.EUR.ASI" xmlDataType="double"/>
    </xmlCellPr>
  </singleXmlCell>
  <singleXmlCell id="1723" r="N73" connectionId="0">
    <xmlCellPr id="1723" uniqueName="_Report_Observations_BIL.AKT.HYP_I.EUR.T">
      <xmlPr mapId="1" xpath="/Report/Observations/BIL.AKT.HYP/I.EUR.T" xmlDataType="double"/>
    </xmlCellPr>
  </singleXmlCell>
  <singleXmlCell id="1724" r="N76" connectionId="0">
    <xmlCellPr id="1724" uniqueName="_Report_Observations_BIL.AKT.HYP_I.EUR.RLZ">
      <xmlPr mapId="1" xpath="/Report/Observations/BIL.AKT.HYP/I.EUR.RLZ" xmlDataType="double"/>
    </xmlCellPr>
  </singleXmlCell>
  <singleXmlCell id="1725" r="N75" connectionId="0">
    <xmlCellPr id="1725" uniqueName="_Report_Observations_BIL.AKT.HYP_I.EUR.KUE">
      <xmlPr mapId="1" xpath="/Report/Observations/BIL.AKT.HYP/I.EUR.KUE" xmlDataType="double"/>
    </xmlCellPr>
  </singleXmlCell>
  <singleXmlCell id="1726" r="N78" connectionId="0">
    <xmlCellPr id="1726" uniqueName="_Report_Observations_BIL.AKT.HYP_I.EUR.M13">
      <xmlPr mapId="1" xpath="/Report/Observations/BIL.AKT.HYP/I.EUR.M13" xmlDataType="double"/>
    </xmlCellPr>
  </singleXmlCell>
  <singleXmlCell id="1727" r="N77" connectionId="0">
    <xmlCellPr id="1727" uniqueName="_Report_Observations_BIL.AKT.HYP_I.EUR.B1M">
      <xmlPr mapId="1" xpath="/Report/Observations/BIL.AKT.HYP/I.EUR.B1M" xmlDataType="double"/>
    </xmlCellPr>
  </singleXmlCell>
  <singleXmlCell id="1729" r="N79" connectionId="0">
    <xmlCellPr id="1729" uniqueName="_Report_Observations_BIL.AKT.HYP_I.EUR.M31">
      <xmlPr mapId="1" xpath="/Report/Observations/BIL.AKT.HYP/I.EUR.M31" xmlDataType="double"/>
    </xmlCellPr>
  </singleXmlCell>
  <singleXmlCell id="1737" r="N70" connectionId="0">
    <xmlCellPr id="1737" uniqueName="_Report_Observations_BIL.AKT.FKU_I.EUR.M31.T.T">
      <xmlPr mapId="1" xpath="/Report/Observations/BIL.AKT.FKU/I.EUR.M31.T.T" xmlDataType="double"/>
    </xmlCellPr>
  </singleXmlCell>
  <singleXmlCell id="1740" r="N72" connectionId="0">
    <xmlCellPr id="1740" uniqueName="_Report_Observations_BIL.AKT.FKU_I.EUR.U5J.T.T">
      <xmlPr mapId="1" xpath="/Report/Observations/BIL.AKT.FKU/I.EUR.U5J.T.T" xmlDataType="double"/>
    </xmlCellPr>
  </singleXmlCell>
  <singleXmlCell id="1742" r="N71" connectionId="0">
    <xmlCellPr id="1742" uniqueName="_Report_Observations_BIL.AKT.FKU_I.EUR.J15.T.T">
      <xmlPr mapId="1" xpath="/Report/Observations/BIL.AKT.FKU/I.EUR.J15.T.T" xmlDataType="double"/>
    </xmlCellPr>
  </singleXmlCell>
  <singleXmlCell id="1744" r="N63" connectionId="0">
    <xmlCellPr id="1744" uniqueName="_Report_Observations_BIL.AKT.FKU_I.EUR.T.HYD.U">
      <xmlPr mapId="1" xpath="/Report/Observations/BIL.AKT.FKU/I.EUR.T.HYD.U" xmlDataType="double"/>
    </xmlCellPr>
  </singleXmlCell>
  <singleXmlCell id="1745" r="N62" connectionId="0">
    <xmlCellPr id="1745" uniqueName="_Report_Observations_BIL.AKT.FKU_I.EUR.T.GED.ORK">
      <xmlPr mapId="1" xpath="/Report/Observations/BIL.AKT.FKU/I.EUR.T.GED.ORK" xmlDataType="double"/>
    </xmlCellPr>
  </singleXmlCell>
  <singleXmlCell id="1746" r="N65" connectionId="0">
    <xmlCellPr id="1746" uniqueName="_Report_Observations_BIL.AKT.FKU_I.EUR.ASI.T.T">
      <xmlPr mapId="1" xpath="/Report/Observations/BIL.AKT.FKU/I.EUR.ASI.T.T" xmlDataType="double"/>
    </xmlCellPr>
  </singleXmlCell>
  <singleXmlCell id="1747" r="N67" connectionId="0">
    <xmlCellPr id="1747" uniqueName="_Report_Observations_BIL.AKT.FKU_I.EUR.RLZ.T.T">
      <xmlPr mapId="1" xpath="/Report/Observations/BIL.AKT.FKU/I.EUR.RLZ.T.T" xmlDataType="double"/>
    </xmlCellPr>
  </singleXmlCell>
  <singleXmlCell id="1748" r="N66" connectionId="0">
    <xmlCellPr id="1748" uniqueName="_Report_Observations_BIL.AKT.FKU_I.EUR.KUE.T.T">
      <xmlPr mapId="1" xpath="/Report/Observations/BIL.AKT.FKU/I.EUR.KUE.T.T" xmlDataType="double"/>
    </xmlCellPr>
  </singleXmlCell>
  <singleXmlCell id="1749" r="N69" connectionId="0">
    <xmlCellPr id="1749" uniqueName="_Report_Observations_BIL.AKT.FKU_I.EUR.M13.T.T">
      <xmlPr mapId="1" xpath="/Report/Observations/BIL.AKT.FKU/I.EUR.M13.T.T" xmlDataType="double"/>
    </xmlCellPr>
  </singleXmlCell>
  <singleXmlCell id="1750" r="N68" connectionId="0">
    <xmlCellPr id="1750" uniqueName="_Report_Observations_BIL.AKT.FKU_I.EUR.B1M.T.T">
      <xmlPr mapId="1" xpath="/Report/Observations/BIL.AKT.FKU/I.EUR.B1M.T.T" xmlDataType="double"/>
    </xmlCellPr>
  </singleXmlCell>
  <singleXmlCell id="1759" r="N61" connectionId="0">
    <xmlCellPr id="1759" uniqueName="_Report_Observations_BIL.AKT.FKU_I.EUR.T.GED.T">
      <xmlPr mapId="1" xpath="/Report/Observations/BIL.AKT.FKU/I.EUR.T.GED.T" xmlDataType="double"/>
    </xmlCellPr>
  </singleXmlCell>
  <singleXmlCell id="1761" r="N60" connectionId="0">
    <xmlCellPr id="1761" uniqueName="_Report_Observations_BIL.AKT.FKU_I.EUR.T.UNG.ORK">
      <xmlPr mapId="1" xpath="/Report/Observations/BIL.AKT.FKU/I.EUR.T.UNG.ORK" xmlDataType="double"/>
    </xmlCellPr>
  </singleXmlCell>
  <singleXmlCell id="1763" r="N52" connectionId="0">
    <xmlCellPr id="1763" uniqueName="_Report_Observations_BIL.AKT.WFG_I.EUR.B1M.KUN">
      <xmlPr mapId="1" xpath="/Report/Observations/BIL.AKT.WFG/I.EUR.B1M.KUN" xmlDataType="double"/>
    </xmlCellPr>
  </singleXmlCell>
  <singleXmlCell id="1764" r="N51" connectionId="0">
    <xmlCellPr id="1764" uniqueName="_Report_Observations_BIL.AKT.WFG_I.EUR.RLZ.KUN">
      <xmlPr mapId="1" xpath="/Report/Observations/BIL.AKT.WFG/I.EUR.RLZ.KUN" xmlDataType="double"/>
    </xmlCellPr>
  </singleXmlCell>
  <singleXmlCell id="1765" r="N54" connectionId="0">
    <xmlCellPr id="1765" uniqueName="_Report_Observations_BIL.AKT.WFG_I.EUR.M31.KUN">
      <xmlPr mapId="1" xpath="/Report/Observations/BIL.AKT.WFG/I.EUR.M31.KUN" xmlDataType="double"/>
    </xmlCellPr>
  </singleXmlCell>
  <singleXmlCell id="1766" r="N53" connectionId="0">
    <xmlCellPr id="1766" uniqueName="_Report_Observations_BIL.AKT.WFG_I.EUR.M13.KUN">
      <xmlPr mapId="1" xpath="/Report/Observations/BIL.AKT.WFG/I.EUR.M13.KUN" xmlDataType="double"/>
    </xmlCellPr>
  </singleXmlCell>
  <singleXmlCell id="1767" r="N56" connectionId="0">
    <xmlCellPr id="1767" uniqueName="_Report_Observations_BIL.AKT.WFG_I.EUR.U5J.KUN">
      <xmlPr mapId="1" xpath="/Report/Observations/BIL.AKT.WFG/I.EUR.U5J.KUN" xmlDataType="double"/>
    </xmlCellPr>
  </singleXmlCell>
  <singleXmlCell id="1768" r="N55" connectionId="0">
    <xmlCellPr id="1768" uniqueName="_Report_Observations_BIL.AKT.WFG_I.EUR.J15.KUN">
      <xmlPr mapId="1" xpath="/Report/Observations/BIL.AKT.WFG/I.EUR.J15.KUN" xmlDataType="double"/>
    </xmlCellPr>
  </singleXmlCell>
  <singleXmlCell id="1769" r="N57" connectionId="0">
    <xmlCellPr id="1769" uniqueName="_Report_Observations_BIL.AKT.FKU_I.EUR.T.T.T">
      <xmlPr mapId="1" xpath="/Report/Observations/BIL.AKT.FKU/I.EUR.T.T.T" xmlDataType="double"/>
    </xmlCellPr>
  </singleXmlCell>
  <singleXmlCell id="1770" r="N59" connectionId="0">
    <xmlCellPr id="1770" uniqueName="_Report_Observations_BIL.AKT.FKU_I.EUR.T.UNG.T">
      <xmlPr mapId="1" xpath="/Report/Observations/BIL.AKT.FKU/I.EUR.T.UNG.T" xmlDataType="double"/>
    </xmlCellPr>
  </singleXmlCell>
  <singleXmlCell id="1775" r="Q106" connectionId="0">
    <xmlCellPr id="1775" uniqueName="_Report_Observations_BIL.AKT.NEG_I.T">
      <xmlPr mapId="1" xpath="/Report/Observations/BIL.AKT.NEG/I.T" xmlDataType="double"/>
    </xmlCellPr>
  </singleXmlCell>
  <singleXmlCell id="1776" r="Q107" connectionId="0">
    <xmlCellPr id="1776" uniqueName="_Report_Observations_BIL.AKT.TOT_I.T">
      <xmlPr mapId="1" xpath="/Report/Observations/BIL.AKT.TOT/I.T" xmlDataType="double"/>
    </xmlCellPr>
  </singleXmlCell>
  <singleXmlCell id="1778" r="Q108" connectionId="0">
    <xmlCellPr id="1778" uniqueName="_Report_Observations_BIL.AKT.TOT.NRA_I.T">
      <xmlPr mapId="1" xpath="/Report/Observations/BIL.AKT.TOT.NRA/I.T" xmlDataType="double"/>
    </xmlCellPr>
  </singleXmlCell>
  <singleXmlCell id="1779" r="N50" connectionId="0">
    <xmlCellPr id="1779" uniqueName="_Report_Observations_BIL.AKT.WFG_I.EUR.KUE.KUN">
      <xmlPr mapId="1" xpath="/Report/Observations/BIL.AKT.WFG/I.EUR.KUE.KUN" xmlDataType="double"/>
    </xmlCellPr>
  </singleXmlCell>
  <singleXmlCell id="1780" r="Q109" connectionId="0">
    <xmlCellPr id="1780" uniqueName="_Report_Observations_BIL.AKT.TOT.NRA.WAF_I.T">
      <xmlPr mapId="1" xpath="/Report/Observations/BIL.AKT.TOT.NRA.WAF/I.T" xmlDataType="double"/>
    </xmlCellPr>
  </singleXmlCell>
  <singleXmlCell id="1781" r="Q102" connectionId="0">
    <xmlCellPr id="1781" uniqueName="_Report_Observations_BIL.AKT.IMW_I.T">
      <xmlPr mapId="1" xpath="/Report/Observations/BIL.AKT.IMW/I.T" xmlDataType="double"/>
    </xmlCellPr>
  </singleXmlCell>
  <singleXmlCell id="1782" r="N41" connectionId="0">
    <xmlCellPr id="1782" uniqueName="_Report_Observations_BIL.AKT.WFG_I.EUR.KUE.BAN">
      <xmlPr mapId="1" xpath="/Report/Observations/BIL.AKT.WFG/I.EUR.KUE.BAN" xmlDataType="double"/>
    </xmlCellPr>
  </singleXmlCell>
  <singleXmlCell id="1783" r="Q103" connectionId="0">
    <xmlCellPr id="1783" uniqueName="_Report_Observations_BIL.AKT.SON_I.T">
      <xmlPr mapId="1" xpath="/Report/Observations/BIL.AKT.SON/I.T" xmlDataType="double"/>
    </xmlCellPr>
  </singleXmlCell>
  <singleXmlCell id="1784" r="N40" connectionId="0">
    <xmlCellPr id="1784" uniqueName="_Report_Observations_BIL.AKT.WFG_I.EUR.ASI.BAN">
      <xmlPr mapId="1" xpath="/Report/Observations/BIL.AKT.WFG/I.EUR.ASI.BAN" xmlDataType="double"/>
    </xmlCellPr>
  </singleXmlCell>
  <singleXmlCell id="1785" r="Q104" connectionId="0">
    <xmlCellPr id="1785" uniqueName="_Report_Observations_BIL.AKT.SON.SBG_I.T">
      <xmlPr mapId="1" xpath="/Report/Observations/BIL.AKT.SON.SBG/I.T" xmlDataType="double"/>
    </xmlCellPr>
  </singleXmlCell>
  <singleXmlCell id="1786" r="N43" connectionId="0">
    <xmlCellPr id="1786" uniqueName="_Report_Observations_BIL.AKT.WFG_I.EUR.B1M.BAN">
      <xmlPr mapId="1" xpath="/Report/Observations/BIL.AKT.WFG/I.EUR.B1M.BAN" xmlDataType="double"/>
    </xmlCellPr>
  </singleXmlCell>
  <singleXmlCell id="1788" r="Q105" connectionId="0">
    <xmlCellPr id="1788" uniqueName="_Report_Observations_BIL.AKT.SON.NML_I.T">
      <xmlPr mapId="1" xpath="/Report/Observations/BIL.AKT.SON.NML/I.T" xmlDataType="double"/>
    </xmlCellPr>
  </singleXmlCell>
  <singleXmlCell id="1789" r="N42" connectionId="0">
    <xmlCellPr id="1789" uniqueName="_Report_Observations_BIL.AKT.WFG_I.EUR.RLZ.BAN">
      <xmlPr mapId="1" xpath="/Report/Observations/BIL.AKT.WFG/I.EUR.RLZ.BAN" xmlDataType="double"/>
    </xmlCellPr>
  </singleXmlCell>
  <singleXmlCell id="1790" r="N45" connectionId="0">
    <xmlCellPr id="1790" uniqueName="_Report_Observations_BIL.AKT.WFG_I.EUR.M31.BAN">
      <xmlPr mapId="1" xpath="/Report/Observations/BIL.AKT.WFG/I.EUR.M31.BAN" xmlDataType="double"/>
    </xmlCellPr>
  </singleXmlCell>
  <singleXmlCell id="1792" r="N44" connectionId="0">
    <xmlCellPr id="1792" uniqueName="_Report_Observations_BIL.AKT.WFG_I.EUR.M13.BAN">
      <xmlPr mapId="1" xpath="/Report/Observations/BIL.AKT.WFG/I.EUR.M13.BAN" xmlDataType="double"/>
    </xmlCellPr>
  </singleXmlCell>
  <singleXmlCell id="1794" r="Q100" connectionId="0">
    <xmlCellPr id="1794" uniqueName="_Report_Observations_BIL.AKT.SAN.OFL_I.T">
      <xmlPr mapId="1" xpath="/Report/Observations/BIL.AKT.SAN.OFL/I.T" xmlDataType="double"/>
    </xmlCellPr>
  </singleXmlCell>
  <singleXmlCell id="1795" r="N47" connectionId="0">
    <xmlCellPr id="1795" uniqueName="_Report_Observations_BIL.AKT.WFG_I.EUR.U5J.BAN">
      <xmlPr mapId="1" xpath="/Report/Observations/BIL.AKT.WFG/I.EUR.U5J.BAN" xmlDataType="double"/>
    </xmlCellPr>
  </singleXmlCell>
  <singleXmlCell id="1797" r="Q101" connectionId="0">
    <xmlCellPr id="1797" uniqueName="_Report_Observations_BIL.AKT.SAN.UES_I.T">
      <xmlPr mapId="1" xpath="/Report/Observations/BIL.AKT.SAN.UES/I.T" xmlDataType="double"/>
    </xmlCellPr>
  </singleXmlCell>
  <singleXmlCell id="1798" r="N46" connectionId="0">
    <xmlCellPr id="1798" uniqueName="_Report_Observations_BIL.AKT.WFG_I.EUR.J15.BAN">
      <xmlPr mapId="1" xpath="/Report/Observations/BIL.AKT.WFG/I.EUR.J15.BAN" xmlDataType="double"/>
    </xmlCellPr>
  </singleXmlCell>
  <singleXmlCell id="1800" r="N49" connectionId="0">
    <xmlCellPr id="1800" uniqueName="_Report_Observations_BIL.AKT.WFG_I.EUR.ASI.KUN">
      <xmlPr mapId="1" xpath="/Report/Observations/BIL.AKT.WFG/I.EUR.ASI.KUN" xmlDataType="double"/>
    </xmlCellPr>
  </singleXmlCell>
  <singleXmlCell id="1801" r="N48" connectionId="0">
    <xmlCellPr id="1801" uniqueName="_Report_Observations_BIL.AKT.WFG_I.EUR.T.KUN">
      <xmlPr mapId="1" xpath="/Report/Observations/BIL.AKT.WFG/I.EUR.T.KUN" xmlDataType="double"/>
    </xmlCellPr>
  </singleXmlCell>
  <singleXmlCell id="1805" r="N30" connectionId="0">
    <xmlCellPr id="1805" uniqueName="_Report_Observations_BIL.AKT.FBA_I.EUR.ASI">
      <xmlPr mapId="1" xpath="/Report/Observations/BIL.AKT.FBA/I.EUR.ASI" xmlDataType="double"/>
    </xmlCellPr>
  </singleXmlCell>
  <singleXmlCell id="1806" r="N32" connectionId="0">
    <xmlCellPr id="1806" uniqueName="_Report_Observations_BIL.AKT.FBA_I.EUR.RLZ">
      <xmlPr mapId="1" xpath="/Report/Observations/BIL.AKT.FBA/I.EUR.RLZ" xmlDataType="double"/>
    </xmlCellPr>
  </singleXmlCell>
  <singleXmlCell id="1808" r="N31" connectionId="0">
    <xmlCellPr id="1808" uniqueName="_Report_Observations_BIL.AKT.FBA_I.EUR.KUE">
      <xmlPr mapId="1" xpath="/Report/Observations/BIL.AKT.FBA/I.EUR.KUE" xmlDataType="double"/>
    </xmlCellPr>
  </singleXmlCell>
  <singleXmlCell id="1810" r="N34" connectionId="0">
    <xmlCellPr id="1810" uniqueName="_Report_Observations_BIL.AKT.FBA_I.EUR.M13">
      <xmlPr mapId="1" xpath="/Report/Observations/BIL.AKT.FBA/I.EUR.M13" xmlDataType="double"/>
    </xmlCellPr>
  </singleXmlCell>
  <singleXmlCell id="1812" r="N33" connectionId="0">
    <xmlCellPr id="1812" uniqueName="_Report_Observations_BIL.AKT.FBA_I.EUR.B1M">
      <xmlPr mapId="1" xpath="/Report/Observations/BIL.AKT.FBA/I.EUR.B1M" xmlDataType="double"/>
    </xmlCellPr>
  </singleXmlCell>
  <singleXmlCell id="1814" r="N36" connectionId="0">
    <xmlCellPr id="1814" uniqueName="_Report_Observations_BIL.AKT.FBA_I.EUR.J15">
      <xmlPr mapId="1" xpath="/Report/Observations/BIL.AKT.FBA/I.EUR.J15" xmlDataType="double"/>
    </xmlCellPr>
  </singleXmlCell>
  <singleXmlCell id="1816" r="N35" connectionId="0">
    <xmlCellPr id="1816" uniqueName="_Report_Observations_BIL.AKT.FBA_I.EUR.M31">
      <xmlPr mapId="1" xpath="/Report/Observations/BIL.AKT.FBA/I.EUR.M31" xmlDataType="double"/>
    </xmlCellPr>
  </singleXmlCell>
  <singleXmlCell id="1818" r="N38" connectionId="0">
    <xmlCellPr id="1818" uniqueName="_Report_Observations_BIL.AKT.WFG_I.EUR.T.T">
      <xmlPr mapId="1" xpath="/Report/Observations/BIL.AKT.WFG/I.EUR.T.T" xmlDataType="double"/>
    </xmlCellPr>
  </singleXmlCell>
  <singleXmlCell id="1819" r="N37" connectionId="0">
    <xmlCellPr id="1819" uniqueName="_Report_Observations_BIL.AKT.FBA_I.EUR.U5J">
      <xmlPr mapId="1" xpath="/Report/Observations/BIL.AKT.FBA/I.EUR.U5J" xmlDataType="double"/>
    </xmlCellPr>
  </singleXmlCell>
  <singleXmlCell id="1820" r="N39" connectionId="0">
    <xmlCellPr id="1820" uniqueName="_Report_Observations_BIL.AKT.WFG_I.EUR.T.BAN">
      <xmlPr mapId="1" xpath="/Report/Observations/BIL.AKT.WFG/I.EUR.T.BAN" xmlDataType="double"/>
    </xmlCellPr>
  </singleXmlCell>
  <singleXmlCell id="1828" r="N21" connectionId="0">
    <xmlCellPr id="1828" uniqueName="_Report_Observations_BIL.AKT.FMI_I.EUR">
      <xmlPr mapId="1" xpath="/Report/Observations/BIL.AKT.FMI/I.EUR" xmlDataType="double"/>
    </xmlCellPr>
  </singleXmlCell>
  <singleXmlCell id="1829" r="N23" connectionId="0">
    <xmlCellPr id="1829" uniqueName="_Report_Observations_BIL.AKT.FMI.NOT_I.EUR">
      <xmlPr mapId="1" xpath="/Report/Observations/BIL.AKT.FMI.NOT/I.EUR" xmlDataType="double"/>
    </xmlCellPr>
  </singleXmlCell>
  <singleXmlCell id="1833" r="N29" connectionId="0">
    <xmlCellPr id="1833" uniqueName="_Report_Observations_BIL.AKT.FBA_I.EUR.T">
      <xmlPr mapId="1" xpath="/Report/Observations/BIL.AKT.FBA/I.EUR.T" xmlDataType="double"/>
    </xmlCellPr>
  </singleXmlCell>
  <singleXmlCell id="1844" r="O21" connectionId="0">
    <xmlCellPr id="1844" uniqueName="_Report_Observations_BIL.AKT.FMI_I.JPY">
      <xmlPr mapId="1" xpath="/Report/Observations/BIL.AKT.FMI/I.JPY" xmlDataType="double"/>
    </xmlCellPr>
  </singleXmlCell>
  <singleXmlCell id="1845" r="O23" connectionId="0">
    <xmlCellPr id="1845" uniqueName="_Report_Observations_BIL.AKT.FMI.NOT_I.JPY">
      <xmlPr mapId="1" xpath="/Report/Observations/BIL.AKT.FMI.NOT/I.JPY" xmlDataType="double"/>
    </xmlCellPr>
  </singleXmlCell>
  <singleXmlCell id="1846" r="O29" connectionId="0">
    <xmlCellPr id="1846" uniqueName="_Report_Observations_BIL.AKT.FBA_I.JPY.T">
      <xmlPr mapId="1" xpath="/Report/Observations/BIL.AKT.FBA/I.JPY.T" xmlDataType="double"/>
    </xmlCellPr>
  </singleXmlCell>
  <singleXmlCell id="1905" r="W91" connectionId="0">
    <xmlCellPr id="1905" uniqueName="_Report_Observations_BIL.AKT.FFV.FAN_A.U">
      <xmlPr mapId="1" xpath="/Report/Observations/BIL.AKT.FFV.FAN/A.U" xmlDataType="double"/>
    </xmlCellPr>
  </singleXmlCell>
  <singleXmlCell id="1906" r="W90" connectionId="0">
    <xmlCellPr id="1906" uniqueName="_Report_Observations_BIL.AKT.FFV.HYP_A.U">
      <xmlPr mapId="1" xpath="/Report/Observations/BIL.AKT.FFV.HYP/A.U" xmlDataType="double"/>
    </xmlCellPr>
  </singleXmlCell>
  <singleXmlCell id="1907" r="W93" connectionId="0">
    <xmlCellPr id="1907" uniqueName="_Report_Observations_BIL.AKT.FAN.LIS_A.U">
      <xmlPr mapId="1" xpath="/Report/Observations/BIL.AKT.FAN.LIS/A.U" xmlDataType="double"/>
    </xmlCellPr>
  </singleXmlCell>
  <singleXmlCell id="1908" r="W92" connectionId="0">
    <xmlCellPr id="1908" uniqueName="_Report_Observations_BIL.AKT.FAN_A.U">
      <xmlPr mapId="1" xpath="/Report/Observations/BIL.AKT.FAN/A.U" xmlDataType="double"/>
    </xmlCellPr>
  </singleXmlCell>
  <singleXmlCell id="1909" r="W95" connectionId="0">
    <xmlCellPr id="1909" uniqueName="_Report_Observations_BIL.AKT.FAN.GMP_A.U.OEH">
      <xmlPr mapId="1" xpath="/Report/Observations/BIL.AKT.FAN.GMP/A.U.OEH" xmlDataType="double"/>
    </xmlCellPr>
  </singleXmlCell>
  <singleXmlCell id="1910" r="W94" connectionId="0">
    <xmlCellPr id="1910" uniqueName="_Report_Observations_BIL.AKT.FAN.GMP_A.U.T">
      <xmlPr mapId="1" xpath="/Report/Observations/BIL.AKT.FAN.GMP/A.U.T" xmlDataType="double"/>
    </xmlCellPr>
  </singleXmlCell>
  <singleXmlCell id="1911" r="W97" connectionId="0">
    <xmlCellPr id="1911" uniqueName="_Report_Observations_BIL.AKT.BET_A.U">
      <xmlPr mapId="1" xpath="/Report/Observations/BIL.AKT.BET/A.U" xmlDataType="double"/>
    </xmlCellPr>
  </singleXmlCell>
  <singleXmlCell id="1912" r="W96" connectionId="0">
    <xmlCellPr id="1912" uniqueName="_Report_Observations_BIL.AKT.REA_A.U">
      <xmlPr mapId="1" xpath="/Report/Observations/BIL.AKT.REA/A.U" xmlDataType="double"/>
    </xmlCellPr>
  </singleXmlCell>
  <singleXmlCell id="1913" r="W99" connectionId="0">
    <xmlCellPr id="1913" uniqueName="_Report_Observations_BIL.AKT.SAN.LBU_A.U">
      <xmlPr mapId="1" xpath="/Report/Observations/BIL.AKT.SAN.LBU/A.U" xmlDataType="double"/>
    </xmlCellPr>
  </singleXmlCell>
  <singleXmlCell id="1914" r="W98" connectionId="0">
    <xmlCellPr id="1914" uniqueName="_Report_Observations_BIL.AKT.SAN_A.U">
      <xmlPr mapId="1" xpath="/Report/Observations/BIL.AKT.SAN/A.U" xmlDataType="double"/>
    </xmlCellPr>
  </singleXmlCell>
  <singleXmlCell id="1924" r="W80" connectionId="0">
    <xmlCellPr id="1924" uniqueName="_Report_Observations_BIL.AKT.HYP_A.U.J15">
      <xmlPr mapId="1" xpath="/Report/Observations/BIL.AKT.HYP/A.U.J15" xmlDataType="double"/>
    </xmlCellPr>
  </singleXmlCell>
  <singleXmlCell id="1925" r="W82" connectionId="0">
    <xmlCellPr id="1925" uniqueName="_Report_Observations_BIL.AKT.HYP_A.U.IMM">
      <xmlPr mapId="1" xpath="/Report/Observations/BIL.AKT.HYP/A.U.IMM" xmlDataType="double"/>
    </xmlCellPr>
  </singleXmlCell>
  <singleXmlCell id="1926" r="W81" connectionId="0">
    <xmlCellPr id="1926" uniqueName="_Report_Observations_BIL.AKT.HYP_A.U.U5J">
      <xmlPr mapId="1" xpath="/Report/Observations/BIL.AKT.HYP/A.U.U5J" xmlDataType="double"/>
    </xmlCellPr>
  </singleXmlCell>
  <singleXmlCell id="1927" r="W84" connectionId="0">
    <xmlCellPr id="1927" uniqueName="_Report_Observations_BIL.AKT.WBW_A.U">
      <xmlPr mapId="1" xpath="/Report/Observations/BIL.AKT.WBW/A.U" xmlDataType="double"/>
    </xmlCellPr>
  </singleXmlCell>
  <singleXmlCell id="1929" r="W83" connectionId="0">
    <xmlCellPr id="1929" uniqueName="_Report_Observations_BIL.AKT.HGE_A.U">
      <xmlPr mapId="1" xpath="/Report/Observations/BIL.AKT.HGE/A.U" xmlDataType="double"/>
    </xmlCellPr>
  </singleXmlCell>
  <singleXmlCell id="1931" r="W86" connectionId="0">
    <xmlCellPr id="1931" uniqueName="_Report_Observations_BIL.AKT.FFV.FMI_A.U">
      <xmlPr mapId="1" xpath="/Report/Observations/BIL.AKT.FFV.FMI/A.U" xmlDataType="double"/>
    </xmlCellPr>
  </singleXmlCell>
  <singleXmlCell id="1932" r="W85" connectionId="0">
    <xmlCellPr id="1932" uniqueName="_Report_Observations_BIL.AKT.FFV_A.U">
      <xmlPr mapId="1" xpath="/Report/Observations/BIL.AKT.FFV/A.U" xmlDataType="double"/>
    </xmlCellPr>
  </singleXmlCell>
  <singleXmlCell id="1934" r="W88" connectionId="0">
    <xmlCellPr id="1934" uniqueName="_Report_Observations_BIL.AKT.FFV.WFG_A.U">
      <xmlPr mapId="1" xpath="/Report/Observations/BIL.AKT.FFV.WFG/A.U" xmlDataType="double"/>
    </xmlCellPr>
  </singleXmlCell>
  <singleXmlCell id="1935" r="W87" connectionId="0">
    <xmlCellPr id="1935" uniqueName="_Report_Observations_BIL.AKT.FFV.FBA_A.U">
      <xmlPr mapId="1" xpath="/Report/Observations/BIL.AKT.FFV.FBA/A.U" xmlDataType="double"/>
    </xmlCellPr>
  </singleXmlCell>
  <singleXmlCell id="1936" r="W89" connectionId="0">
    <xmlCellPr id="1936" uniqueName="_Report_Observations_BIL.AKT.FFV.FKU_A.U">
      <xmlPr mapId="1" xpath="/Report/Observations/BIL.AKT.FFV.FKU/A.U" xmlDataType="double"/>
    </xmlCellPr>
  </singleXmlCell>
  <singleXmlCell id="1946" r="W71" connectionId="0">
    <xmlCellPr id="1946" uniqueName="_Report_Observations_BIL.AKT.FKU_A.U.J15.T.T">
      <xmlPr mapId="1" xpath="/Report/Observations/BIL.AKT.FKU/A.U.J15.T.T" xmlDataType="double"/>
    </xmlCellPr>
  </singleXmlCell>
  <singleXmlCell id="1947" r="W70" connectionId="0">
    <xmlCellPr id="1947" uniqueName="_Report_Observations_BIL.AKT.FKU_A.U.M31.T.T">
      <xmlPr mapId="1" xpath="/Report/Observations/BIL.AKT.FKU/A.U.M31.T.T" xmlDataType="double"/>
    </xmlCellPr>
  </singleXmlCell>
  <singleXmlCell id="1948" r="W73" connectionId="0">
    <xmlCellPr id="1948" uniqueName="_Report_Observations_BIL.AKT.HYP_A.U.T">
      <xmlPr mapId="1" xpath="/Report/Observations/BIL.AKT.HYP/A.U.T" xmlDataType="double"/>
    </xmlCellPr>
  </singleXmlCell>
  <singleXmlCell id="1950" r="W72" connectionId="0">
    <xmlCellPr id="1950" uniqueName="_Report_Observations_BIL.AKT.FKU_A.U.U5J.T.T">
      <xmlPr mapId="1" xpath="/Report/Observations/BIL.AKT.FKU/A.U.U5J.T.T" xmlDataType="double"/>
    </xmlCellPr>
  </singleXmlCell>
  <singleXmlCell id="1952" r="W75" connectionId="0">
    <xmlCellPr id="1952" uniqueName="_Report_Observations_BIL.AKT.HYP_A.U.KUE">
      <xmlPr mapId="1" xpath="/Report/Observations/BIL.AKT.HYP/A.U.KUE" xmlDataType="double"/>
    </xmlCellPr>
  </singleXmlCell>
  <singleXmlCell id="1953" r="W74" connectionId="0">
    <xmlCellPr id="1953" uniqueName="_Report_Observations_BIL.AKT.HYP_A.U.ASI">
      <xmlPr mapId="1" xpath="/Report/Observations/BIL.AKT.HYP/A.U.ASI" xmlDataType="double"/>
    </xmlCellPr>
  </singleXmlCell>
  <singleXmlCell id="1954" r="W77" connectionId="0">
    <xmlCellPr id="1954" uniqueName="_Report_Observations_BIL.AKT.HYP_A.U.B1M">
      <xmlPr mapId="1" xpath="/Report/Observations/BIL.AKT.HYP/A.U.B1M" xmlDataType="double"/>
    </xmlCellPr>
  </singleXmlCell>
  <singleXmlCell id="1955" r="W76" connectionId="0">
    <xmlCellPr id="1955" uniqueName="_Report_Observations_BIL.AKT.HYP_A.U.RLZ">
      <xmlPr mapId="1" xpath="/Report/Observations/BIL.AKT.HYP/A.U.RLZ" xmlDataType="double"/>
    </xmlCellPr>
  </singleXmlCell>
  <singleXmlCell id="1956" r="W79" connectionId="0">
    <xmlCellPr id="1956" uniqueName="_Report_Observations_BIL.AKT.HYP_A.U.M31">
      <xmlPr mapId="1" xpath="/Report/Observations/BIL.AKT.HYP/A.U.M31" xmlDataType="double"/>
    </xmlCellPr>
  </singleXmlCell>
  <singleXmlCell id="1957" r="W78" connectionId="0">
    <xmlCellPr id="1957" uniqueName="_Report_Observations_BIL.AKT.HYP_A.U.M13">
      <xmlPr mapId="1" xpath="/Report/Observations/BIL.AKT.HYP/A.U.M13" xmlDataType="double"/>
    </xmlCellPr>
  </singleXmlCell>
  <singleXmlCell id="1958" r="W69" connectionId="0">
    <xmlCellPr id="1958" uniqueName="_Report_Observations_BIL.AKT.FKU_A.U.M13.T.T">
      <xmlPr mapId="1" xpath="/Report/Observations/BIL.AKT.FKU/A.U.M13.T.T" xmlDataType="double"/>
    </xmlCellPr>
  </singleXmlCell>
  <singleXmlCell id="1959" r="W60" connectionId="0">
    <xmlCellPr id="1959" uniqueName="_Report_Observations_BIL.AKT.FKU_A.U.T.UNG.ORK">
      <xmlPr mapId="1" xpath="/Report/Observations/BIL.AKT.FKU/A.U.T.UNG.ORK" xmlDataType="double"/>
    </xmlCellPr>
  </singleXmlCell>
  <singleXmlCell id="1960" r="W62" connectionId="0">
    <xmlCellPr id="1960" uniqueName="_Report_Observations_BIL.AKT.FKU_A.U.T.GED.ORK">
      <xmlPr mapId="1" xpath="/Report/Observations/BIL.AKT.FKU/A.U.T.GED.ORK" xmlDataType="double"/>
    </xmlCellPr>
  </singleXmlCell>
  <singleXmlCell id="1961" r="W61" connectionId="0">
    <xmlCellPr id="1961" uniqueName="_Report_Observations_BIL.AKT.FKU_A.U.T.GED.T">
      <xmlPr mapId="1" xpath="/Report/Observations/BIL.AKT.FKU/A.U.T.GED.T" xmlDataType="double"/>
    </xmlCellPr>
  </singleXmlCell>
  <singleXmlCell id="1962" r="W63" connectionId="0">
    <xmlCellPr id="1962" uniqueName="_Report_Observations_BIL.AKT.FKU_A.U.T.HYD.U">
      <xmlPr mapId="1" xpath="/Report/Observations/BIL.AKT.FKU/A.U.T.HYD.U" xmlDataType="double"/>
    </xmlCellPr>
  </singleXmlCell>
  <singleXmlCell id="1963" r="W66" connectionId="0">
    <xmlCellPr id="1963" uniqueName="_Report_Observations_BIL.AKT.FKU_A.U.KUE.T.T">
      <xmlPr mapId="1" xpath="/Report/Observations/BIL.AKT.FKU/A.U.KUE.T.T" xmlDataType="double"/>
    </xmlCellPr>
  </singleXmlCell>
  <singleXmlCell id="1964" r="W65" connectionId="0">
    <xmlCellPr id="1964" uniqueName="_Report_Observations_BIL.AKT.FKU_A.U.ASI.T.T">
      <xmlPr mapId="1" xpath="/Report/Observations/BIL.AKT.FKU/A.U.ASI.T.T" xmlDataType="double"/>
    </xmlCellPr>
  </singleXmlCell>
  <singleXmlCell id="1965" r="W68" connectionId="0">
    <xmlCellPr id="1965" uniqueName="_Report_Observations_BIL.AKT.FKU_A.U.B1M.T.T">
      <xmlPr mapId="1" xpath="/Report/Observations/BIL.AKT.FKU/A.U.B1M.T.T" xmlDataType="double"/>
    </xmlCellPr>
  </singleXmlCell>
  <singleXmlCell id="1966" r="W67" connectionId="0">
    <xmlCellPr id="1966" uniqueName="_Report_Observations_BIL.AKT.FKU_A.U.RLZ.T.T">
      <xmlPr mapId="1" xpath="/Report/Observations/BIL.AKT.FKU/A.U.RLZ.T.T" xmlDataType="double"/>
    </xmlCellPr>
  </singleXmlCell>
  <singleXmlCell id="1967" r="W59" connectionId="0">
    <xmlCellPr id="1967" uniqueName="_Report_Observations_BIL.AKT.FKU_A.U.T.UNG.T">
      <xmlPr mapId="1" xpath="/Report/Observations/BIL.AKT.FKU/A.U.T.UNG.T" xmlDataType="double"/>
    </xmlCellPr>
  </singleXmlCell>
  <singleXmlCell id="1968" r="W51" connectionId="0">
    <xmlCellPr id="1968" uniqueName="_Report_Observations_BIL.AKT.WFG_A.U.RLZ.KUN">
      <xmlPr mapId="1" xpath="/Report/Observations/BIL.AKT.WFG/A.U.RLZ.KUN" xmlDataType="double"/>
    </xmlCellPr>
  </singleXmlCell>
  <singleXmlCell id="1969" r="W50" connectionId="0">
    <xmlCellPr id="1969" uniqueName="_Report_Observations_BIL.AKT.WFG_A.U.KUE.KUN">
      <xmlPr mapId="1" xpath="/Report/Observations/BIL.AKT.WFG/A.U.KUE.KUN" xmlDataType="double"/>
    </xmlCellPr>
  </singleXmlCell>
  <singleXmlCell id="1970" r="W53" connectionId="0">
    <xmlCellPr id="1970" uniqueName="_Report_Observations_BIL.AKT.WFG_A.U.M13.KUN">
      <xmlPr mapId="1" xpath="/Report/Observations/BIL.AKT.WFG/A.U.M13.KUN" xmlDataType="double"/>
    </xmlCellPr>
  </singleXmlCell>
  <singleXmlCell id="1971" r="W52" connectionId="0">
    <xmlCellPr id="1971" uniqueName="_Report_Observations_BIL.AKT.WFG_A.U.B1M.KUN">
      <xmlPr mapId="1" xpath="/Report/Observations/BIL.AKT.WFG/A.U.B1M.KUN" xmlDataType="double"/>
    </xmlCellPr>
  </singleXmlCell>
  <singleXmlCell id="1972" r="W55" connectionId="0">
    <xmlCellPr id="1972" uniqueName="_Report_Observations_BIL.AKT.WFG_A.U.J15.KUN">
      <xmlPr mapId="1" xpath="/Report/Observations/BIL.AKT.WFG/A.U.J15.KUN" xmlDataType="double"/>
    </xmlCellPr>
  </singleXmlCell>
  <singleXmlCell id="1973" r="W54" connectionId="0">
    <xmlCellPr id="1973" uniqueName="_Report_Observations_BIL.AKT.WFG_A.U.M31.KUN">
      <xmlPr mapId="1" xpath="/Report/Observations/BIL.AKT.WFG/A.U.M31.KUN" xmlDataType="double"/>
    </xmlCellPr>
  </singleXmlCell>
  <singleXmlCell id="1974" r="W57" connectionId="0">
    <xmlCellPr id="1974" uniqueName="_Report_Observations_BIL.AKT.FKU_A.U.T.T.T">
      <xmlPr mapId="1" xpath="/Report/Observations/BIL.AKT.FKU/A.U.T.T.T" xmlDataType="double"/>
    </xmlCellPr>
  </singleXmlCell>
  <singleXmlCell id="1975" r="W56" connectionId="0">
    <xmlCellPr id="1975" uniqueName="_Report_Observations_BIL.AKT.WFG_A.U.U5J.KUN">
      <xmlPr mapId="1" xpath="/Report/Observations/BIL.AKT.WFG/A.U.U5J.KUN" xmlDataType="double"/>
    </xmlCellPr>
  </singleXmlCell>
  <singleXmlCell id="1976" r="W48" connectionId="0">
    <xmlCellPr id="1976" uniqueName="_Report_Observations_BIL.AKT.WFG_A.U.T.KUN">
      <xmlPr mapId="1" xpath="/Report/Observations/BIL.AKT.WFG/A.U.T.KUN" xmlDataType="double"/>
    </xmlCellPr>
  </singleXmlCell>
  <singleXmlCell id="1978" r="W47" connectionId="0">
    <xmlCellPr id="1978" uniqueName="_Report_Observations_BIL.AKT.WFG_A.U.U5J.BAN">
      <xmlPr mapId="1" xpath="/Report/Observations/BIL.AKT.WFG/A.U.U5J.BAN" xmlDataType="double"/>
    </xmlCellPr>
  </singleXmlCell>
  <singleXmlCell id="1981" r="W49" connectionId="0">
    <xmlCellPr id="1981" uniqueName="_Report_Observations_BIL.AKT.WFG_A.U.ASI.KUN">
      <xmlPr mapId="1" xpath="/Report/Observations/BIL.AKT.WFG/A.U.ASI.KUN" xmlDataType="double"/>
    </xmlCellPr>
  </singleXmlCell>
  <singleXmlCell id="1989" r="W40" connectionId="0">
    <xmlCellPr id="1989" uniqueName="_Report_Observations_BIL.AKT.WFG_A.U.ASI.BAN">
      <xmlPr mapId="1" xpath="/Report/Observations/BIL.AKT.WFG/A.U.ASI.BAN" xmlDataType="double"/>
    </xmlCellPr>
  </singleXmlCell>
  <singleXmlCell id="1990" r="W42" connectionId="0">
    <xmlCellPr id="1990" uniqueName="_Report_Observations_BIL.AKT.WFG_A.U.RLZ.BAN">
      <xmlPr mapId="1" xpath="/Report/Observations/BIL.AKT.WFG/A.U.RLZ.BAN" xmlDataType="double"/>
    </xmlCellPr>
  </singleXmlCell>
  <singleXmlCell id="1991" r="W41" connectionId="0">
    <xmlCellPr id="1991" uniqueName="_Report_Observations_BIL.AKT.WFG_A.U.KUE.BAN">
      <xmlPr mapId="1" xpath="/Report/Observations/BIL.AKT.WFG/A.U.KUE.BAN" xmlDataType="double"/>
    </xmlCellPr>
  </singleXmlCell>
  <singleXmlCell id="1992" r="W44" connectionId="0">
    <xmlCellPr id="1992" uniqueName="_Report_Observations_BIL.AKT.WFG_A.U.M13.BAN">
      <xmlPr mapId="1" xpath="/Report/Observations/BIL.AKT.WFG/A.U.M13.BAN" xmlDataType="double"/>
    </xmlCellPr>
  </singleXmlCell>
  <singleXmlCell id="1993" r="W43" connectionId="0">
    <xmlCellPr id="1993" uniqueName="_Report_Observations_BIL.AKT.WFG_A.U.B1M.BAN">
      <xmlPr mapId="1" xpath="/Report/Observations/BIL.AKT.WFG/A.U.B1M.BAN" xmlDataType="double"/>
    </xmlCellPr>
  </singleXmlCell>
  <singleXmlCell id="1994" r="W46" connectionId="0">
    <xmlCellPr id="1994" uniqueName="_Report_Observations_BIL.AKT.WFG_A.U.J15.BAN">
      <xmlPr mapId="1" xpath="/Report/Observations/BIL.AKT.WFG/A.U.J15.BAN" xmlDataType="double"/>
    </xmlCellPr>
  </singleXmlCell>
  <singleXmlCell id="1995" r="W45" connectionId="0">
    <xmlCellPr id="1995" uniqueName="_Report_Observations_BIL.AKT.WFG_A.U.M31.BAN">
      <xmlPr mapId="1" xpath="/Report/Observations/BIL.AKT.WFG/A.U.M31.BAN" xmlDataType="double"/>
    </xmlCellPr>
  </singleXmlCell>
  <singleXmlCell id="1996" r="W37" connectionId="0">
    <xmlCellPr id="1996" uniqueName="_Report_Observations_BIL.AKT.FBA_A.U.U5J">
      <xmlPr mapId="1" xpath="/Report/Observations/BIL.AKT.FBA/A.U.U5J" xmlDataType="double"/>
    </xmlCellPr>
  </singleXmlCell>
  <singleXmlCell id="1998" r="W36" connectionId="0">
    <xmlCellPr id="1998" uniqueName="_Report_Observations_BIL.AKT.FBA_A.U.J15">
      <xmlPr mapId="1" xpath="/Report/Observations/BIL.AKT.FBA/A.U.J15" xmlDataType="double"/>
    </xmlCellPr>
  </singleXmlCell>
  <singleXmlCell id="2000" r="W39" connectionId="0">
    <xmlCellPr id="2000" uniqueName="_Report_Observations_BIL.AKT.WFG_A.U.T.BAN">
      <xmlPr mapId="1" xpath="/Report/Observations/BIL.AKT.WFG/A.U.T.BAN" xmlDataType="double"/>
    </xmlCellPr>
  </singleXmlCell>
  <singleXmlCell id="2002" r="W38" connectionId="0">
    <xmlCellPr id="2002" uniqueName="_Report_Observations_BIL.AKT.WFG_A.U.T.T">
      <xmlPr mapId="1" xpath="/Report/Observations/BIL.AKT.WFG/A.U.T.T" xmlDataType="double"/>
    </xmlCellPr>
  </singleXmlCell>
  <singleXmlCell id="2009" r="W31" connectionId="0">
    <xmlCellPr id="2009" uniqueName="_Report_Observations_BIL.AKT.FBA_A.U.KUE">
      <xmlPr mapId="1" xpath="/Report/Observations/BIL.AKT.FBA/A.U.KUE" xmlDataType="double"/>
    </xmlCellPr>
  </singleXmlCell>
  <singleXmlCell id="2010" r="W30" connectionId="0">
    <xmlCellPr id="2010" uniqueName="_Report_Observations_BIL.AKT.FBA_A.U.ASI">
      <xmlPr mapId="1" xpath="/Report/Observations/BIL.AKT.FBA/A.U.ASI" xmlDataType="double"/>
    </xmlCellPr>
  </singleXmlCell>
  <singleXmlCell id="2011" r="W33" connectionId="0">
    <xmlCellPr id="2011" uniqueName="_Report_Observations_BIL.AKT.FBA_A.U.B1M">
      <xmlPr mapId="1" xpath="/Report/Observations/BIL.AKT.FBA/A.U.B1M" xmlDataType="double"/>
    </xmlCellPr>
  </singleXmlCell>
  <singleXmlCell id="2012" r="W32" connectionId="0">
    <xmlCellPr id="2012" uniqueName="_Report_Observations_BIL.AKT.FBA_A.U.RLZ">
      <xmlPr mapId="1" xpath="/Report/Observations/BIL.AKT.FBA/A.U.RLZ" xmlDataType="double"/>
    </xmlCellPr>
  </singleXmlCell>
  <singleXmlCell id="2013" r="W35" connectionId="0">
    <xmlCellPr id="2013" uniqueName="_Report_Observations_BIL.AKT.FBA_A.U.M31">
      <xmlPr mapId="1" xpath="/Report/Observations/BIL.AKT.FBA/A.U.M31" xmlDataType="double"/>
    </xmlCellPr>
  </singleXmlCell>
  <singleXmlCell id="2014" r="W34" connectionId="0">
    <xmlCellPr id="2014" uniqueName="_Report_Observations_BIL.AKT.FBA_A.U.M13">
      <xmlPr mapId="1" xpath="/Report/Observations/BIL.AKT.FBA/A.U.M13" xmlDataType="double"/>
    </xmlCellPr>
  </singleXmlCell>
  <singleXmlCell id="2041" r="N105" connectionId="0">
    <xmlCellPr id="2041" uniqueName="_Report_Observations_BIL.AKT.SON.NML_I.EUR">
      <xmlPr mapId="1" xpath="/Report/Observations/BIL.AKT.SON.NML/I.EUR" xmlDataType="double"/>
    </xmlCellPr>
  </singleXmlCell>
  <singleXmlCell id="2042" r="N104" connectionId="0">
    <xmlCellPr id="2042" uniqueName="_Report_Observations_BIL.AKT.SON.SBG_I.EUR">
      <xmlPr mapId="1" xpath="/Report/Observations/BIL.AKT.SON.SBG/I.EUR" xmlDataType="double"/>
    </xmlCellPr>
  </singleXmlCell>
  <singleXmlCell id="2044" r="N103" connectionId="0">
    <xmlCellPr id="2044" uniqueName="_Report_Observations_BIL.AKT.SON_I.EUR">
      <xmlPr mapId="1" xpath="/Report/Observations/BIL.AKT.SON/I.EUR" xmlDataType="double"/>
    </xmlCellPr>
  </singleXmlCell>
  <singleXmlCell id="2047" r="N109" connectionId="0">
    <xmlCellPr id="2047" uniqueName="_Report_Observations_BIL.AKT.TOT.NRA.WAF_I.EUR">
      <xmlPr mapId="1" xpath="/Report/Observations/BIL.AKT.TOT.NRA.WAF/I.EUR" xmlDataType="double"/>
    </xmlCellPr>
  </singleXmlCell>
  <singleXmlCell id="2049" r="N108" connectionId="0">
    <xmlCellPr id="2049" uniqueName="_Report_Observations_BIL.AKT.TOT.NRA_I.EUR">
      <xmlPr mapId="1" xpath="/Report/Observations/BIL.AKT.TOT.NRA/I.EUR" xmlDataType="double"/>
    </xmlCellPr>
  </singleXmlCell>
  <singleXmlCell id="2050" r="N107" connectionId="0">
    <xmlCellPr id="2050" uniqueName="_Report_Observations_BIL.AKT.TOT_I.EUR">
      <xmlPr mapId="1" xpath="/Report/Observations/BIL.AKT.TOT/I.EUR" xmlDataType="double"/>
    </xmlCellPr>
  </singleXmlCell>
  <singleXmlCell id="2051" r="M97" connectionId="0">
    <xmlCellPr id="2051" uniqueName="_Report_Observations_BIL.AKT.BET_I.USD">
      <xmlPr mapId="1" xpath="/Report/Observations/BIL.AKT.BET/I.USD" xmlDataType="double"/>
    </xmlCellPr>
  </singleXmlCell>
  <singleXmlCell id="2052" r="M96" connectionId="0">
    <xmlCellPr id="2052" uniqueName="_Report_Observations_BIL.AKT.REA_I.USD">
      <xmlPr mapId="1" xpath="/Report/Observations/BIL.AKT.REA/I.USD" xmlDataType="double"/>
    </xmlCellPr>
  </singleXmlCell>
  <singleXmlCell id="2053" r="M99" connectionId="0">
    <xmlCellPr id="2053" uniqueName="_Report_Observations_BIL.AKT.SAN.LBU_I.USD">
      <xmlPr mapId="1" xpath="/Report/Observations/BIL.AKT.SAN.LBU/I.USD" xmlDataType="double"/>
    </xmlCellPr>
  </singleXmlCell>
  <singleXmlCell id="2055" r="M98" connectionId="0">
    <xmlCellPr id="2055" uniqueName="_Report_Observations_BIL.AKT.SAN_I.USD">
      <xmlPr mapId="1" xpath="/Report/Observations/BIL.AKT.SAN/I.USD" xmlDataType="double"/>
    </xmlCellPr>
  </singleXmlCell>
  <singleXmlCell id="2056" r="N102" connectionId="0">
    <xmlCellPr id="2056" uniqueName="_Report_Observations_BIL.AKT.IMW_I.EUR">
      <xmlPr mapId="1" xpath="/Report/Observations/BIL.AKT.IMW/I.EUR" xmlDataType="double"/>
    </xmlCellPr>
  </singleXmlCell>
  <singleXmlCell id="2058" r="N101" connectionId="0">
    <xmlCellPr id="2058" uniqueName="_Report_Observations_BIL.AKT.SAN.UES_I.EUR">
      <xmlPr mapId="1" xpath="/Report/Observations/BIL.AKT.SAN.UES/I.EUR" xmlDataType="double"/>
    </xmlCellPr>
  </singleXmlCell>
  <singleXmlCell id="2060" r="N100" connectionId="0">
    <xmlCellPr id="2060" uniqueName="_Report_Observations_BIL.AKT.SAN.OFL_I.EUR">
      <xmlPr mapId="1" xpath="/Report/Observations/BIL.AKT.SAN.OFL/I.EUR" xmlDataType="double"/>
    </xmlCellPr>
  </singleXmlCell>
  <singleXmlCell id="2062" r="M91" connectionId="0">
    <xmlCellPr id="2062" uniqueName="_Report_Observations_BIL.AKT.FFV.FAN_I.USD">
      <xmlPr mapId="1" xpath="/Report/Observations/BIL.AKT.FFV.FAN/I.USD" xmlDataType="double"/>
    </xmlCellPr>
  </singleXmlCell>
  <singleXmlCell id="2063" r="M90" connectionId="0">
    <xmlCellPr id="2063" uniqueName="_Report_Observations_BIL.AKT.FFV.HYP_I.USD">
      <xmlPr mapId="1" xpath="/Report/Observations/BIL.AKT.FFV.HYP/I.USD" xmlDataType="double"/>
    </xmlCellPr>
  </singleXmlCell>
  <singleXmlCell id="2064" r="M93" connectionId="0">
    <xmlCellPr id="2064" uniqueName="_Report_Observations_BIL.AKT.FAN.LIS_I.USD">
      <xmlPr mapId="1" xpath="/Report/Observations/BIL.AKT.FAN.LIS/I.USD" xmlDataType="double"/>
    </xmlCellPr>
  </singleXmlCell>
  <singleXmlCell id="2065" r="M92" connectionId="0">
    <xmlCellPr id="2065" uniqueName="_Report_Observations_BIL.AKT.FAN_I.USD">
      <xmlPr mapId="1" xpath="/Report/Observations/BIL.AKT.FAN/I.USD" xmlDataType="double"/>
    </xmlCellPr>
  </singleXmlCell>
  <singleXmlCell id="2066" r="M95" connectionId="0">
    <xmlCellPr id="2066" uniqueName="_Report_Observations_BIL.AKT.FAN.GMP_I.USD.OEH">
      <xmlPr mapId="1" xpath="/Report/Observations/BIL.AKT.FAN.GMP/I.USD.OEH" xmlDataType="double"/>
    </xmlCellPr>
  </singleXmlCell>
  <singleXmlCell id="2067" r="M94" connectionId="0">
    <xmlCellPr id="2067" uniqueName="_Report_Observations_BIL.AKT.FAN.GMP_I.USD.T">
      <xmlPr mapId="1" xpath="/Report/Observations/BIL.AKT.FAN.GMP/I.USD.T" xmlDataType="double"/>
    </xmlCellPr>
  </singleXmlCell>
  <singleXmlCell id="2068" r="M86" connectionId="0">
    <xmlCellPr id="2068" uniqueName="_Report_Observations_BIL.AKT.FFV.FMI_I.USD">
      <xmlPr mapId="1" xpath="/Report/Observations/BIL.AKT.FFV.FMI/I.USD" xmlDataType="double"/>
    </xmlCellPr>
  </singleXmlCell>
  <singleXmlCell id="2069" r="M85" connectionId="0">
    <xmlCellPr id="2069" uniqueName="_Report_Observations_BIL.AKT.FFV_I.USD">
      <xmlPr mapId="1" xpath="/Report/Observations/BIL.AKT.FFV/I.USD" xmlDataType="double"/>
    </xmlCellPr>
  </singleXmlCell>
  <singleXmlCell id="2070" r="M88" connectionId="0">
    <xmlCellPr id="2070" uniqueName="_Report_Observations_BIL.AKT.FFV.WFG_I.USD">
      <xmlPr mapId="1" xpath="/Report/Observations/BIL.AKT.FFV.WFG/I.USD" xmlDataType="double"/>
    </xmlCellPr>
  </singleXmlCell>
  <singleXmlCell id="2071" r="M87" connectionId="0">
    <xmlCellPr id="2071" uniqueName="_Report_Observations_BIL.AKT.FFV.FBA_I.USD">
      <xmlPr mapId="1" xpath="/Report/Observations/BIL.AKT.FFV.FBA/I.USD" xmlDataType="double"/>
    </xmlCellPr>
  </singleXmlCell>
  <singleXmlCell id="2073" r="M89" connectionId="0">
    <xmlCellPr id="2073" uniqueName="_Report_Observations_BIL.AKT.FFV.FKU_I.USD">
      <xmlPr mapId="1" xpath="/Report/Observations/BIL.AKT.FFV.FKU/I.USD" xmlDataType="double"/>
    </xmlCellPr>
  </singleXmlCell>
  <singleXmlCell id="2075" r="Y100" connectionId="0">
    <xmlCellPr id="2075" uniqueName="_Report_Observations_BIL.AKT.SAN.OFL_T.T">
      <xmlPr mapId="1" xpath="/Report/Observations/BIL.AKT.SAN.OFL/T.T" xmlDataType="double"/>
    </xmlCellPr>
  </singleXmlCell>
  <singleXmlCell id="2077" r="Y101" connectionId="0">
    <xmlCellPr id="2077" uniqueName="_Report_Observations_BIL.AKT.SAN.UES_T.T">
      <xmlPr mapId="1" xpath="/Report/Observations/BIL.AKT.SAN.UES/T.T" xmlDataType="double"/>
    </xmlCellPr>
  </singleXmlCell>
  <singleXmlCell id="2079" r="Y102" connectionId="0">
    <xmlCellPr id="2079" uniqueName="_Report_Observations_BIL.AKT.IMW_T.T">
      <xmlPr mapId="1" xpath="/Report/Observations/BIL.AKT.IMW/T.T" xmlDataType="double"/>
    </xmlCellPr>
  </singleXmlCell>
  <singleXmlCell id="2080" r="Y103" connectionId="0">
    <xmlCellPr id="2080" uniqueName="_Report_Observations_BIL.AKT.SON_T.T">
      <xmlPr mapId="1" xpath="/Report/Observations/BIL.AKT.SON/T.T" xmlDataType="double"/>
    </xmlCellPr>
  </singleXmlCell>
  <singleXmlCell id="2081" r="Y104" connectionId="0">
    <xmlCellPr id="2081" uniqueName="_Report_Observations_BIL.AKT.SON.SBG_T.T">
      <xmlPr mapId="1" xpath="/Report/Observations/BIL.AKT.SON.SBG/T.T" xmlDataType="double"/>
    </xmlCellPr>
  </singleXmlCell>
  <singleXmlCell id="2082" r="Y105" connectionId="0">
    <xmlCellPr id="2082" uniqueName="_Report_Observations_BIL.AKT.SON.NML_T.T">
      <xmlPr mapId="1" xpath="/Report/Observations/BIL.AKT.SON.NML/T.T" xmlDataType="double"/>
    </xmlCellPr>
  </singleXmlCell>
  <singleXmlCell id="2083" r="Y106" connectionId="0">
    <xmlCellPr id="2083" uniqueName="_Report_Observations_BIL.AKT.NEG_T.T">
      <xmlPr mapId="1" xpath="/Report/Observations/BIL.AKT.NEG/T.T" xmlDataType="double"/>
    </xmlCellPr>
  </singleXmlCell>
  <singleXmlCell id="2084" r="Y107" connectionId="0">
    <xmlCellPr id="2084" uniqueName="_Report_Observations_BIL.AKT.TOT_T.T">
      <xmlPr mapId="1" xpath="/Report/Observations/BIL.AKT.TOT/T.T" xmlDataType="double"/>
    </xmlCellPr>
  </singleXmlCell>
  <singleXmlCell id="2085" r="M80" connectionId="0">
    <xmlCellPr id="2085" uniqueName="_Report_Observations_BIL.AKT.HYP_I.USD.J15">
      <xmlPr mapId="1" xpath="/Report/Observations/BIL.AKT.HYP/I.USD.J15" xmlDataType="double"/>
    </xmlCellPr>
  </singleXmlCell>
  <singleXmlCell id="2086" r="Y108" connectionId="0">
    <xmlCellPr id="2086" uniqueName="_Report_Observations_BIL.AKT.TOT.NRA_T.T">
      <xmlPr mapId="1" xpath="/Report/Observations/BIL.AKT.TOT.NRA/T.T" xmlDataType="double"/>
    </xmlCellPr>
  </singleXmlCell>
  <singleXmlCell id="2087" r="Y109" connectionId="0">
    <xmlCellPr id="2087" uniqueName="_Report_Observations_BIL.AKT.TOT.NRA.WAF_T.T">
      <xmlPr mapId="1" xpath="/Report/Observations/BIL.AKT.TOT.NRA.WAF/T.T" xmlDataType="double"/>
    </xmlCellPr>
  </singleXmlCell>
  <singleXmlCell id="2088" r="M82" connectionId="0">
    <xmlCellPr id="2088" uniqueName="_Report_Observations_BIL.AKT.HYP_I.USD.IMM">
      <xmlPr mapId="1" xpath="/Report/Observations/BIL.AKT.HYP/I.USD.IMM" xmlDataType="double"/>
    </xmlCellPr>
  </singleXmlCell>
  <singleXmlCell id="2089" r="M81" connectionId="0">
    <xmlCellPr id="2089" uniqueName="_Report_Observations_BIL.AKT.HYP_I.USD.U5J">
      <xmlPr mapId="1" xpath="/Report/Observations/BIL.AKT.HYP/I.USD.U5J" xmlDataType="double"/>
    </xmlCellPr>
  </singleXmlCell>
  <singleXmlCell id="2090" r="M84" connectionId="0">
    <xmlCellPr id="2090" uniqueName="_Report_Observations_BIL.AKT.WBW_I.USD">
      <xmlPr mapId="1" xpath="/Report/Observations/BIL.AKT.WBW/I.USD" xmlDataType="double"/>
    </xmlCellPr>
  </singleXmlCell>
  <singleXmlCell id="2091" r="M83" connectionId="0">
    <xmlCellPr id="2091" uniqueName="_Report_Observations_BIL.AKT.HGE_I.USD">
      <xmlPr mapId="1" xpath="/Report/Observations/BIL.AKT.HGE/I.USD" xmlDataType="double"/>
    </xmlCellPr>
  </singleXmlCell>
  <singleXmlCell id="2092" r="M75" connectionId="0">
    <xmlCellPr id="2092" uniqueName="_Report_Observations_BIL.AKT.HYP_I.USD.KUE">
      <xmlPr mapId="1" xpath="/Report/Observations/BIL.AKT.HYP/I.USD.KUE" xmlDataType="double"/>
    </xmlCellPr>
  </singleXmlCell>
  <singleXmlCell id="2093" r="M74" connectionId="0">
    <xmlCellPr id="2093" uniqueName="_Report_Observations_BIL.AKT.HYP_I.USD.ASI">
      <xmlPr mapId="1" xpath="/Report/Observations/BIL.AKT.HYP/I.USD.ASI" xmlDataType="double"/>
    </xmlCellPr>
  </singleXmlCell>
  <singleXmlCell id="2094" r="M77" connectionId="0">
    <xmlCellPr id="2094" uniqueName="_Report_Observations_BIL.AKT.HYP_I.USD.B1M">
      <xmlPr mapId="1" xpath="/Report/Observations/BIL.AKT.HYP/I.USD.B1M" xmlDataType="double"/>
    </xmlCellPr>
  </singleXmlCell>
  <singleXmlCell id="2095" r="M76" connectionId="0">
    <xmlCellPr id="2095" uniqueName="_Report_Observations_BIL.AKT.HYP_I.USD.RLZ">
      <xmlPr mapId="1" xpath="/Report/Observations/BIL.AKT.HYP/I.USD.RLZ" xmlDataType="double"/>
    </xmlCellPr>
  </singleXmlCell>
  <singleXmlCell id="2096" r="M79" connectionId="0">
    <xmlCellPr id="2096" uniqueName="_Report_Observations_BIL.AKT.HYP_I.USD.M31">
      <xmlPr mapId="1" xpath="/Report/Observations/BIL.AKT.HYP/I.USD.M31" xmlDataType="double"/>
    </xmlCellPr>
  </singleXmlCell>
  <singleXmlCell id="2098" r="M78" connectionId="0">
    <xmlCellPr id="2098" uniqueName="_Report_Observations_BIL.AKT.HYP_I.USD.M13">
      <xmlPr mapId="1" xpath="/Report/Observations/BIL.AKT.HYP/I.USD.M13" xmlDataType="double"/>
    </xmlCellPr>
  </singleXmlCell>
  <singleXmlCell id="2112" r="M71" connectionId="0">
    <xmlCellPr id="2112" uniqueName="_Report_Observations_BIL.AKT.FKU_I.USD.J15.T.T">
      <xmlPr mapId="1" xpath="/Report/Observations/BIL.AKT.FKU/I.USD.J15.T.T" xmlDataType="double"/>
    </xmlCellPr>
  </singleXmlCell>
  <singleXmlCell id="2114" r="M70" connectionId="0">
    <xmlCellPr id="2114" uniqueName="_Report_Observations_BIL.AKT.FKU_I.USD.M31.T.T">
      <xmlPr mapId="1" xpath="/Report/Observations/BIL.AKT.FKU/I.USD.M31.T.T" xmlDataType="double"/>
    </xmlCellPr>
  </singleXmlCell>
  <singleXmlCell id="2116" r="M73" connectionId="0">
    <xmlCellPr id="2116" uniqueName="_Report_Observations_BIL.AKT.HYP_I.USD.T">
      <xmlPr mapId="1" xpath="/Report/Observations/BIL.AKT.HYP/I.USD.T" xmlDataType="double"/>
    </xmlCellPr>
  </singleXmlCell>
  <singleXmlCell id="2118" r="M72" connectionId="0">
    <xmlCellPr id="2118" uniqueName="_Report_Observations_BIL.AKT.FKU_I.USD.U5J.T.T">
      <xmlPr mapId="1" xpath="/Report/Observations/BIL.AKT.FKU/I.USD.U5J.T.T" xmlDataType="double"/>
    </xmlCellPr>
  </singleXmlCell>
  <singleXmlCell id="2120" r="M63" connectionId="0">
    <xmlCellPr id="2120" uniqueName="_Report_Observations_BIL.AKT.FKU_I.USD.T.HYD.U">
      <xmlPr mapId="1" xpath="/Report/Observations/BIL.AKT.FKU/I.USD.T.HYD.U" xmlDataType="double"/>
    </xmlCellPr>
  </singleXmlCell>
  <singleXmlCell id="2121" r="M66" connectionId="0">
    <xmlCellPr id="2121" uniqueName="_Report_Observations_BIL.AKT.FKU_I.USD.KUE.T.T">
      <xmlPr mapId="1" xpath="/Report/Observations/BIL.AKT.FKU/I.USD.KUE.T.T" xmlDataType="double"/>
    </xmlCellPr>
  </singleXmlCell>
  <singleXmlCell id="2122" r="M65" connectionId="0">
    <xmlCellPr id="2122" uniqueName="_Report_Observations_BIL.AKT.FKU_I.USD.ASI.T.T">
      <xmlPr mapId="1" xpath="/Report/Observations/BIL.AKT.FKU/I.USD.ASI.T.T" xmlDataType="double"/>
    </xmlCellPr>
  </singleXmlCell>
  <singleXmlCell id="2123" r="M68" connectionId="0">
    <xmlCellPr id="2123" uniqueName="_Report_Observations_BIL.AKT.FKU_I.USD.B1M.T.T">
      <xmlPr mapId="1" xpath="/Report/Observations/BIL.AKT.FKU/I.USD.B1M.T.T" xmlDataType="double"/>
    </xmlCellPr>
  </singleXmlCell>
  <singleXmlCell id="2124" r="M67" connectionId="0">
    <xmlCellPr id="2124" uniqueName="_Report_Observations_BIL.AKT.FKU_I.USD.RLZ.T.T">
      <xmlPr mapId="1" xpath="/Report/Observations/BIL.AKT.FKU/I.USD.RLZ.T.T" xmlDataType="double"/>
    </xmlCellPr>
  </singleXmlCell>
  <singleXmlCell id="2126" r="M69" connectionId="0">
    <xmlCellPr id="2126" uniqueName="_Report_Observations_BIL.AKT.FKU_I.USD.M13.T.T">
      <xmlPr mapId="1" xpath="/Report/Observations/BIL.AKT.FKU/I.USD.M13.T.T" xmlDataType="double"/>
    </xmlCellPr>
  </singleXmlCell>
  <singleXmlCell id="2144" r="M60" connectionId="0">
    <xmlCellPr id="2144" uniqueName="_Report_Observations_BIL.AKT.FKU_I.USD.T.UNG.ORK">
      <xmlPr mapId="1" xpath="/Report/Observations/BIL.AKT.FKU/I.USD.T.UNG.ORK" xmlDataType="double"/>
    </xmlCellPr>
  </singleXmlCell>
  <singleXmlCell id="2147" r="M62" connectionId="0">
    <xmlCellPr id="2147" uniqueName="_Report_Observations_BIL.AKT.FKU_I.USD.T.GED.ORK">
      <xmlPr mapId="1" xpath="/Report/Observations/BIL.AKT.FKU/I.USD.T.GED.ORK" xmlDataType="double"/>
    </xmlCellPr>
  </singleXmlCell>
  <singleXmlCell id="2148" r="M61" connectionId="0">
    <xmlCellPr id="2148" uniqueName="_Report_Observations_BIL.AKT.FKU_I.USD.T.GED.T">
      <xmlPr mapId="1" xpath="/Report/Observations/BIL.AKT.FKU/I.USD.T.GED.T" xmlDataType="double"/>
    </xmlCellPr>
  </singleXmlCell>
  <singleXmlCell id="2150" r="M53" connectionId="0">
    <xmlCellPr id="2150" uniqueName="_Report_Observations_BIL.AKT.WFG_I.USD.M13.KUN">
      <xmlPr mapId="1" xpath="/Report/Observations/BIL.AKT.WFG/I.USD.M13.KUN" xmlDataType="double"/>
    </xmlCellPr>
  </singleXmlCell>
  <singleXmlCell id="2151" r="M52" connectionId="0">
    <xmlCellPr id="2151" uniqueName="_Report_Observations_BIL.AKT.WFG_I.USD.B1M.KUN">
      <xmlPr mapId="1" xpath="/Report/Observations/BIL.AKT.WFG/I.USD.B1M.KUN" xmlDataType="double"/>
    </xmlCellPr>
  </singleXmlCell>
  <singleXmlCell id="2152" r="M55" connectionId="0">
    <xmlCellPr id="2152" uniqueName="_Report_Observations_BIL.AKT.WFG_I.USD.J15.KUN">
      <xmlPr mapId="1" xpath="/Report/Observations/BIL.AKT.WFG/I.USD.J15.KUN" xmlDataType="double"/>
    </xmlCellPr>
  </singleXmlCell>
  <singleXmlCell id="2153" r="M54" connectionId="0">
    <xmlCellPr id="2153" uniqueName="_Report_Observations_BIL.AKT.WFG_I.USD.M31.KUN">
      <xmlPr mapId="1" xpath="/Report/Observations/BIL.AKT.WFG/I.USD.M31.KUN" xmlDataType="double"/>
    </xmlCellPr>
  </singleXmlCell>
  <singleXmlCell id="2154" r="M57" connectionId="0">
    <xmlCellPr id="2154" uniqueName="_Report_Observations_BIL.AKT.FKU_I.USD.T.T.T">
      <xmlPr mapId="1" xpath="/Report/Observations/BIL.AKT.FKU/I.USD.T.T.T" xmlDataType="double"/>
    </xmlCellPr>
  </singleXmlCell>
  <singleXmlCell id="2156" r="M56" connectionId="0">
    <xmlCellPr id="2156" uniqueName="_Report_Observations_BIL.AKT.WFG_I.USD.U5J.KUN">
      <xmlPr mapId="1" xpath="/Report/Observations/BIL.AKT.WFG/I.USD.U5J.KUN" xmlDataType="double"/>
    </xmlCellPr>
  </singleXmlCell>
  <singleXmlCell id="2157" r="M59" connectionId="0">
    <xmlCellPr id="2157" uniqueName="_Report_Observations_BIL.AKT.FKU_I.USD.T.UNG.T">
      <xmlPr mapId="1" xpath="/Report/Observations/BIL.AKT.FKU/I.USD.T.UNG.T" xmlDataType="double"/>
    </xmlCellPr>
  </singleXmlCell>
  <singleXmlCell id="2175" r="M51" connectionId="0">
    <xmlCellPr id="2175" uniqueName="_Report_Observations_BIL.AKT.WFG_I.USD.RLZ.KUN">
      <xmlPr mapId="1" xpath="/Report/Observations/BIL.AKT.WFG/I.USD.RLZ.KUN" xmlDataType="double"/>
    </xmlCellPr>
  </singleXmlCell>
  <singleXmlCell id="2177" r="M50" connectionId="0">
    <xmlCellPr id="2177" uniqueName="_Report_Observations_BIL.AKT.WFG_I.USD.KUE.KUN">
      <xmlPr mapId="1" xpath="/Report/Observations/BIL.AKT.WFG/I.USD.KUE.KUN" xmlDataType="double"/>
    </xmlCellPr>
  </singleXmlCell>
  <singleXmlCell id="2179" r="M42" connectionId="0">
    <xmlCellPr id="2179" uniqueName="_Report_Observations_BIL.AKT.WFG_I.USD.RLZ.BAN">
      <xmlPr mapId="1" xpath="/Report/Observations/BIL.AKT.WFG/I.USD.RLZ.BAN" xmlDataType="double"/>
    </xmlCellPr>
  </singleXmlCell>
  <singleXmlCell id="2180" r="M41" connectionId="0">
    <xmlCellPr id="2180" uniqueName="_Report_Observations_BIL.AKT.WFG_I.USD.KUE.BAN">
      <xmlPr mapId="1" xpath="/Report/Observations/BIL.AKT.WFG/I.USD.KUE.BAN" xmlDataType="double"/>
    </xmlCellPr>
  </singleXmlCell>
  <singleXmlCell id="2181" r="M44" connectionId="0">
    <xmlCellPr id="2181" uniqueName="_Report_Observations_BIL.AKT.WFG_I.USD.M13.BAN">
      <xmlPr mapId="1" xpath="/Report/Observations/BIL.AKT.WFG/I.USD.M13.BAN" xmlDataType="double"/>
    </xmlCellPr>
  </singleXmlCell>
  <singleXmlCell id="2182" r="M43" connectionId="0">
    <xmlCellPr id="2182" uniqueName="_Report_Observations_BIL.AKT.WFG_I.USD.B1M.BAN">
      <xmlPr mapId="1" xpath="/Report/Observations/BIL.AKT.WFG/I.USD.B1M.BAN" xmlDataType="double"/>
    </xmlCellPr>
  </singleXmlCell>
  <singleXmlCell id="2183" r="M46" connectionId="0">
    <xmlCellPr id="2183" uniqueName="_Report_Observations_BIL.AKT.WFG_I.USD.J15.BAN">
      <xmlPr mapId="1" xpath="/Report/Observations/BIL.AKT.WFG/I.USD.J15.BAN" xmlDataType="double"/>
    </xmlCellPr>
  </singleXmlCell>
  <singleXmlCell id="2184" r="M45" connectionId="0">
    <xmlCellPr id="2184" uniqueName="_Report_Observations_BIL.AKT.WFG_I.USD.M31.BAN">
      <xmlPr mapId="1" xpath="/Report/Observations/BIL.AKT.WFG/I.USD.M31.BAN" xmlDataType="double"/>
    </xmlCellPr>
  </singleXmlCell>
  <singleXmlCell id="2185" r="M48" connectionId="0">
    <xmlCellPr id="2185" uniqueName="_Report_Observations_BIL.AKT.WFG_I.USD.T.KUN">
      <xmlPr mapId="1" xpath="/Report/Observations/BIL.AKT.WFG/I.USD.T.KUN" xmlDataType="double"/>
    </xmlCellPr>
  </singleXmlCell>
  <singleXmlCell id="2186" r="M47" connectionId="0">
    <xmlCellPr id="2186" uniqueName="_Report_Observations_BIL.AKT.WFG_I.USD.U5J.BAN">
      <xmlPr mapId="1" xpath="/Report/Observations/BIL.AKT.WFG/I.USD.U5J.BAN" xmlDataType="double"/>
    </xmlCellPr>
  </singleXmlCell>
  <singleXmlCell id="2188" r="M49" connectionId="0">
    <xmlCellPr id="2188" uniqueName="_Report_Observations_BIL.AKT.WFG_I.USD.ASI.KUN">
      <xmlPr mapId="1" xpath="/Report/Observations/BIL.AKT.WFG/I.USD.ASI.KUN" xmlDataType="double"/>
    </xmlCellPr>
  </singleXmlCell>
  <singleXmlCell id="2200" r="M40" connectionId="0">
    <xmlCellPr id="2200" uniqueName="_Report_Observations_BIL.AKT.WFG_I.USD.ASI.BAN">
      <xmlPr mapId="1" xpath="/Report/Observations/BIL.AKT.WFG/I.USD.ASI.BAN" xmlDataType="double"/>
    </xmlCellPr>
  </singleXmlCell>
  <singleXmlCell id="2203" r="M31" connectionId="0">
    <xmlCellPr id="2203" uniqueName="_Report_Observations_BIL.AKT.FBA_I.USD.KUE">
      <xmlPr mapId="1" xpath="/Report/Observations/BIL.AKT.FBA/I.USD.KUE" xmlDataType="double"/>
    </xmlCellPr>
  </singleXmlCell>
  <singleXmlCell id="2204" r="M30" connectionId="0">
    <xmlCellPr id="2204" uniqueName="_Report_Observations_BIL.AKT.FBA_I.USD.ASI">
      <xmlPr mapId="1" xpath="/Report/Observations/BIL.AKT.FBA/I.USD.ASI" xmlDataType="double"/>
    </xmlCellPr>
  </singleXmlCell>
  <singleXmlCell id="2205" r="M33" connectionId="0">
    <xmlCellPr id="2205" uniqueName="_Report_Observations_BIL.AKT.FBA_I.USD.B1M">
      <xmlPr mapId="1" xpath="/Report/Observations/BIL.AKT.FBA/I.USD.B1M" xmlDataType="double"/>
    </xmlCellPr>
  </singleXmlCell>
  <singleXmlCell id="2206" r="M32" connectionId="0">
    <xmlCellPr id="2206" uniqueName="_Report_Observations_BIL.AKT.FBA_I.USD.RLZ">
      <xmlPr mapId="1" xpath="/Report/Observations/BIL.AKT.FBA/I.USD.RLZ" xmlDataType="double"/>
    </xmlCellPr>
  </singleXmlCell>
  <singleXmlCell id="2207" r="M35" connectionId="0">
    <xmlCellPr id="2207" uniqueName="_Report_Observations_BIL.AKT.FBA_I.USD.M31">
      <xmlPr mapId="1" xpath="/Report/Observations/BIL.AKT.FBA/I.USD.M31" xmlDataType="double"/>
    </xmlCellPr>
  </singleXmlCell>
  <singleXmlCell id="2208" r="M34" connectionId="0">
    <xmlCellPr id="2208" uniqueName="_Report_Observations_BIL.AKT.FBA_I.USD.M13">
      <xmlPr mapId="1" xpath="/Report/Observations/BIL.AKT.FBA/I.USD.M13" xmlDataType="double"/>
    </xmlCellPr>
  </singleXmlCell>
  <singleXmlCell id="2209" r="M37" connectionId="0">
    <xmlCellPr id="2209" uniqueName="_Report_Observations_BIL.AKT.FBA_I.USD.U5J">
      <xmlPr mapId="1" xpath="/Report/Observations/BIL.AKT.FBA/I.USD.U5J" xmlDataType="double"/>
    </xmlCellPr>
  </singleXmlCell>
  <singleXmlCell id="2211" r="M36" connectionId="0">
    <xmlCellPr id="2211" uniqueName="_Report_Observations_BIL.AKT.FBA_I.USD.J15">
      <xmlPr mapId="1" xpath="/Report/Observations/BIL.AKT.FBA/I.USD.J15" xmlDataType="double"/>
    </xmlCellPr>
  </singleXmlCell>
  <singleXmlCell id="2212" r="M39" connectionId="0">
    <xmlCellPr id="2212" uniqueName="_Report_Observations_BIL.AKT.WFG_I.USD.T.BAN">
      <xmlPr mapId="1" xpath="/Report/Observations/BIL.AKT.WFG/I.USD.T.BAN" xmlDataType="double"/>
    </xmlCellPr>
  </singleXmlCell>
  <singleXmlCell id="2213" r="M38" connectionId="0">
    <xmlCellPr id="2213" uniqueName="_Report_Observations_BIL.AKT.WFG_I.USD.T.T">
      <xmlPr mapId="1" xpath="/Report/Observations/BIL.AKT.WFG/I.USD.T.T" xmlDataType="double"/>
    </xmlCellPr>
  </singleXmlCell>
  <singleXmlCell id="2214" r="M21" connectionId="0">
    <xmlCellPr id="2214" uniqueName="_Report_Observations_BIL.AKT.FMI_I.USD">
      <xmlPr mapId="1" xpath="/Report/Observations/BIL.AKT.FMI/I.USD" xmlDataType="double"/>
    </xmlCellPr>
  </singleXmlCell>
  <singleXmlCell id="2215" r="M23" connectionId="0">
    <xmlCellPr id="2215" uniqueName="_Report_Observations_BIL.AKT.FMI.NOT_I.USD">
      <xmlPr mapId="1" xpath="/Report/Observations/BIL.AKT.FMI.NOT/I.USD" xmlDataType="double"/>
    </xmlCellPr>
  </singleXmlCell>
  <singleXmlCell id="2216" r="M29" connectionId="0">
    <xmlCellPr id="2216" uniqueName="_Report_Observations_BIL.AKT.FBA_I.USD.T">
      <xmlPr mapId="1" xpath="/Report/Observations/BIL.AKT.FBA/I.USD.T" xmlDataType="double"/>
    </xmlCellPr>
  </singleXmlCell>
  <singleXmlCell id="2289" r="V90" connectionId="0">
    <xmlCellPr id="2289" uniqueName="_Report_Observations_BIL.AKT.FFV.HYP_A.JPY">
      <xmlPr mapId="1" xpath="/Report/Observations/BIL.AKT.FFV.HYP/A.JPY" xmlDataType="double"/>
    </xmlCellPr>
  </singleXmlCell>
  <singleXmlCell id="2290" r="V92" connectionId="0">
    <xmlCellPr id="2290" uniqueName="_Report_Observations_BIL.AKT.FAN_A.JPY">
      <xmlPr mapId="1" xpath="/Report/Observations/BIL.AKT.FAN/A.JPY" xmlDataType="double"/>
    </xmlCellPr>
  </singleXmlCell>
  <singleXmlCell id="2291" r="V91" connectionId="0">
    <xmlCellPr id="2291" uniqueName="_Report_Observations_BIL.AKT.FFV.FAN_A.JPY">
      <xmlPr mapId="1" xpath="/Report/Observations/BIL.AKT.FFV.FAN/A.JPY" xmlDataType="double"/>
    </xmlCellPr>
  </singleXmlCell>
  <singleXmlCell id="2292" r="V94" connectionId="0">
    <xmlCellPr id="2292" uniqueName="_Report_Observations_BIL.AKT.FAN.GMP_A.JPY.T">
      <xmlPr mapId="1" xpath="/Report/Observations/BIL.AKT.FAN.GMP/A.JPY.T" xmlDataType="double"/>
    </xmlCellPr>
  </singleXmlCell>
  <singleXmlCell id="2293" r="V93" connectionId="0">
    <xmlCellPr id="2293" uniqueName="_Report_Observations_BIL.AKT.FAN.LIS_A.JPY">
      <xmlPr mapId="1" xpath="/Report/Observations/BIL.AKT.FAN.LIS/A.JPY" xmlDataType="double"/>
    </xmlCellPr>
  </singleXmlCell>
  <singleXmlCell id="2294" r="V96" connectionId="0">
    <xmlCellPr id="2294" uniqueName="_Report_Observations_BIL.AKT.REA_A.JPY">
      <xmlPr mapId="1" xpath="/Report/Observations/BIL.AKT.REA/A.JPY" xmlDataType="double"/>
    </xmlCellPr>
  </singleXmlCell>
  <singleXmlCell id="2296" r="V95" connectionId="0">
    <xmlCellPr id="2296" uniqueName="_Report_Observations_BIL.AKT.FAN.GMP_A.JPY.OEH">
      <xmlPr mapId="1" xpath="/Report/Observations/BIL.AKT.FAN.GMP/A.JPY.OEH" xmlDataType="double"/>
    </xmlCellPr>
  </singleXmlCell>
  <singleXmlCell id="2298" r="V98" connectionId="0">
    <xmlCellPr id="2298" uniqueName="_Report_Observations_BIL.AKT.SAN_A.JPY">
      <xmlPr mapId="1" xpath="/Report/Observations/BIL.AKT.SAN/A.JPY" xmlDataType="double"/>
    </xmlCellPr>
  </singleXmlCell>
  <singleXmlCell id="2300" r="V97" connectionId="0">
    <xmlCellPr id="2300" uniqueName="_Report_Observations_BIL.AKT.BET_A.JPY">
      <xmlPr mapId="1" xpath="/Report/Observations/BIL.AKT.BET/A.JPY" xmlDataType="double"/>
    </xmlCellPr>
  </singleXmlCell>
  <singleXmlCell id="2302" r="V99" connectionId="0">
    <xmlCellPr id="2302" uniqueName="_Report_Observations_BIL.AKT.SAN.LBU_A.JPY">
      <xmlPr mapId="1" xpath="/Report/Observations/BIL.AKT.SAN.LBU/A.JPY" xmlDataType="double"/>
    </xmlCellPr>
  </singleXmlCell>
  <singleXmlCell id="2317" r="V81" connectionId="0">
    <xmlCellPr id="2317" uniqueName="_Report_Observations_BIL.AKT.HYP_A.JPY.U5J">
      <xmlPr mapId="1" xpath="/Report/Observations/BIL.AKT.HYP/A.JPY.U5J" xmlDataType="double"/>
    </xmlCellPr>
  </singleXmlCell>
  <singleXmlCell id="2318" r="V80" connectionId="0">
    <xmlCellPr id="2318" uniqueName="_Report_Observations_BIL.AKT.HYP_A.JPY.J15">
      <xmlPr mapId="1" xpath="/Report/Observations/BIL.AKT.HYP/A.JPY.J15" xmlDataType="double"/>
    </xmlCellPr>
  </singleXmlCell>
  <singleXmlCell id="2319" r="V83" connectionId="0">
    <xmlCellPr id="2319" uniqueName="_Report_Observations_BIL.AKT.HGE_A.JPY">
      <xmlPr mapId="1" xpath="/Report/Observations/BIL.AKT.HGE/A.JPY" xmlDataType="double"/>
    </xmlCellPr>
  </singleXmlCell>
  <singleXmlCell id="2320" r="V82" connectionId="0">
    <xmlCellPr id="2320" uniqueName="_Report_Observations_BIL.AKT.HYP_A.JPY.IMM">
      <xmlPr mapId="1" xpath="/Report/Observations/BIL.AKT.HYP/A.JPY.IMM" xmlDataType="double"/>
    </xmlCellPr>
  </singleXmlCell>
  <singleXmlCell id="2321" r="V85" connectionId="0">
    <xmlCellPr id="2321" uniqueName="_Report_Observations_BIL.AKT.FFV_A.JPY">
      <xmlPr mapId="1" xpath="/Report/Observations/BIL.AKT.FFV/A.JPY" xmlDataType="double"/>
    </xmlCellPr>
  </singleXmlCell>
  <singleXmlCell id="2323" r="V84" connectionId="0">
    <xmlCellPr id="2323" uniqueName="_Report_Observations_BIL.AKT.WBW_A.JPY">
      <xmlPr mapId="1" xpath="/Report/Observations/BIL.AKT.WBW/A.JPY" xmlDataType="double"/>
    </xmlCellPr>
  </singleXmlCell>
  <singleXmlCell id="2325" r="V87" connectionId="0">
    <xmlCellPr id="2325" uniqueName="_Report_Observations_BIL.AKT.FFV.FBA_A.JPY">
      <xmlPr mapId="1" xpath="/Report/Observations/BIL.AKT.FFV.FBA/A.JPY" xmlDataType="double"/>
    </xmlCellPr>
  </singleXmlCell>
  <singleXmlCell id="2327" r="V86" connectionId="0">
    <xmlCellPr id="2327" uniqueName="_Report_Observations_BIL.AKT.FFV.FMI_A.JPY">
      <xmlPr mapId="1" xpath="/Report/Observations/BIL.AKT.FFV.FMI/A.JPY" xmlDataType="double"/>
    </xmlCellPr>
  </singleXmlCell>
  <singleXmlCell id="2328" r="V89" connectionId="0">
    <xmlCellPr id="2328" uniqueName="_Report_Observations_BIL.AKT.FFV.FKU_A.JPY">
      <xmlPr mapId="1" xpath="/Report/Observations/BIL.AKT.FFV.FKU/A.JPY" xmlDataType="double"/>
    </xmlCellPr>
  </singleXmlCell>
  <singleXmlCell id="2330" r="V88" connectionId="0">
    <xmlCellPr id="2330" uniqueName="_Report_Observations_BIL.AKT.FFV.WFG_A.JPY">
      <xmlPr mapId="1" xpath="/Report/Observations/BIL.AKT.FFV.WFG/A.JPY" xmlDataType="double"/>
    </xmlCellPr>
  </singleXmlCell>
  <singleXmlCell id="2345" r="V70" connectionId="0">
    <xmlCellPr id="2345" uniqueName="_Report_Observations_BIL.AKT.FKU_A.JPY.M31.T.T">
      <xmlPr mapId="1" xpath="/Report/Observations/BIL.AKT.FKU/A.JPY.M31.T.T" xmlDataType="double"/>
    </xmlCellPr>
  </singleXmlCell>
  <singleXmlCell id="2346" r="V72" connectionId="0">
    <xmlCellPr id="2346" uniqueName="_Report_Observations_BIL.AKT.FKU_A.JPY.U5J.T.T">
      <xmlPr mapId="1" xpath="/Report/Observations/BIL.AKT.FKU/A.JPY.U5J.T.T" xmlDataType="double"/>
    </xmlCellPr>
  </singleXmlCell>
  <singleXmlCell id="2347" r="V71" connectionId="0">
    <xmlCellPr id="2347" uniqueName="_Report_Observations_BIL.AKT.FKU_A.JPY.J15.T.T">
      <xmlPr mapId="1" xpath="/Report/Observations/BIL.AKT.FKU/A.JPY.J15.T.T" xmlDataType="double"/>
    </xmlCellPr>
  </singleXmlCell>
  <singleXmlCell id="2348" r="V74" connectionId="0">
    <xmlCellPr id="2348" uniqueName="_Report_Observations_BIL.AKT.HYP_A.JPY.ASI">
      <xmlPr mapId="1" xpath="/Report/Observations/BIL.AKT.HYP/A.JPY.ASI" xmlDataType="double"/>
    </xmlCellPr>
  </singleXmlCell>
  <singleXmlCell id="2350" r="V73" connectionId="0">
    <xmlCellPr id="2350" uniqueName="_Report_Observations_BIL.AKT.HYP_A.JPY.T">
      <xmlPr mapId="1" xpath="/Report/Observations/BIL.AKT.HYP/A.JPY.T" xmlDataType="double"/>
    </xmlCellPr>
  </singleXmlCell>
  <singleXmlCell id="2351" r="V76" connectionId="0">
    <xmlCellPr id="2351" uniqueName="_Report_Observations_BIL.AKT.HYP_A.JPY.RLZ">
      <xmlPr mapId="1" xpath="/Report/Observations/BIL.AKT.HYP/A.JPY.RLZ" xmlDataType="double"/>
    </xmlCellPr>
  </singleXmlCell>
  <singleXmlCell id="2353" r="V75" connectionId="0">
    <xmlCellPr id="2353" uniqueName="_Report_Observations_BIL.AKT.HYP_A.JPY.KUE">
      <xmlPr mapId="1" xpath="/Report/Observations/BIL.AKT.HYP/A.JPY.KUE" xmlDataType="double"/>
    </xmlCellPr>
  </singleXmlCell>
  <singleXmlCell id="2355" r="V78" connectionId="0">
    <xmlCellPr id="2355" uniqueName="_Report_Observations_BIL.AKT.HYP_A.JPY.M13">
      <xmlPr mapId="1" xpath="/Report/Observations/BIL.AKT.HYP/A.JPY.M13" xmlDataType="double"/>
    </xmlCellPr>
  </singleXmlCell>
  <singleXmlCell id="2356" r="V77" connectionId="0">
    <xmlCellPr id="2356" uniqueName="_Report_Observations_BIL.AKT.HYP_A.JPY.B1M">
      <xmlPr mapId="1" xpath="/Report/Observations/BIL.AKT.HYP/A.JPY.B1M" xmlDataType="double"/>
    </xmlCellPr>
  </singleXmlCell>
  <singleXmlCell id="2359" r="V79" connectionId="0">
    <xmlCellPr id="2359" uniqueName="_Report_Observations_BIL.AKT.HYP_A.JPY.M31">
      <xmlPr mapId="1" xpath="/Report/Observations/BIL.AKT.HYP/A.JPY.M31" xmlDataType="double"/>
    </xmlCellPr>
  </singleXmlCell>
  <singleXmlCell id="2363" r="K108" connectionId="0">
    <xmlCellPr id="2363" uniqueName="_Report_Observations_BIL.AKT.TOT.NRA_I.CHF">
      <xmlPr mapId="1" xpath="/Report/Observations/BIL.AKT.TOT.NRA/I.CHF" xmlDataType="double"/>
    </xmlCellPr>
  </singleXmlCell>
  <singleXmlCell id="2365" r="K109" connectionId="0">
    <xmlCellPr id="2365" uniqueName="_Report_Observations_BIL.AKT.TOT.NRA.WAF_I.CHF">
      <xmlPr mapId="1" xpath="/Report/Observations/BIL.AKT.TOT.NRA.WAF/I.CHF" xmlDataType="double"/>
    </xmlCellPr>
  </singleXmlCell>
  <singleXmlCell id="2374" r="K102" connectionId="0">
    <xmlCellPr id="2374" uniqueName="_Report_Observations_BIL.AKT.IMW_I.CHF">
      <xmlPr mapId="1" xpath="/Report/Observations/BIL.AKT.IMW/I.CHF" xmlDataType="double"/>
    </xmlCellPr>
  </singleXmlCell>
  <singleXmlCell id="2375" r="K103" connectionId="0">
    <xmlCellPr id="2375" uniqueName="_Report_Observations_BIL.AKT.SON_I.CHF">
      <xmlPr mapId="1" xpath="/Report/Observations/BIL.AKT.SON/I.CHF" xmlDataType="double"/>
    </xmlCellPr>
  </singleXmlCell>
  <singleXmlCell id="2376" r="K100" connectionId="0">
    <xmlCellPr id="2376" uniqueName="_Report_Observations_BIL.AKT.SAN.OFL_I.CHF">
      <xmlPr mapId="1" xpath="/Report/Observations/BIL.AKT.SAN.OFL/I.CHF" xmlDataType="double"/>
    </xmlCellPr>
  </singleXmlCell>
  <singleXmlCell id="2377" r="K101" connectionId="0">
    <xmlCellPr id="2377" uniqueName="_Report_Observations_BIL.AKT.SAN.UES_I.CHF">
      <xmlPr mapId="1" xpath="/Report/Observations/BIL.AKT.SAN.UES/I.CHF" xmlDataType="double"/>
    </xmlCellPr>
  </singleXmlCell>
  <singleXmlCell id="2378" r="K106" connectionId="0">
    <xmlCellPr id="2378" uniqueName="_Report_Observations_BIL.AKT.NEG_I.CHF">
      <xmlPr mapId="1" xpath="/Report/Observations/BIL.AKT.NEG/I.CHF" xmlDataType="double"/>
    </xmlCellPr>
  </singleXmlCell>
  <singleXmlCell id="2379" r="K107" connectionId="0">
    <xmlCellPr id="2379" uniqueName="_Report_Observations_BIL.AKT.TOT_I.CHF">
      <xmlPr mapId="1" xpath="/Report/Observations/BIL.AKT.TOT/I.CHF" xmlDataType="double"/>
    </xmlCellPr>
  </singleXmlCell>
  <singleXmlCell id="2380" r="K104" connectionId="0">
    <xmlCellPr id="2380" uniqueName="_Report_Observations_BIL.AKT.SON.SBG_I.CHF">
      <xmlPr mapId="1" xpath="/Report/Observations/BIL.AKT.SON.SBG/I.CHF" xmlDataType="double"/>
    </xmlCellPr>
  </singleXmlCell>
  <singleXmlCell id="2382" r="K105" connectionId="0">
    <xmlCellPr id="2382" uniqueName="_Report_Observations_BIL.AKT.SON.NML_I.CHF">
      <xmlPr mapId="1" xpath="/Report/Observations/BIL.AKT.SON.NML/I.CHF" xmlDataType="double"/>
    </xmlCellPr>
  </singleXmlCell>
  <singleXmlCell id="2383" r="V61" connectionId="0">
    <xmlCellPr id="2383" uniqueName="_Report_Observations_BIL.AKT.FKU_A.JPY.T.GED.T">
      <xmlPr mapId="1" xpath="/Report/Observations/BIL.AKT.FKU/A.JPY.T.GED.T" xmlDataType="double"/>
    </xmlCellPr>
  </singleXmlCell>
  <singleXmlCell id="2384" r="V60" connectionId="0">
    <xmlCellPr id="2384" uniqueName="_Report_Observations_BIL.AKT.FKU_A.JPY.T.UNG.ORK">
      <xmlPr mapId="1" xpath="/Report/Observations/BIL.AKT.FKU/A.JPY.T.UNG.ORK" xmlDataType="double"/>
    </xmlCellPr>
  </singleXmlCell>
  <singleXmlCell id="2385" r="V63" connectionId="0">
    <xmlCellPr id="2385" uniqueName="_Report_Observations_BIL.AKT.FKU_A.JPY.T.HYD.U">
      <xmlPr mapId="1" xpath="/Report/Observations/BIL.AKT.FKU/A.JPY.T.HYD.U" xmlDataType="double"/>
    </xmlCellPr>
  </singleXmlCell>
  <singleXmlCell id="2388" r="V62" connectionId="0">
    <xmlCellPr id="2388" uniqueName="_Report_Observations_BIL.AKT.FKU_A.JPY.T.GED.ORK">
      <xmlPr mapId="1" xpath="/Report/Observations/BIL.AKT.FKU/A.JPY.T.GED.ORK" xmlDataType="double"/>
    </xmlCellPr>
  </singleXmlCell>
  <singleXmlCell id="2391" r="V65" connectionId="0">
    <xmlCellPr id="2391" uniqueName="_Report_Observations_BIL.AKT.FKU_A.JPY.ASI.T.T">
      <xmlPr mapId="1" xpath="/Report/Observations/BIL.AKT.FKU/A.JPY.ASI.T.T" xmlDataType="double"/>
    </xmlCellPr>
  </singleXmlCell>
  <singleXmlCell id="2393" r="V67" connectionId="0">
    <xmlCellPr id="2393" uniqueName="_Report_Observations_BIL.AKT.FKU_A.JPY.RLZ.T.T">
      <xmlPr mapId="1" xpath="/Report/Observations/BIL.AKT.FKU/A.JPY.RLZ.T.T" xmlDataType="double"/>
    </xmlCellPr>
  </singleXmlCell>
  <singleXmlCell id="2394" r="V66" connectionId="0">
    <xmlCellPr id="2394" uniqueName="_Report_Observations_BIL.AKT.FKU_A.JPY.KUE.T.T">
      <xmlPr mapId="1" xpath="/Report/Observations/BIL.AKT.FKU/A.JPY.KUE.T.T" xmlDataType="double"/>
    </xmlCellPr>
  </singleXmlCell>
  <singleXmlCell id="2396" r="V69" connectionId="0">
    <xmlCellPr id="2396" uniqueName="_Report_Observations_BIL.AKT.FKU_A.JPY.M13.T.T">
      <xmlPr mapId="1" xpath="/Report/Observations/BIL.AKT.FKU/A.JPY.M13.T.T" xmlDataType="double"/>
    </xmlCellPr>
  </singleXmlCell>
  <singleXmlCell id="2398" r="V68" connectionId="0">
    <xmlCellPr id="2398" uniqueName="_Report_Observations_BIL.AKT.FKU_A.JPY.B1M.T.T">
      <xmlPr mapId="1" xpath="/Report/Observations/BIL.AKT.FKU/A.JPY.B1M.T.T" xmlDataType="double"/>
    </xmlCellPr>
  </singleXmlCell>
  <singleXmlCell id="2401" r="V59" connectionId="0">
    <xmlCellPr id="2401" uniqueName="_Report_Observations_BIL.AKT.FKU_A.JPY.T.UNG.T">
      <xmlPr mapId="1" xpath="/Report/Observations/BIL.AKT.FKU/A.JPY.T.UNG.T" xmlDataType="double"/>
    </xmlCellPr>
  </singleXmlCell>
  <singleXmlCell id="2414" r="V50" connectionId="0">
    <xmlCellPr id="2414" uniqueName="_Report_Observations_BIL.AKT.WFG_A.JPY.KUE.KUN">
      <xmlPr mapId="1" xpath="/Report/Observations/BIL.AKT.WFG/A.JPY.KUE.KUN" xmlDataType="double"/>
    </xmlCellPr>
  </singleXmlCell>
  <singleXmlCell id="2415" r="V52" connectionId="0">
    <xmlCellPr id="2415" uniqueName="_Report_Observations_BIL.AKT.WFG_A.JPY.B1M.KUN">
      <xmlPr mapId="1" xpath="/Report/Observations/BIL.AKT.WFG/A.JPY.B1M.KUN" xmlDataType="double"/>
    </xmlCellPr>
  </singleXmlCell>
  <singleXmlCell id="2417" r="V51" connectionId="0">
    <xmlCellPr id="2417" uniqueName="_Report_Observations_BIL.AKT.WFG_A.JPY.RLZ.KUN">
      <xmlPr mapId="1" xpath="/Report/Observations/BIL.AKT.WFG/A.JPY.RLZ.KUN" xmlDataType="double"/>
    </xmlCellPr>
  </singleXmlCell>
  <singleXmlCell id="2420" r="V54" connectionId="0">
    <xmlCellPr id="2420" uniqueName="_Report_Observations_BIL.AKT.WFG_A.JPY.M31.KUN">
      <xmlPr mapId="1" xpath="/Report/Observations/BIL.AKT.WFG/A.JPY.M31.KUN" xmlDataType="double"/>
    </xmlCellPr>
  </singleXmlCell>
  <singleXmlCell id="2422" r="V53" connectionId="0">
    <xmlCellPr id="2422" uniqueName="_Report_Observations_BIL.AKT.WFG_A.JPY.M13.KUN">
      <xmlPr mapId="1" xpath="/Report/Observations/BIL.AKT.WFG/A.JPY.M13.KUN" xmlDataType="double"/>
    </xmlCellPr>
  </singleXmlCell>
  <singleXmlCell id="2424" r="V56" connectionId="0">
    <xmlCellPr id="2424" uniqueName="_Report_Observations_BIL.AKT.WFG_A.JPY.U5J.KUN">
      <xmlPr mapId="1" xpath="/Report/Observations/BIL.AKT.WFG/A.JPY.U5J.KUN" xmlDataType="double"/>
    </xmlCellPr>
  </singleXmlCell>
  <singleXmlCell id="2426" r="V55" connectionId="0">
    <xmlCellPr id="2426" uniqueName="_Report_Observations_BIL.AKT.WFG_A.JPY.J15.KUN">
      <xmlPr mapId="1" xpath="/Report/Observations/BIL.AKT.WFG/A.JPY.J15.KUN" xmlDataType="double"/>
    </xmlCellPr>
  </singleXmlCell>
  <singleXmlCell id="2429" r="V57" connectionId="0">
    <xmlCellPr id="2429" uniqueName="_Report_Observations_BIL.AKT.FKU_A.JPY.T.T.T">
      <xmlPr mapId="1" xpath="/Report/Observations/BIL.AKT.FKU/A.JPY.T.T.T" xmlDataType="double"/>
    </xmlCellPr>
  </singleXmlCell>
  <singleXmlCell id="2431" r="V49" connectionId="0">
    <xmlCellPr id="2431" uniqueName="_Report_Observations_BIL.AKT.WFG_A.JPY.ASI.KUN">
      <xmlPr mapId="1" xpath="/Report/Observations/BIL.AKT.WFG/A.JPY.ASI.KUN" xmlDataType="double"/>
    </xmlCellPr>
  </singleXmlCell>
  <singleXmlCell id="2432" r="V48" connectionId="0">
    <xmlCellPr id="2432" uniqueName="_Report_Observations_BIL.AKT.WFG_A.JPY.T.KUN">
      <xmlPr mapId="1" xpath="/Report/Observations/BIL.AKT.WFG/A.JPY.T.KUN" xmlDataType="double"/>
    </xmlCellPr>
  </singleXmlCell>
  <singleXmlCell id="2433" r="V41" connectionId="0">
    <xmlCellPr id="2433" uniqueName="_Report_Observations_BIL.AKT.WFG_A.JPY.KUE.BAN">
      <xmlPr mapId="1" xpath="/Report/Observations/BIL.AKT.WFG/A.JPY.KUE.BAN" xmlDataType="double"/>
    </xmlCellPr>
  </singleXmlCell>
  <singleXmlCell id="2434" r="V40" connectionId="0">
    <xmlCellPr id="2434" uniqueName="_Report_Observations_BIL.AKT.WFG_A.JPY.ASI.BAN">
      <xmlPr mapId="1" xpath="/Report/Observations/BIL.AKT.WFG/A.JPY.ASI.BAN" xmlDataType="double"/>
    </xmlCellPr>
  </singleXmlCell>
  <singleXmlCell id="2435" r="V43" connectionId="0">
    <xmlCellPr id="2435" uniqueName="_Report_Observations_BIL.AKT.WFG_A.JPY.B1M.BAN">
      <xmlPr mapId="1" xpath="/Report/Observations/BIL.AKT.WFG/A.JPY.B1M.BAN" xmlDataType="double"/>
    </xmlCellPr>
  </singleXmlCell>
  <singleXmlCell id="2437" r="V42" connectionId="0">
    <xmlCellPr id="2437" uniqueName="_Report_Observations_BIL.AKT.WFG_A.JPY.RLZ.BAN">
      <xmlPr mapId="1" xpath="/Report/Observations/BIL.AKT.WFG/A.JPY.RLZ.BAN" xmlDataType="double"/>
    </xmlCellPr>
  </singleXmlCell>
  <singleXmlCell id="2439" r="V45" connectionId="0">
    <xmlCellPr id="2439" uniqueName="_Report_Observations_BIL.AKT.WFG_A.JPY.M31.BAN">
      <xmlPr mapId="1" xpath="/Report/Observations/BIL.AKT.WFG/A.JPY.M31.BAN" xmlDataType="double"/>
    </xmlCellPr>
  </singleXmlCell>
  <singleXmlCell id="2440" r="V44" connectionId="0">
    <xmlCellPr id="2440" uniqueName="_Report_Observations_BIL.AKT.WFG_A.JPY.M13.BAN">
      <xmlPr mapId="1" xpath="/Report/Observations/BIL.AKT.WFG/A.JPY.M13.BAN" xmlDataType="double"/>
    </xmlCellPr>
  </singleXmlCell>
  <singleXmlCell id="2441" r="V47" connectionId="0">
    <xmlCellPr id="2441" uniqueName="_Report_Observations_BIL.AKT.WFG_A.JPY.U5J.BAN">
      <xmlPr mapId="1" xpath="/Report/Observations/BIL.AKT.WFG/A.JPY.U5J.BAN" xmlDataType="double"/>
    </xmlCellPr>
  </singleXmlCell>
  <singleXmlCell id="2442" r="V46" connectionId="0">
    <xmlCellPr id="2442" uniqueName="_Report_Observations_BIL.AKT.WFG_A.JPY.J15.BAN">
      <xmlPr mapId="1" xpath="/Report/Observations/BIL.AKT.WFG/A.JPY.J15.BAN" xmlDataType="double"/>
    </xmlCellPr>
  </singleXmlCell>
  <singleXmlCell id="2443" r="V38" connectionId="0">
    <xmlCellPr id="2443" uniqueName="_Report_Observations_BIL.AKT.WFG_A.JPY.T.T">
      <xmlPr mapId="1" xpath="/Report/Observations/BIL.AKT.WFG/A.JPY.T.T" xmlDataType="double"/>
    </xmlCellPr>
  </singleXmlCell>
  <singleXmlCell id="2445" r="V37" connectionId="0">
    <xmlCellPr id="2445" uniqueName="_Report_Observations_BIL.AKT.FBA_A.JPY.U5J">
      <xmlPr mapId="1" xpath="/Report/Observations/BIL.AKT.FBA/A.JPY.U5J" xmlDataType="double"/>
    </xmlCellPr>
  </singleXmlCell>
  <singleXmlCell id="2446" r="V39" connectionId="0">
    <xmlCellPr id="2446" uniqueName="_Report_Observations_BIL.AKT.WFG_A.JPY.T.BAN">
      <xmlPr mapId="1" xpath="/Report/Observations/BIL.AKT.WFG/A.JPY.T.BAN" xmlDataType="double"/>
    </xmlCellPr>
  </singleXmlCell>
  <singleXmlCell id="2451" r="V109" connectionId="0">
    <xmlCellPr id="2451" uniqueName="_Report_Observations_BIL.AKT.TOT.NRA.WAF_A.JPY">
      <xmlPr mapId="1" xpath="/Report/Observations/BIL.AKT.TOT.NRA.WAF/A.JPY" xmlDataType="double"/>
    </xmlCellPr>
  </singleXmlCell>
  <singleXmlCell id="2452" r="V108" connectionId="0">
    <xmlCellPr id="2452" uniqueName="_Report_Observations_BIL.AKT.TOT.NRA_A.JPY">
      <xmlPr mapId="1" xpath="/Report/Observations/BIL.AKT.TOT.NRA/A.JPY" xmlDataType="double"/>
    </xmlCellPr>
  </singleXmlCell>
  <singleXmlCell id="2453" r="V107" connectionId="0">
    <xmlCellPr id="2453" uniqueName="_Report_Observations_BIL.AKT.TOT_A.JPY">
      <xmlPr mapId="1" xpath="/Report/Observations/BIL.AKT.TOT/A.JPY" xmlDataType="double"/>
    </xmlCellPr>
  </singleXmlCell>
  <singleXmlCell id="2454" r="V105" connectionId="0">
    <xmlCellPr id="2454" uniqueName="_Report_Observations_BIL.AKT.SON.NML_A.JPY">
      <xmlPr mapId="1" xpath="/Report/Observations/BIL.AKT.SON.NML/A.JPY" xmlDataType="double"/>
    </xmlCellPr>
  </singleXmlCell>
  <singleXmlCell id="2455" r="V104" connectionId="0">
    <xmlCellPr id="2455" uniqueName="_Report_Observations_BIL.AKT.SON.SBG_A.JPY">
      <xmlPr mapId="1" xpath="/Report/Observations/BIL.AKT.SON.SBG/A.JPY" xmlDataType="double"/>
    </xmlCellPr>
  </singleXmlCell>
  <singleXmlCell id="2456" r="V103" connectionId="0">
    <xmlCellPr id="2456" uniqueName="_Report_Observations_BIL.AKT.SON_A.JPY">
      <xmlPr mapId="1" xpath="/Report/Observations/BIL.AKT.SON/A.JPY" xmlDataType="double"/>
    </xmlCellPr>
  </singleXmlCell>
  <singleXmlCell id="2457" r="V30" connectionId="0">
    <xmlCellPr id="2457" uniqueName="_Report_Observations_BIL.AKT.FBA_A.JPY.ASI">
      <xmlPr mapId="1" xpath="/Report/Observations/BIL.AKT.FBA/A.JPY.ASI" xmlDataType="double"/>
    </xmlCellPr>
  </singleXmlCell>
  <singleXmlCell id="2458" r="V102" connectionId="0">
    <xmlCellPr id="2458" uniqueName="_Report_Observations_BIL.AKT.IMW_A.JPY">
      <xmlPr mapId="1" xpath="/Report/Observations/BIL.AKT.IMW/A.JPY" xmlDataType="double"/>
    </xmlCellPr>
  </singleXmlCell>
  <singleXmlCell id="2460" r="V101" connectionId="0">
    <xmlCellPr id="2460" uniqueName="_Report_Observations_BIL.AKT.SAN.UES_A.JPY">
      <xmlPr mapId="1" xpath="/Report/Observations/BIL.AKT.SAN.UES/A.JPY" xmlDataType="double"/>
    </xmlCellPr>
  </singleXmlCell>
  <singleXmlCell id="2462" r="V32" connectionId="0">
    <xmlCellPr id="2462" uniqueName="_Report_Observations_BIL.AKT.FBA_A.JPY.RLZ">
      <xmlPr mapId="1" xpath="/Report/Observations/BIL.AKT.FBA/A.JPY.RLZ" xmlDataType="double"/>
    </xmlCellPr>
  </singleXmlCell>
  <singleXmlCell id="2463" r="V100" connectionId="0">
    <xmlCellPr id="2463" uniqueName="_Report_Observations_BIL.AKT.SAN.OFL_A.JPY">
      <xmlPr mapId="1" xpath="/Report/Observations/BIL.AKT.SAN.OFL/A.JPY" xmlDataType="double"/>
    </xmlCellPr>
  </singleXmlCell>
  <singleXmlCell id="2465" r="V31" connectionId="0">
    <xmlCellPr id="2465" uniqueName="_Report_Observations_BIL.AKT.FBA_A.JPY.KUE">
      <xmlPr mapId="1" xpath="/Report/Observations/BIL.AKT.FBA/A.JPY.KUE" xmlDataType="double"/>
    </xmlCellPr>
  </singleXmlCell>
  <singleXmlCell id="2467" r="V34" connectionId="0">
    <xmlCellPr id="2467" uniqueName="_Report_Observations_BIL.AKT.FBA_A.JPY.M13">
      <xmlPr mapId="1" xpath="/Report/Observations/BIL.AKT.FBA/A.JPY.M13" xmlDataType="double"/>
    </xmlCellPr>
  </singleXmlCell>
  <singleXmlCell id="2468" r="V33" connectionId="0">
    <xmlCellPr id="2468" uniqueName="_Report_Observations_BIL.AKT.FBA_A.JPY.B1M">
      <xmlPr mapId="1" xpath="/Report/Observations/BIL.AKT.FBA/A.JPY.B1M" xmlDataType="double"/>
    </xmlCellPr>
  </singleXmlCell>
  <singleXmlCell id="2469" r="V36" connectionId="0">
    <xmlCellPr id="2469" uniqueName="_Report_Observations_BIL.AKT.FBA_A.JPY.J15">
      <xmlPr mapId="1" xpath="/Report/Observations/BIL.AKT.FBA/A.JPY.J15" xmlDataType="double"/>
    </xmlCellPr>
  </singleXmlCell>
  <singleXmlCell id="2471" r="V35" connectionId="0">
    <xmlCellPr id="2471" uniqueName="_Report_Observations_BIL.AKT.FBA_A.JPY.M31">
      <xmlPr mapId="1" xpath="/Report/Observations/BIL.AKT.FBA/A.JPY.M31" xmlDataType="double"/>
    </xmlCellPr>
  </singleXmlCell>
  <singleXmlCell id="2472" r="V27" connectionId="0">
    <xmlCellPr id="2472" uniqueName="_Report_Observations_BIL.AKT.FMI.SGA_A.JPY">
      <xmlPr mapId="1" xpath="/Report/Observations/BIL.AKT.FMI.SGA/A.JPY" xmlDataType="double"/>
    </xmlCellPr>
  </singleXmlCell>
  <singleXmlCell id="2473" r="V29" connectionId="0">
    <xmlCellPr id="2473" uniqueName="_Report_Observations_BIL.AKT.FBA_A.JPY.T">
      <xmlPr mapId="1" xpath="/Report/Observations/BIL.AKT.FBA/A.JPY.T" xmlDataType="double"/>
    </xmlCellPr>
  </singleXmlCell>
  <singleXmlCell id="2474" r="V28" connectionId="0">
    <xmlCellPr id="2474" uniqueName="_Report_Observations_BIL.AKT.FMI.CGF_A.JPY">
      <xmlPr mapId="1" xpath="/Report/Observations/BIL.AKT.FMI.CGF/A.JPY" xmlDataType="double"/>
    </xmlCellPr>
  </singleXmlCell>
  <singleXmlCell id="2475" r="V21" connectionId="0">
    <xmlCellPr id="2475" uniqueName="_Report_Observations_BIL.AKT.FMI_A.JPY">
      <xmlPr mapId="1" xpath="/Report/Observations/BIL.AKT.FMI/A.JPY" xmlDataType="double"/>
    </xmlCellPr>
  </singleXmlCell>
  <singleXmlCell id="2476" r="V23" connectionId="0">
    <xmlCellPr id="2476" uniqueName="_Report_Observations_BIL.AKT.FMI.NOT_A.JPY">
      <xmlPr mapId="1" xpath="/Report/Observations/BIL.AKT.FMI.NOT/A.JPY" xmlDataType="double"/>
    </xmlCellPr>
  </singleXmlCell>
  <singleXmlCell id="2477" r="V25" connectionId="0">
    <xmlCellPr id="2477" uniqueName="_Report_Observations_BIL.AKT.FMI.GPA_A.JPY">
      <xmlPr mapId="1" xpath="/Report/Observations/BIL.AKT.FMI.GPA/A.JPY" xmlDataType="double"/>
    </xmlCellPr>
  </singleXmlCell>
  <singleXmlCell id="2501" r="L92" connectionId="0">
    <xmlCellPr id="2501" uniqueName="_Report_Observations_BIL.AKT.FAN_I.EM">
      <xmlPr mapId="1" xpath="/Report/Observations/BIL.AKT.FAN/I.EM" xmlDataType="double"/>
    </xmlCellPr>
  </singleXmlCell>
  <singleXmlCell id="2503" r="L91" connectionId="0">
    <xmlCellPr id="2503" uniqueName="_Report_Observations_BIL.AKT.FFV.FAN_I.EM">
      <xmlPr mapId="1" xpath="/Report/Observations/BIL.AKT.FFV.FAN/I.EM" xmlDataType="double"/>
    </xmlCellPr>
  </singleXmlCell>
  <singleXmlCell id="2509" r="L87" connectionId="0">
    <xmlCellPr id="2509" uniqueName="_Report_Observations_BIL.AKT.FFV.FBA_I.EM">
      <xmlPr mapId="1" xpath="/Report/Observations/BIL.AKT.FFV.FBA/I.EM" xmlDataType="double"/>
    </xmlCellPr>
  </singleXmlCell>
  <singleXmlCell id="2510" r="L89" connectionId="0">
    <xmlCellPr id="2510" uniqueName="_Report_Observations_BIL.AKT.FFV.FKU_I.EM">
      <xmlPr mapId="1" xpath="/Report/Observations/BIL.AKT.FFV.FKU/I.EM" xmlDataType="double"/>
    </xmlCellPr>
  </singleXmlCell>
  <singleXmlCell id="2511" r="L88" connectionId="0">
    <xmlCellPr id="2511" uniqueName="_Report_Observations_BIL.AKT.FFV.WFG_I.EM">
      <xmlPr mapId="1" xpath="/Report/Observations/BIL.AKT.FFV.WFG/I.EM" xmlDataType="double"/>
    </xmlCellPr>
  </singleXmlCell>
  <singleXmlCell id="2518" r="L83" connectionId="0">
    <xmlCellPr id="2518" uniqueName="_Report_Observations_BIL.AKT.HGE_I.EM">
      <xmlPr mapId="1" xpath="/Report/Observations/BIL.AKT.HGE/I.EM" xmlDataType="double"/>
    </xmlCellPr>
  </singleXmlCell>
  <singleXmlCell id="2521" r="L85" connectionId="0">
    <xmlCellPr id="2521" uniqueName="_Report_Observations_BIL.AKT.FFV_I.EM">
      <xmlPr mapId="1" xpath="/Report/Observations/BIL.AKT.FFV/I.EM" xmlDataType="double"/>
    </xmlCellPr>
  </singleXmlCell>
  <singleXmlCell id="2523" r="L84" connectionId="0">
    <xmlCellPr id="2523" uniqueName="_Report_Observations_BIL.AKT.WBW_I.EM">
      <xmlPr mapId="1" xpath="/Report/Observations/BIL.AKT.WBW/I.EM" xmlDataType="double"/>
    </xmlCellPr>
  </singleXmlCell>
  <singleXmlCell id="2529" r="L70" connectionId="0">
    <xmlCellPr id="2529" uniqueName="_Report_Observations_BIL.AKT.FKU_I.EM.M31.T.T">
      <xmlPr mapId="1" xpath="/Report/Observations/BIL.AKT.FKU/I.EM.M31.T.T" xmlDataType="double"/>
    </xmlCellPr>
  </singleXmlCell>
  <singleXmlCell id="2531" r="L72" connectionId="0">
    <xmlCellPr id="2531" uniqueName="_Report_Observations_BIL.AKT.FKU_I.EM.U5J.T.T">
      <xmlPr mapId="1" xpath="/Report/Observations/BIL.AKT.FKU/I.EM.U5J.T.T" xmlDataType="double"/>
    </xmlCellPr>
  </singleXmlCell>
  <singleXmlCell id="2533" r="L71" connectionId="0">
    <xmlCellPr id="2533" uniqueName="_Report_Observations_BIL.AKT.FKU_I.EM.J15.T.T">
      <xmlPr mapId="1" xpath="/Report/Observations/BIL.AKT.FKU/I.EM.J15.T.T" xmlDataType="double"/>
    </xmlCellPr>
  </singleXmlCell>
  <singleXmlCell id="2537" r="L65" connectionId="0">
    <xmlCellPr id="2537" uniqueName="_Report_Observations_BIL.AKT.FKU_I.EM.ASI.T.T">
      <xmlPr mapId="1" xpath="/Report/Observations/BIL.AKT.FKU/I.EM.ASI.T.T" xmlDataType="double"/>
    </xmlCellPr>
  </singleXmlCell>
  <singleXmlCell id="2538" r="L67" connectionId="0">
    <xmlCellPr id="2538" uniqueName="_Report_Observations_BIL.AKT.FKU_I.EM.RLZ.T.T">
      <xmlPr mapId="1" xpath="/Report/Observations/BIL.AKT.FKU/I.EM.RLZ.T.T" xmlDataType="double"/>
    </xmlCellPr>
  </singleXmlCell>
  <singleXmlCell id="2539" r="L66" connectionId="0">
    <xmlCellPr id="2539" uniqueName="_Report_Observations_BIL.AKT.FKU_I.EM.KUE.T.T">
      <xmlPr mapId="1" xpath="/Report/Observations/BIL.AKT.FKU/I.EM.KUE.T.T" xmlDataType="double"/>
    </xmlCellPr>
  </singleXmlCell>
  <singleXmlCell id="2540" r="L69" connectionId="0">
    <xmlCellPr id="2540" uniqueName="_Report_Observations_BIL.AKT.FKU_I.EM.M13.T.T">
      <xmlPr mapId="1" xpath="/Report/Observations/BIL.AKT.FKU/I.EM.M13.T.T" xmlDataType="double"/>
    </xmlCellPr>
  </singleXmlCell>
  <singleXmlCell id="2541" r="L68" connectionId="0">
    <xmlCellPr id="2541" uniqueName="_Report_Observations_BIL.AKT.FKU_I.EM.B1M.T.T">
      <xmlPr mapId="1" xpath="/Report/Observations/BIL.AKT.FKU/I.EM.B1M.T.T" xmlDataType="double"/>
    </xmlCellPr>
  </singleXmlCell>
  <singleXmlCell id="2547" r="L61" connectionId="0">
    <xmlCellPr id="2547" uniqueName="_Report_Observations_BIL.AKT.FKU_I.EM.T.GED.T">
      <xmlPr mapId="1" xpath="/Report/Observations/BIL.AKT.FKU/I.EM.T.GED.T" xmlDataType="double"/>
    </xmlCellPr>
  </singleXmlCell>
  <singleXmlCell id="2549" r="L60" connectionId="0">
    <xmlCellPr id="2549" uniqueName="_Report_Observations_BIL.AKT.FKU_I.EM.T.UNG.ORK">
      <xmlPr mapId="1" xpath="/Report/Observations/BIL.AKT.FKU/I.EM.T.UNG.ORK" xmlDataType="double"/>
    </xmlCellPr>
  </singleXmlCell>
  <singleXmlCell id="2551" r="L63" connectionId="0">
    <xmlCellPr id="2551" uniqueName="_Report_Observations_BIL.AKT.FKU_I.EM.T.HYD.U">
      <xmlPr mapId="1" xpath="/Report/Observations/BIL.AKT.FKU/I.EM.T.HYD.U" xmlDataType="double"/>
    </xmlCellPr>
  </singleXmlCell>
  <singleXmlCell id="2552" r="L62" connectionId="0">
    <xmlCellPr id="2552" uniqueName="_Report_Observations_BIL.AKT.FKU_I.EM.T.GED.ORK">
      <xmlPr mapId="1" xpath="/Report/Observations/BIL.AKT.FKU/I.EM.T.GED.ORK" xmlDataType="double"/>
    </xmlCellPr>
  </singleXmlCell>
  <singleXmlCell id="2554" r="L54" connectionId="0">
    <xmlCellPr id="2554" uniqueName="_Report_Observations_BIL.AKT.WFG_I.EM.M31.KUN">
      <xmlPr mapId="1" xpath="/Report/Observations/BIL.AKT.WFG/I.EM.M31.KUN" xmlDataType="double"/>
    </xmlCellPr>
  </singleXmlCell>
  <singleXmlCell id="2555" r="L53" connectionId="0">
    <xmlCellPr id="2555" uniqueName="_Report_Observations_BIL.AKT.WFG_I.EM.M13.KUN">
      <xmlPr mapId="1" xpath="/Report/Observations/BIL.AKT.WFG/I.EM.M13.KUN" xmlDataType="double"/>
    </xmlCellPr>
  </singleXmlCell>
  <singleXmlCell id="2556" r="L56" connectionId="0">
    <xmlCellPr id="2556" uniqueName="_Report_Observations_BIL.AKT.WFG_I.EM.U5J.KUN">
      <xmlPr mapId="1" xpath="/Report/Observations/BIL.AKT.WFG/I.EM.U5J.KUN" xmlDataType="double"/>
    </xmlCellPr>
  </singleXmlCell>
  <singleXmlCell id="2557" r="L55" connectionId="0">
    <xmlCellPr id="2557" uniqueName="_Report_Observations_BIL.AKT.WFG_I.EM.J15.KUN">
      <xmlPr mapId="1" xpath="/Report/Observations/BIL.AKT.WFG/I.EM.J15.KUN" xmlDataType="double"/>
    </xmlCellPr>
  </singleXmlCell>
  <singleXmlCell id="2558" r="L57" connectionId="0">
    <xmlCellPr id="2558" uniqueName="_Report_Observations_BIL.AKT.FKU_I.EM.T.T.T">
      <xmlPr mapId="1" xpath="/Report/Observations/BIL.AKT.FKU/I.EM.T.T.T" xmlDataType="double"/>
    </xmlCellPr>
  </singleXmlCell>
  <singleXmlCell id="2559" r="L59" connectionId="0">
    <xmlCellPr id="2559" uniqueName="_Report_Observations_BIL.AKT.FKU_I.EM.T.UNG.T">
      <xmlPr mapId="1" xpath="/Report/Observations/BIL.AKT.FKU/I.EM.T.UNG.T" xmlDataType="double"/>
    </xmlCellPr>
  </singleXmlCell>
  <singleXmlCell id="2564" r="L50" connectionId="0">
    <xmlCellPr id="2564" uniqueName="_Report_Observations_BIL.AKT.WFG_I.EM.KUE.KUN">
      <xmlPr mapId="1" xpath="/Report/Observations/BIL.AKT.WFG/I.EM.KUE.KUN" xmlDataType="double"/>
    </xmlCellPr>
  </singleXmlCell>
  <singleXmlCell id="2567" r="L52" connectionId="0">
    <xmlCellPr id="2567" uniqueName="_Report_Observations_BIL.AKT.WFG_I.EM.B1M.KUN">
      <xmlPr mapId="1" xpath="/Report/Observations/BIL.AKT.WFG/I.EM.B1M.KUN" xmlDataType="double"/>
    </xmlCellPr>
  </singleXmlCell>
  <singleXmlCell id="2568" r="L51" connectionId="0">
    <xmlCellPr id="2568" uniqueName="_Report_Observations_BIL.AKT.WFG_I.EM.RLZ.KUN">
      <xmlPr mapId="1" xpath="/Report/Observations/BIL.AKT.WFG/I.EM.RLZ.KUN" xmlDataType="double"/>
    </xmlCellPr>
  </singleXmlCell>
  <singleXmlCell id="2571" r="L43" connectionId="0">
    <xmlCellPr id="2571" uniqueName="_Report_Observations_BIL.AKT.WFG_I.EM.B1M.BAN">
      <xmlPr mapId="1" xpath="/Report/Observations/BIL.AKT.WFG/I.EM.B1M.BAN" xmlDataType="double"/>
    </xmlCellPr>
  </singleXmlCell>
  <singleXmlCell id="2572" r="L42" connectionId="0">
    <xmlCellPr id="2572" uniqueName="_Report_Observations_BIL.AKT.WFG_I.EM.RLZ.BAN">
      <xmlPr mapId="1" xpath="/Report/Observations/BIL.AKT.WFG/I.EM.RLZ.BAN" xmlDataType="double"/>
    </xmlCellPr>
  </singleXmlCell>
  <singleXmlCell id="2573" r="L45" connectionId="0">
    <xmlCellPr id="2573" uniqueName="_Report_Observations_BIL.AKT.WFG_I.EM.M31.BAN">
      <xmlPr mapId="1" xpath="/Report/Observations/BIL.AKT.WFG/I.EM.M31.BAN" xmlDataType="double"/>
    </xmlCellPr>
  </singleXmlCell>
  <singleXmlCell id="2574" r="L44" connectionId="0">
    <xmlCellPr id="2574" uniqueName="_Report_Observations_BIL.AKT.WFG_I.EM.M13.BAN">
      <xmlPr mapId="1" xpath="/Report/Observations/BIL.AKT.WFG/I.EM.M13.BAN" xmlDataType="double"/>
    </xmlCellPr>
  </singleXmlCell>
  <singleXmlCell id="2575" r="L47" connectionId="0">
    <xmlCellPr id="2575" uniqueName="_Report_Observations_BIL.AKT.WFG_I.EM.U5J.BAN">
      <xmlPr mapId="1" xpath="/Report/Observations/BIL.AKT.WFG/I.EM.U5J.BAN" xmlDataType="double"/>
    </xmlCellPr>
  </singleXmlCell>
  <singleXmlCell id="2577" r="L46" connectionId="0">
    <xmlCellPr id="2577" uniqueName="_Report_Observations_BIL.AKT.WFG_I.EM.J15.BAN">
      <xmlPr mapId="1" xpath="/Report/Observations/BIL.AKT.WFG/I.EM.J15.BAN" xmlDataType="double"/>
    </xmlCellPr>
  </singleXmlCell>
  <singleXmlCell id="2578" r="L49" connectionId="0">
    <xmlCellPr id="2578" uniqueName="_Report_Observations_BIL.AKT.WFG_I.EM.ASI.KUN">
      <xmlPr mapId="1" xpath="/Report/Observations/BIL.AKT.WFG/I.EM.ASI.KUN" xmlDataType="double"/>
    </xmlCellPr>
  </singleXmlCell>
  <singleXmlCell id="2580" r="L48" connectionId="0">
    <xmlCellPr id="2580" uniqueName="_Report_Observations_BIL.AKT.WFG_I.EM.T.KUN">
      <xmlPr mapId="1" xpath="/Report/Observations/BIL.AKT.WFG/I.EM.T.KUN" xmlDataType="double"/>
    </xmlCellPr>
  </singleXmlCell>
  <singleXmlCell id="2588" r="L41" connectionId="0">
    <xmlCellPr id="2588" uniqueName="_Report_Observations_BIL.AKT.WFG_I.EM.KUE.BAN">
      <xmlPr mapId="1" xpath="/Report/Observations/BIL.AKT.WFG/I.EM.KUE.BAN" xmlDataType="double"/>
    </xmlCellPr>
  </singleXmlCell>
  <singleXmlCell id="2589" r="L40" connectionId="0">
    <xmlCellPr id="2589" uniqueName="_Report_Observations_BIL.AKT.WFG_I.EM.ASI.BAN">
      <xmlPr mapId="1" xpath="/Report/Observations/BIL.AKT.WFG/I.EM.ASI.BAN" xmlDataType="double"/>
    </xmlCellPr>
  </singleXmlCell>
  <singleXmlCell id="2590" r="L32" connectionId="0">
    <xmlCellPr id="2590" uniqueName="_Report_Observations_BIL.AKT.FBA_I.EM.RLZ">
      <xmlPr mapId="1" xpath="/Report/Observations/BIL.AKT.FBA/I.EM.RLZ" xmlDataType="double"/>
    </xmlCellPr>
  </singleXmlCell>
  <singleXmlCell id="2591" r="L31" connectionId="0">
    <xmlCellPr id="2591" uniqueName="_Report_Observations_BIL.AKT.FBA_I.EM.KUE">
      <xmlPr mapId="1" xpath="/Report/Observations/BIL.AKT.FBA/I.EM.KUE" xmlDataType="double"/>
    </xmlCellPr>
  </singleXmlCell>
  <singleXmlCell id="2592" r="L34" connectionId="0">
    <xmlCellPr id="2592" uniqueName="_Report_Observations_BIL.AKT.FBA_I.EM.M13">
      <xmlPr mapId="1" xpath="/Report/Observations/BIL.AKT.FBA/I.EM.M13" xmlDataType="double"/>
    </xmlCellPr>
  </singleXmlCell>
  <singleXmlCell id="2593" r="L33" connectionId="0">
    <xmlCellPr id="2593" uniqueName="_Report_Observations_BIL.AKT.FBA_I.EM.B1M">
      <xmlPr mapId="1" xpath="/Report/Observations/BIL.AKT.FBA/I.EM.B1M" xmlDataType="double"/>
    </xmlCellPr>
  </singleXmlCell>
  <singleXmlCell id="2594" r="L36" connectionId="0">
    <xmlCellPr id="2594" uniqueName="_Report_Observations_BIL.AKT.FBA_I.EM.J15">
      <xmlPr mapId="1" xpath="/Report/Observations/BIL.AKT.FBA/I.EM.J15" xmlDataType="double"/>
    </xmlCellPr>
  </singleXmlCell>
  <singleXmlCell id="2596" r="L35" connectionId="0">
    <xmlCellPr id="2596" uniqueName="_Report_Observations_BIL.AKT.FBA_I.EM.M31">
      <xmlPr mapId="1" xpath="/Report/Observations/BIL.AKT.FBA/I.EM.M31" xmlDataType="double"/>
    </xmlCellPr>
  </singleXmlCell>
  <singleXmlCell id="2598" r="L38" connectionId="0">
    <xmlCellPr id="2598" uniqueName="_Report_Observations_BIL.AKT.WFG_I.EM.T.T">
      <xmlPr mapId="1" xpath="/Report/Observations/BIL.AKT.WFG/I.EM.T.T" xmlDataType="double"/>
    </xmlCellPr>
  </singleXmlCell>
  <singleXmlCell id="2600" r="L37" connectionId="0">
    <xmlCellPr id="2600" uniqueName="_Report_Observations_BIL.AKT.FBA_I.EM.U5J">
      <xmlPr mapId="1" xpath="/Report/Observations/BIL.AKT.FBA/I.EM.U5J" xmlDataType="double"/>
    </xmlCellPr>
  </singleXmlCell>
  <singleXmlCell id="2602" r="L39" connectionId="0">
    <xmlCellPr id="2602" uniqueName="_Report_Observations_BIL.AKT.WFG_I.EM.T.BAN">
      <xmlPr mapId="1" xpath="/Report/Observations/BIL.AKT.WFG/I.EM.T.BAN" xmlDataType="double"/>
    </xmlCellPr>
  </singleXmlCell>
  <singleXmlCell id="2610" r="L30" connectionId="0">
    <xmlCellPr id="2610" uniqueName="_Report_Observations_BIL.AKT.FBA_I.EM.ASI">
      <xmlPr mapId="1" xpath="/Report/Observations/BIL.AKT.FBA/I.EM.ASI" xmlDataType="double"/>
    </xmlCellPr>
  </singleXmlCell>
  <singleXmlCell id="2614" r="L29" connectionId="0">
    <xmlCellPr id="2614" uniqueName="_Report_Observations_BIL.AKT.FBA_I.EM.T">
      <xmlPr mapId="1" xpath="/Report/Observations/BIL.AKT.FBA/I.EM.T" xmlDataType="double"/>
    </xmlCellPr>
  </singleXmlCell>
  <singleXmlCell id="2666" r="S105" connectionId="0">
    <xmlCellPr id="2666" uniqueName="_Report_Observations_BIL.AKT.SON.NML_A.EM">
      <xmlPr mapId="1" xpath="/Report/Observations/BIL.AKT.SON.NML/A.EM" xmlDataType="double"/>
    </xmlCellPr>
  </singleXmlCell>
  <singleXmlCell id="2667" r="S104" connectionId="0">
    <xmlCellPr id="2667" uniqueName="_Report_Observations_BIL.AKT.SON.SBG_A.EM">
      <xmlPr mapId="1" xpath="/Report/Observations/BIL.AKT.SON.SBG/A.EM" xmlDataType="double"/>
    </xmlCellPr>
  </singleXmlCell>
  <singleXmlCell id="2668" r="S107" connectionId="0">
    <xmlCellPr id="2668" uniqueName="_Report_Observations_BIL.AKT.TOT_A.EM">
      <xmlPr mapId="1" xpath="/Report/Observations/BIL.AKT.TOT/A.EM" xmlDataType="double"/>
    </xmlCellPr>
  </singleXmlCell>
  <singleXmlCell id="2670" r="S103" connectionId="0">
    <xmlCellPr id="2670" uniqueName="_Report_Observations_BIL.AKT.SON_A.EM">
      <xmlPr mapId="1" xpath="/Report/Observations/BIL.AKT.SON/A.EM" xmlDataType="double"/>
    </xmlCellPr>
  </singleXmlCell>
  <singleXmlCell id="2711" r="U91" connectionId="0">
    <xmlCellPr id="2711" uniqueName="_Report_Observations_BIL.AKT.FFV.FAN_A.EUR">
      <xmlPr mapId="1" xpath="/Report/Observations/BIL.AKT.FFV.FAN/A.EUR" xmlDataType="double"/>
    </xmlCellPr>
  </singleXmlCell>
  <singleXmlCell id="2712" r="U90" connectionId="0">
    <xmlCellPr id="2712" uniqueName="_Report_Observations_BIL.AKT.FFV.HYP_A.EUR">
      <xmlPr mapId="1" xpath="/Report/Observations/BIL.AKT.FFV.HYP/A.EUR" xmlDataType="double"/>
    </xmlCellPr>
  </singleXmlCell>
  <singleXmlCell id="2713" r="U93" connectionId="0">
    <xmlCellPr id="2713" uniqueName="_Report_Observations_BIL.AKT.FAN.LIS_A.EUR">
      <xmlPr mapId="1" xpath="/Report/Observations/BIL.AKT.FAN.LIS/A.EUR" xmlDataType="double"/>
    </xmlCellPr>
  </singleXmlCell>
  <singleXmlCell id="2714" r="U92" connectionId="0">
    <xmlCellPr id="2714" uniqueName="_Report_Observations_BIL.AKT.FAN_A.EUR">
      <xmlPr mapId="1" xpath="/Report/Observations/BIL.AKT.FAN/A.EUR" xmlDataType="double"/>
    </xmlCellPr>
  </singleXmlCell>
  <singleXmlCell id="2715" r="U95" connectionId="0">
    <xmlCellPr id="2715" uniqueName="_Report_Observations_BIL.AKT.FAN.GMP_A.EUR.OEH">
      <xmlPr mapId="1" xpath="/Report/Observations/BIL.AKT.FAN.GMP/A.EUR.OEH" xmlDataType="double"/>
    </xmlCellPr>
  </singleXmlCell>
  <singleXmlCell id="2716" r="U94" connectionId="0">
    <xmlCellPr id="2716" uniqueName="_Report_Observations_BIL.AKT.FAN.GMP_A.EUR.T">
      <xmlPr mapId="1" xpath="/Report/Observations/BIL.AKT.FAN.GMP/A.EUR.T" xmlDataType="double"/>
    </xmlCellPr>
  </singleXmlCell>
  <singleXmlCell id="2717" r="U97" connectionId="0">
    <xmlCellPr id="2717" uniqueName="_Report_Observations_BIL.AKT.BET_A.EUR">
      <xmlPr mapId="1" xpath="/Report/Observations/BIL.AKT.BET/A.EUR" xmlDataType="double"/>
    </xmlCellPr>
  </singleXmlCell>
  <singleXmlCell id="2719" r="U96" connectionId="0">
    <xmlCellPr id="2719" uniqueName="_Report_Observations_BIL.AKT.REA_A.EUR">
      <xmlPr mapId="1" xpath="/Report/Observations/BIL.AKT.REA/A.EUR" xmlDataType="double"/>
    </xmlCellPr>
  </singleXmlCell>
  <singleXmlCell id="2721" r="U99" connectionId="0">
    <xmlCellPr id="2721" uniqueName="_Report_Observations_BIL.AKT.SAN.LBU_A.EUR">
      <xmlPr mapId="1" xpath="/Report/Observations/BIL.AKT.SAN.LBU/A.EUR" xmlDataType="double"/>
    </xmlCellPr>
  </singleXmlCell>
  <singleXmlCell id="2722" r="U98" connectionId="0">
    <xmlCellPr id="2722" uniqueName="_Report_Observations_BIL.AKT.SAN_A.EUR">
      <xmlPr mapId="1" xpath="/Report/Observations/BIL.AKT.SAN/A.EUR" xmlDataType="double"/>
    </xmlCellPr>
  </singleXmlCell>
  <singleXmlCell id="2729" r="U80" connectionId="0">
    <xmlCellPr id="2729" uniqueName="_Report_Observations_BIL.AKT.HYP_A.EUR.J15">
      <xmlPr mapId="1" xpath="/Report/Observations/BIL.AKT.HYP/A.EUR.J15" xmlDataType="double"/>
    </xmlCellPr>
  </singleXmlCell>
  <singleXmlCell id="2730" r="U82" connectionId="0">
    <xmlCellPr id="2730" uniqueName="_Report_Observations_BIL.AKT.HYP_A.EUR.IMM">
      <xmlPr mapId="1" xpath="/Report/Observations/BIL.AKT.HYP/A.EUR.IMM" xmlDataType="double"/>
    </xmlCellPr>
  </singleXmlCell>
  <singleXmlCell id="2731" r="U81" connectionId="0">
    <xmlCellPr id="2731" uniqueName="_Report_Observations_BIL.AKT.HYP_A.EUR.U5J">
      <xmlPr mapId="1" xpath="/Report/Observations/BIL.AKT.HYP/A.EUR.U5J" xmlDataType="double"/>
    </xmlCellPr>
  </singleXmlCell>
  <singleXmlCell id="2732" r="U84" connectionId="0">
    <xmlCellPr id="2732" uniqueName="_Report_Observations_BIL.AKT.WBW_A.EUR">
      <xmlPr mapId="1" xpath="/Report/Observations/BIL.AKT.WBW/A.EUR" xmlDataType="double"/>
    </xmlCellPr>
  </singleXmlCell>
  <singleXmlCell id="2733" r="U83" connectionId="0">
    <xmlCellPr id="2733" uniqueName="_Report_Observations_BIL.AKT.HGE_A.EUR">
      <xmlPr mapId="1" xpath="/Report/Observations/BIL.AKT.HGE/A.EUR" xmlDataType="double"/>
    </xmlCellPr>
  </singleXmlCell>
  <singleXmlCell id="2734" r="U86" connectionId="0">
    <xmlCellPr id="2734" uniqueName="_Report_Observations_BIL.AKT.FFV.FMI_A.EUR">
      <xmlPr mapId="1" xpath="/Report/Observations/BIL.AKT.FFV.FMI/A.EUR" xmlDataType="double"/>
    </xmlCellPr>
  </singleXmlCell>
  <singleXmlCell id="2736" r="U85" connectionId="0">
    <xmlCellPr id="2736" uniqueName="_Report_Observations_BIL.AKT.FFV_A.EUR">
      <xmlPr mapId="1" xpath="/Report/Observations/BIL.AKT.FFV/A.EUR" xmlDataType="double"/>
    </xmlCellPr>
  </singleXmlCell>
  <singleXmlCell id="2738" r="U88" connectionId="0">
    <xmlCellPr id="2738" uniqueName="_Report_Observations_BIL.AKT.FFV.WFG_A.EUR">
      <xmlPr mapId="1" xpath="/Report/Observations/BIL.AKT.FFV.WFG/A.EUR" xmlDataType="double"/>
    </xmlCellPr>
  </singleXmlCell>
  <singleXmlCell id="2740" r="U87" connectionId="0">
    <xmlCellPr id="2740" uniqueName="_Report_Observations_BIL.AKT.FFV.FBA_A.EUR">
      <xmlPr mapId="1" xpath="/Report/Observations/BIL.AKT.FFV.FBA/A.EUR" xmlDataType="double"/>
    </xmlCellPr>
  </singleXmlCell>
  <singleXmlCell id="2742" r="U89" connectionId="0">
    <xmlCellPr id="2742" uniqueName="_Report_Observations_BIL.AKT.FFV.FKU_A.EUR">
      <xmlPr mapId="1" xpath="/Report/Observations/BIL.AKT.FFV.FKU/A.EUR" xmlDataType="double"/>
    </xmlCellPr>
  </singleXmlCell>
  <singleXmlCell id="2751" r="U71" connectionId="0">
    <xmlCellPr id="2751" uniqueName="_Report_Observations_BIL.AKT.FKU_A.EUR.J15.T.T">
      <xmlPr mapId="1" xpath="/Report/Observations/BIL.AKT.FKU/A.EUR.J15.T.T" xmlDataType="double"/>
    </xmlCellPr>
  </singleXmlCell>
  <singleXmlCell id="2752" r="U70" connectionId="0">
    <xmlCellPr id="2752" uniqueName="_Report_Observations_BIL.AKT.FKU_A.EUR.M31.T.T">
      <xmlPr mapId="1" xpath="/Report/Observations/BIL.AKT.FKU/A.EUR.M31.T.T" xmlDataType="double"/>
    </xmlCellPr>
  </singleXmlCell>
  <singleXmlCell id="2753" r="U73" connectionId="0">
    <xmlCellPr id="2753" uniqueName="_Report_Observations_BIL.AKT.HYP_A.EUR.T">
      <xmlPr mapId="1" xpath="/Report/Observations/BIL.AKT.HYP/A.EUR.T" xmlDataType="double"/>
    </xmlCellPr>
  </singleXmlCell>
  <singleXmlCell id="2754" r="U72" connectionId="0">
    <xmlCellPr id="2754" uniqueName="_Report_Observations_BIL.AKT.FKU_A.EUR.U5J.T.T">
      <xmlPr mapId="1" xpath="/Report/Observations/BIL.AKT.FKU/A.EUR.U5J.T.T" xmlDataType="double"/>
    </xmlCellPr>
  </singleXmlCell>
  <singleXmlCell id="2755" r="U75" connectionId="0">
    <xmlCellPr id="2755" uniqueName="_Report_Observations_BIL.AKT.HYP_A.EUR.KUE">
      <xmlPr mapId="1" xpath="/Report/Observations/BIL.AKT.HYP/A.EUR.KUE" xmlDataType="double"/>
    </xmlCellPr>
  </singleXmlCell>
  <singleXmlCell id="2757" r="U74" connectionId="0">
    <xmlCellPr id="2757" uniqueName="_Report_Observations_BIL.AKT.HYP_A.EUR.ASI">
      <xmlPr mapId="1" xpath="/Report/Observations/BIL.AKT.HYP/A.EUR.ASI" xmlDataType="double"/>
    </xmlCellPr>
  </singleXmlCell>
  <singleXmlCell id="2759" r="U77" connectionId="0">
    <xmlCellPr id="2759" uniqueName="_Report_Observations_BIL.AKT.HYP_A.EUR.B1M">
      <xmlPr mapId="1" xpath="/Report/Observations/BIL.AKT.HYP/A.EUR.B1M" xmlDataType="double"/>
    </xmlCellPr>
  </singleXmlCell>
  <singleXmlCell id="2761" r="U76" connectionId="0">
    <xmlCellPr id="2761" uniqueName="_Report_Observations_BIL.AKT.HYP_A.EUR.RLZ">
      <xmlPr mapId="1" xpath="/Report/Observations/BIL.AKT.HYP/A.EUR.RLZ" xmlDataType="double"/>
    </xmlCellPr>
  </singleXmlCell>
  <singleXmlCell id="2763" r="U79" connectionId="0">
    <xmlCellPr id="2763" uniqueName="_Report_Observations_BIL.AKT.HYP_A.EUR.M31">
      <xmlPr mapId="1" xpath="/Report/Observations/BIL.AKT.HYP/A.EUR.M31" xmlDataType="double"/>
    </xmlCellPr>
  </singleXmlCell>
  <singleXmlCell id="2764" r="U78" connectionId="0">
    <xmlCellPr id="2764" uniqueName="_Report_Observations_BIL.AKT.HYP_A.EUR.M13">
      <xmlPr mapId="1" xpath="/Report/Observations/BIL.AKT.HYP/A.EUR.M13" xmlDataType="double"/>
    </xmlCellPr>
  </singleXmlCell>
  <singleXmlCell id="2765" r="U60" connectionId="0">
    <xmlCellPr id="2765" uniqueName="_Report_Observations_BIL.AKT.FKU_A.EUR.T.UNG.ORK">
      <xmlPr mapId="1" xpath="/Report/Observations/BIL.AKT.FKU/A.EUR.T.UNG.ORK" xmlDataType="double"/>
    </xmlCellPr>
  </singleXmlCell>
  <singleXmlCell id="2766" r="U62" connectionId="0">
    <xmlCellPr id="2766" uniqueName="_Report_Observations_BIL.AKT.FKU_A.EUR.T.GED.ORK">
      <xmlPr mapId="1" xpath="/Report/Observations/BIL.AKT.FKU/A.EUR.T.GED.ORK" xmlDataType="double"/>
    </xmlCellPr>
  </singleXmlCell>
  <singleXmlCell id="2767" r="U61" connectionId="0">
    <xmlCellPr id="2767" uniqueName="_Report_Observations_BIL.AKT.FKU_A.EUR.T.GED.T">
      <xmlPr mapId="1" xpath="/Report/Observations/BIL.AKT.FKU/A.EUR.T.GED.T" xmlDataType="double"/>
    </xmlCellPr>
  </singleXmlCell>
  <singleXmlCell id="2768" r="U63" connectionId="0">
    <xmlCellPr id="2768" uniqueName="_Report_Observations_BIL.AKT.FKU_A.EUR.T.HYD.U">
      <xmlPr mapId="1" xpath="/Report/Observations/BIL.AKT.FKU/A.EUR.T.HYD.U" xmlDataType="double"/>
    </xmlCellPr>
  </singleXmlCell>
  <singleXmlCell id="2769" r="U66" connectionId="0">
    <xmlCellPr id="2769" uniqueName="_Report_Observations_BIL.AKT.FKU_A.EUR.KUE.T.T">
      <xmlPr mapId="1" xpath="/Report/Observations/BIL.AKT.FKU/A.EUR.KUE.T.T" xmlDataType="double"/>
    </xmlCellPr>
  </singleXmlCell>
  <singleXmlCell id="2770" r="U65" connectionId="0">
    <xmlCellPr id="2770" uniqueName="_Report_Observations_BIL.AKT.FKU_A.EUR.ASI.T.T">
      <xmlPr mapId="1" xpath="/Report/Observations/BIL.AKT.FKU/A.EUR.ASI.T.T" xmlDataType="double"/>
    </xmlCellPr>
  </singleXmlCell>
  <singleXmlCell id="2771" r="U68" connectionId="0">
    <xmlCellPr id="2771" uniqueName="_Report_Observations_BIL.AKT.FKU_A.EUR.B1M.T.T">
      <xmlPr mapId="1" xpath="/Report/Observations/BIL.AKT.FKU/A.EUR.B1M.T.T" xmlDataType="double"/>
    </xmlCellPr>
  </singleXmlCell>
  <singleXmlCell id="2772" r="U67" connectionId="0">
    <xmlCellPr id="2772" uniqueName="_Report_Observations_BIL.AKT.FKU_A.EUR.RLZ.T.T">
      <xmlPr mapId="1" xpath="/Report/Observations/BIL.AKT.FKU/A.EUR.RLZ.T.T" xmlDataType="double"/>
    </xmlCellPr>
  </singleXmlCell>
  <singleXmlCell id="2773" r="U69" connectionId="0">
    <xmlCellPr id="2773" uniqueName="_Report_Observations_BIL.AKT.FKU_A.EUR.M13.T.T">
      <xmlPr mapId="1" xpath="/Report/Observations/BIL.AKT.FKU/A.EUR.M13.T.T" xmlDataType="double"/>
    </xmlCellPr>
  </singleXmlCell>
  <singleXmlCell id="2774" r="U51" connectionId="0">
    <xmlCellPr id="2774" uniqueName="_Report_Observations_BIL.AKT.WFG_A.EUR.RLZ.KUN">
      <xmlPr mapId="1" xpath="/Report/Observations/BIL.AKT.WFG/A.EUR.RLZ.KUN" xmlDataType="double"/>
    </xmlCellPr>
  </singleXmlCell>
  <singleXmlCell id="2775" r="U50" connectionId="0">
    <xmlCellPr id="2775" uniqueName="_Report_Observations_BIL.AKT.WFG_A.EUR.KUE.KUN">
      <xmlPr mapId="1" xpath="/Report/Observations/BIL.AKT.WFG/A.EUR.KUE.KUN" xmlDataType="double"/>
    </xmlCellPr>
  </singleXmlCell>
  <singleXmlCell id="2776" r="U53" connectionId="0">
    <xmlCellPr id="2776" uniqueName="_Report_Observations_BIL.AKT.WFG_A.EUR.M13.KUN">
      <xmlPr mapId="1" xpath="/Report/Observations/BIL.AKT.WFG/A.EUR.M13.KUN" xmlDataType="double"/>
    </xmlCellPr>
  </singleXmlCell>
  <singleXmlCell id="2777" r="U52" connectionId="0">
    <xmlCellPr id="2777" uniqueName="_Report_Observations_BIL.AKT.WFG_A.EUR.B1M.KUN">
      <xmlPr mapId="1" xpath="/Report/Observations/BIL.AKT.WFG/A.EUR.B1M.KUN" xmlDataType="double"/>
    </xmlCellPr>
  </singleXmlCell>
  <singleXmlCell id="2778" r="U55" connectionId="0">
    <xmlCellPr id="2778" uniqueName="_Report_Observations_BIL.AKT.WFG_A.EUR.J15.KUN">
      <xmlPr mapId="1" xpath="/Report/Observations/BIL.AKT.WFG/A.EUR.J15.KUN" xmlDataType="double"/>
    </xmlCellPr>
  </singleXmlCell>
  <singleXmlCell id="2779" r="U54" connectionId="0">
    <xmlCellPr id="2779" uniqueName="_Report_Observations_BIL.AKT.WFG_A.EUR.M31.KUN">
      <xmlPr mapId="1" xpath="/Report/Observations/BIL.AKT.WFG/A.EUR.M31.KUN" xmlDataType="double"/>
    </xmlCellPr>
  </singleXmlCell>
  <singleXmlCell id="2780" r="U57" connectionId="0">
    <xmlCellPr id="2780" uniqueName="_Report_Observations_BIL.AKT.FKU_A.EUR.T.T.T">
      <xmlPr mapId="1" xpath="/Report/Observations/BIL.AKT.FKU/A.EUR.T.T.T" xmlDataType="double"/>
    </xmlCellPr>
  </singleXmlCell>
  <singleXmlCell id="2781" r="U56" connectionId="0">
    <xmlCellPr id="2781" uniqueName="_Report_Observations_BIL.AKT.WFG_A.EUR.U5J.KUN">
      <xmlPr mapId="1" xpath="/Report/Observations/BIL.AKT.WFG/A.EUR.U5J.KUN" xmlDataType="double"/>
    </xmlCellPr>
  </singleXmlCell>
  <singleXmlCell id="2782" r="U59" connectionId="0">
    <xmlCellPr id="2782" uniqueName="_Report_Observations_BIL.AKT.FKU_A.EUR.T.UNG.T">
      <xmlPr mapId="1" xpath="/Report/Observations/BIL.AKT.FKU/A.EUR.T.UNG.T" xmlDataType="double"/>
    </xmlCellPr>
  </singleXmlCell>
  <singleXmlCell id="2784" r="U49" connectionId="0">
    <xmlCellPr id="2784" uniqueName="_Report_Observations_BIL.AKT.WFG_A.EUR.ASI.KUN">
      <xmlPr mapId="1" xpath="/Report/Observations/BIL.AKT.WFG/A.EUR.ASI.KUN" xmlDataType="double"/>
    </xmlCellPr>
  </singleXmlCell>
  <singleXmlCell id="2794" r="U40" connectionId="0">
    <xmlCellPr id="2794" uniqueName="_Report_Observations_BIL.AKT.WFG_A.EUR.ASI.BAN">
      <xmlPr mapId="1" xpath="/Report/Observations/BIL.AKT.WFG/A.EUR.ASI.BAN" xmlDataType="double"/>
    </xmlCellPr>
  </singleXmlCell>
  <singleXmlCell id="2795" r="U42" connectionId="0">
    <xmlCellPr id="2795" uniqueName="_Report_Observations_BIL.AKT.WFG_A.EUR.RLZ.BAN">
      <xmlPr mapId="1" xpath="/Report/Observations/BIL.AKT.WFG/A.EUR.RLZ.BAN" xmlDataType="double"/>
    </xmlCellPr>
  </singleXmlCell>
  <singleXmlCell id="2796" r="U41" connectionId="0">
    <xmlCellPr id="2796" uniqueName="_Report_Observations_BIL.AKT.WFG_A.EUR.KUE.BAN">
      <xmlPr mapId="1" xpath="/Report/Observations/BIL.AKT.WFG/A.EUR.KUE.BAN" xmlDataType="double"/>
    </xmlCellPr>
  </singleXmlCell>
  <singleXmlCell id="2798" r="U44" connectionId="0">
    <xmlCellPr id="2798" uniqueName="_Report_Observations_BIL.AKT.WFG_A.EUR.M13.BAN">
      <xmlPr mapId="1" xpath="/Report/Observations/BIL.AKT.WFG/A.EUR.M13.BAN" xmlDataType="double"/>
    </xmlCellPr>
  </singleXmlCell>
  <singleXmlCell id="2799" r="U43" connectionId="0">
    <xmlCellPr id="2799" uniqueName="_Report_Observations_BIL.AKT.WFG_A.EUR.B1M.BAN">
      <xmlPr mapId="1" xpath="/Report/Observations/BIL.AKT.WFG/A.EUR.B1M.BAN" xmlDataType="double"/>
    </xmlCellPr>
  </singleXmlCell>
  <singleXmlCell id="2800" r="U46" connectionId="0">
    <xmlCellPr id="2800" uniqueName="_Report_Observations_BIL.AKT.WFG_A.EUR.J15.BAN">
      <xmlPr mapId="1" xpath="/Report/Observations/BIL.AKT.WFG/A.EUR.J15.BAN" xmlDataType="double"/>
    </xmlCellPr>
  </singleXmlCell>
  <singleXmlCell id="2801" r="U45" connectionId="0">
    <xmlCellPr id="2801" uniqueName="_Report_Observations_BIL.AKT.WFG_A.EUR.M31.BAN">
      <xmlPr mapId="1" xpath="/Report/Observations/BIL.AKT.WFG/A.EUR.M31.BAN" xmlDataType="double"/>
    </xmlCellPr>
  </singleXmlCell>
  <singleXmlCell id="2802" r="U48" connectionId="0">
    <xmlCellPr id="2802" uniqueName="_Report_Observations_BIL.AKT.WFG_A.EUR.T.KUN">
      <xmlPr mapId="1" xpath="/Report/Observations/BIL.AKT.WFG/A.EUR.T.KUN" xmlDataType="double"/>
    </xmlCellPr>
  </singleXmlCell>
  <singleXmlCell id="2803" r="U47" connectionId="0">
    <xmlCellPr id="2803" uniqueName="_Report_Observations_BIL.AKT.WFG_A.EUR.U5J.BAN">
      <xmlPr mapId="1" xpath="/Report/Observations/BIL.AKT.WFG/A.EUR.U5J.BAN" xmlDataType="double"/>
    </xmlCellPr>
  </singleXmlCell>
  <singleXmlCell id="2804" r="U39" connectionId="0">
    <xmlCellPr id="2804" uniqueName="_Report_Observations_BIL.AKT.WFG_A.EUR.T.BAN">
      <xmlPr mapId="1" xpath="/Report/Observations/BIL.AKT.WFG/A.EUR.T.BAN" xmlDataType="double"/>
    </xmlCellPr>
  </singleXmlCell>
  <singleXmlCell id="2806" r="U38" connectionId="0">
    <xmlCellPr id="2806" uniqueName="_Report_Observations_BIL.AKT.WFG_A.EUR.T.T">
      <xmlPr mapId="1" xpath="/Report/Observations/BIL.AKT.WFG/A.EUR.T.T" xmlDataType="double"/>
    </xmlCellPr>
  </singleXmlCell>
  <singleXmlCell id="2815" r="U31" connectionId="0">
    <xmlCellPr id="2815" uniqueName="_Report_Observations_BIL.AKT.FBA_A.EUR.KUE">
      <xmlPr mapId="1" xpath="/Report/Observations/BIL.AKT.FBA/A.EUR.KUE" xmlDataType="double"/>
    </xmlCellPr>
  </singleXmlCell>
  <singleXmlCell id="2816" r="U30" connectionId="0">
    <xmlCellPr id="2816" uniqueName="_Report_Observations_BIL.AKT.FBA_A.EUR.ASI">
      <xmlPr mapId="1" xpath="/Report/Observations/BIL.AKT.FBA/A.EUR.ASI" xmlDataType="double"/>
    </xmlCellPr>
  </singleXmlCell>
  <singleXmlCell id="2817" r="U33" connectionId="0">
    <xmlCellPr id="2817" uniqueName="_Report_Observations_BIL.AKT.FBA_A.EUR.B1M">
      <xmlPr mapId="1" xpath="/Report/Observations/BIL.AKT.FBA/A.EUR.B1M" xmlDataType="double"/>
    </xmlCellPr>
  </singleXmlCell>
  <singleXmlCell id="2818" r="U32" connectionId="0">
    <xmlCellPr id="2818" uniqueName="_Report_Observations_BIL.AKT.FBA_A.EUR.RLZ">
      <xmlPr mapId="1" xpath="/Report/Observations/BIL.AKT.FBA/A.EUR.RLZ" xmlDataType="double"/>
    </xmlCellPr>
  </singleXmlCell>
  <singleXmlCell id="2819" r="U35" connectionId="0">
    <xmlCellPr id="2819" uniqueName="_Report_Observations_BIL.AKT.FBA_A.EUR.M31">
      <xmlPr mapId="1" xpath="/Report/Observations/BIL.AKT.FBA/A.EUR.M31" xmlDataType="double"/>
    </xmlCellPr>
  </singleXmlCell>
  <singleXmlCell id="2820" r="U34" connectionId="0">
    <xmlCellPr id="2820" uniqueName="_Report_Observations_BIL.AKT.FBA_A.EUR.M13">
      <xmlPr mapId="1" xpath="/Report/Observations/BIL.AKT.FBA/A.EUR.M13" xmlDataType="double"/>
    </xmlCellPr>
  </singleXmlCell>
  <singleXmlCell id="2821" r="U37" connectionId="0">
    <xmlCellPr id="2821" uniqueName="_Report_Observations_BIL.AKT.FBA_A.EUR.U5J">
      <xmlPr mapId="1" xpath="/Report/Observations/BIL.AKT.FBA/A.EUR.U5J" xmlDataType="double"/>
    </xmlCellPr>
  </singleXmlCell>
  <singleXmlCell id="2822" r="U36" connectionId="0">
    <xmlCellPr id="2822" uniqueName="_Report_Observations_BIL.AKT.FBA_A.EUR.J15">
      <xmlPr mapId="1" xpath="/Report/Observations/BIL.AKT.FBA/A.EUR.J15" xmlDataType="double"/>
    </xmlCellPr>
  </singleXmlCell>
  <singleXmlCell id="2823" r="U28" connectionId="0">
    <xmlCellPr id="2823" uniqueName="_Report_Observations_BIL.AKT.FMI.CGF_A.EUR">
      <xmlPr mapId="1" xpath="/Report/Observations/BIL.AKT.FMI.CGF/A.EUR" xmlDataType="double"/>
    </xmlCellPr>
  </singleXmlCell>
  <singleXmlCell id="2824" r="U27" connectionId="0">
    <xmlCellPr id="2824" uniqueName="_Report_Observations_BIL.AKT.FMI.SGA_A.EUR">
      <xmlPr mapId="1" xpath="/Report/Observations/BIL.AKT.FMI.SGA/A.EUR" xmlDataType="double"/>
    </xmlCellPr>
  </singleXmlCell>
  <singleXmlCell id="2825" r="U29" connectionId="0">
    <xmlCellPr id="2825" uniqueName="_Report_Observations_BIL.AKT.FBA_A.EUR.T">
      <xmlPr mapId="1" xpath="/Report/Observations/BIL.AKT.FBA/A.EUR.T" xmlDataType="double"/>
    </xmlCellPr>
  </singleXmlCell>
  <singleXmlCell id="2826" r="U21" connectionId="0">
    <xmlCellPr id="2826" uniqueName="_Report_Observations_BIL.AKT.FMI_A.EUR">
      <xmlPr mapId="1" xpath="/Report/Observations/BIL.AKT.FMI/A.EUR" xmlDataType="double"/>
    </xmlCellPr>
  </singleXmlCell>
  <singleXmlCell id="2827" r="U23" connectionId="0">
    <xmlCellPr id="2827" uniqueName="_Report_Observations_BIL.AKT.FMI.NOT_A.EUR">
      <xmlPr mapId="1" xpath="/Report/Observations/BIL.AKT.FMI.NOT/A.EUR" xmlDataType="double"/>
    </xmlCellPr>
  </singleXmlCell>
  <singleXmlCell id="2828" r="U26" connectionId="0">
    <xmlCellPr id="2828" uniqueName="_Report_Observations_BIL.AKT.FMI.GFG_A.EUR">
      <xmlPr mapId="1" xpath="/Report/Observations/BIL.AKT.FMI.GFG/A.EUR" xmlDataType="double"/>
    </xmlCellPr>
  </singleXmlCell>
  <singleXmlCell id="2829" r="U25" connectionId="0">
    <xmlCellPr id="2829" uniqueName="_Report_Observations_BIL.AKT.FMI.GPA_A.EUR">
      <xmlPr mapId="1" xpath="/Report/Observations/BIL.AKT.FMI.GPA/A.EUR" xmlDataType="double"/>
    </xmlCellPr>
  </singleXmlCell>
</singleXmlCells>
</file>

<file path=xl/tables/tableSingleCells3.xml><?xml version="1.0" encoding="utf-8"?>
<singleXmlCells xmlns="http://schemas.openxmlformats.org/spreadsheetml/2006/main">
  <singleXmlCell id="1" r="V94" connectionId="0">
    <xmlCellPr id="1" uniqueName="_Report_Observations_BIL.PAS.GRE_A.JPY">
      <xmlPr mapId="1" xpath="/Report/Observations/BIL.PAS.GRE/A.JPY" xmlDataType="double"/>
    </xmlCellPr>
  </singleXmlCell>
  <singleXmlCell id="2" r="V95" connectionId="0">
    <xmlCellPr id="2" uniqueName="_Report_Observations_BIL.PAS.FGR_A.JPY">
      <xmlPr mapId="1" xpath="/Report/Observations/BIL.PAS.FGR/A.JPY" xmlDataType="double"/>
    </xmlCellPr>
  </singleXmlCell>
  <singleXmlCell id="3" r="V92" connectionId="0">
    <xmlCellPr id="3" uniqueName="_Report_Observations_BIL.PAS.KRE_A.JPY">
      <xmlPr mapId="1" xpath="/Report/Observations/BIL.PAS.KRE/A.JPY" xmlDataType="double"/>
    </xmlCellPr>
  </singleXmlCell>
  <singleXmlCell id="4" r="V90" connectionId="0">
    <xmlCellPr id="4" uniqueName="_Report_Observations_BIL.PAS.RAB_A.JPY">
      <xmlPr mapId="1" xpath="/Report/Observations/BIL.PAS.RAB/A.JPY" xmlDataType="double"/>
    </xmlCellPr>
  </singleXmlCell>
  <singleXmlCell id="5" r="V91" connectionId="0">
    <xmlCellPr id="5" uniqueName="_Report_Observations_BIL.PAS.GKA_A.JPY">
      <xmlPr mapId="1" xpath="/Report/Observations/BIL.PAS.GKA/A.JPY" xmlDataType="double"/>
    </xmlCellPr>
  </singleXmlCell>
  <singleXmlCell id="6" r="V98" connectionId="0">
    <xmlCellPr id="6" uniqueName="_Report_Observations_BIL.PAS.TOT_A.JPY">
      <xmlPr mapId="1" xpath="/Report/Observations/BIL.PAS.TOT/A.JPY" xmlDataType="double"/>
    </xmlCellPr>
  </singleXmlCell>
  <singleXmlCell id="7" r="V99" connectionId="0">
    <xmlCellPr id="7" uniqueName="_Report_Observations_BIL.PAS.TOT.NRA_A.JPY">
      <xmlPr mapId="1" xpath="/Report/Observations/BIL.PAS.TOT.NRA/A.JPY" xmlDataType="double"/>
    </xmlCellPr>
  </singleXmlCell>
  <singleXmlCell id="8" r="V96" connectionId="0">
    <xmlCellPr id="8" uniqueName="_Report_Observations_BIL.PAS.EKA_A.JPY">
      <xmlPr mapId="1" xpath="/Report/Observations/BIL.PAS.EKA/A.JPY" xmlDataType="double"/>
    </xmlCellPr>
  </singleXmlCell>
  <singleXmlCell id="9" r="V97" connectionId="0">
    <xmlCellPr id="9" uniqueName="_Report_Observations_BIL.PAS.GVO_A.JPY">
      <xmlPr mapId="1" xpath="/Report/Observations/BIL.PAS.GVO/A.JPY" xmlDataType="double"/>
    </xmlCellPr>
  </singleXmlCell>
  <singleXmlCell id="10" r="V81" connectionId="0">
    <xmlCellPr id="10" uniqueName="_Report_Observations_BIL.PAS.APF.OOW.NRA_A.JPY">
      <xmlPr mapId="1" xpath="/Report/Observations/BIL.PAS.APF.OOW.NRA/A.JPY" xmlDataType="double"/>
    </xmlCellPr>
  </singleXmlCell>
  <singleXmlCell id="11" r="V82" connectionId="0">
    <xmlCellPr id="11" uniqueName="_Report_Observations_BIL.PAS.APF.GMP_A.JPY">
      <xmlPr mapId="1" xpath="/Report/Observations/BIL.PAS.APF.GMP/A.JPY" xmlDataType="double"/>
    </xmlCellPr>
  </singleXmlCell>
  <singleXmlCell id="12" r="V80" connectionId="0">
    <xmlCellPr id="12" uniqueName="_Report_Observations_BIL.PAS.APF.OOW_A.JPY">
      <xmlPr mapId="1" xpath="/Report/Observations/BIL.PAS.APF.OOW/A.JPY" xmlDataType="double"/>
    </xmlCellPr>
  </singleXmlCell>
  <singleXmlCell id="13" r="V89" connectionId="0">
    <xmlCellPr id="13" uniqueName="_Report_Observations_BIL.PAS.RUE_A.JPY">
      <xmlPr mapId="1" xpath="/Report/Observations/BIL.PAS.RUE/A.JPY" xmlDataType="double"/>
    </xmlCellPr>
  </singleXmlCell>
  <singleXmlCell id="14" r="V87" connectionId="0">
    <xmlCellPr id="14" uniqueName="_Report_Observations_BIL.PAS.SON.SBG_A.JPY">
      <xmlPr mapId="1" xpath="/Report/Observations/BIL.PAS.SON.SBG/A.JPY" xmlDataType="double"/>
    </xmlCellPr>
  </singleXmlCell>
  <singleXmlCell id="15" r="V88" connectionId="0">
    <xmlCellPr id="15" uniqueName="_Report_Observations_BIL.PAS.SON.NML_A.JPY">
      <xmlPr mapId="1" xpath="/Report/Observations/BIL.PAS.SON.NML/A.JPY" xmlDataType="double"/>
    </xmlCellPr>
  </singleXmlCell>
  <singleXmlCell id="16" r="V85" connectionId="0">
    <xmlCellPr id="16" uniqueName="_Report_Observations_BIL.PAS.REA_A.JPY">
      <xmlPr mapId="1" xpath="/Report/Observations/BIL.PAS.REA/A.JPY" xmlDataType="double"/>
    </xmlCellPr>
  </singleXmlCell>
  <singleXmlCell id="17" r="V86" connectionId="0">
    <xmlCellPr id="17" uniqueName="_Report_Observations_BIL.PAS.SON_A.JPY">
      <xmlPr mapId="1" xpath="/Report/Observations/BIL.PAS.SON/A.JPY" xmlDataType="double"/>
    </xmlCellPr>
  </singleXmlCell>
  <singleXmlCell id="53" r="V50" connectionId="0">
    <xmlCellPr id="53" uniqueName="_Report_Observations_BIL.PAS.VKE_A.JPY">
      <xmlPr mapId="1" xpath="/Report/Observations/BIL.PAS.VKE/A.JPY" xmlDataType="double"/>
    </xmlCellPr>
  </singleXmlCell>
  <singleXmlCell id="54" r="V51" connectionId="0">
    <xmlCellPr id="54" uniqueName="_Report_Observations_BIL.PAS.VKE.KOV_A.JPY.T.T">
      <xmlPr mapId="1" xpath="/Report/Observations/BIL.PAS.VKE.KOV/A.JPY.T.T" xmlDataType="double"/>
    </xmlCellPr>
  </singleXmlCell>
  <singleXmlCell id="56" r="V58" connectionId="0">
    <xmlCellPr id="56" uniqueName="_Report_Observations_BIL.PAS.VKE.KOV_A.JPY.B1M.T">
      <xmlPr mapId="1" xpath="/Report/Observations/BIL.PAS.VKE.KOV/A.JPY.B1M.T" xmlDataType="double"/>
    </xmlCellPr>
  </singleXmlCell>
  <singleXmlCell id="57" r="V59" connectionId="0">
    <xmlCellPr id="57" uniqueName="_Report_Observations_BIL.PAS.VKE.KOV_A.JPY.M13.T">
      <xmlPr mapId="1" xpath="/Report/Observations/BIL.PAS.VKE.KOV/A.JPY.M13.T" xmlDataType="double"/>
    </xmlCellPr>
  </singleXmlCell>
  <singleXmlCell id="59" r="V56" connectionId="0">
    <xmlCellPr id="59" uniqueName="_Report_Observations_BIL.PAS.VKE.KOV.CAG_A.JPY.KUE.NUE">
      <xmlPr mapId="1" xpath="/Report/Observations/BIL.PAS.VKE.KOV.CAG/A.JPY.KUE.NUE" xmlDataType="double"/>
    </xmlCellPr>
  </singleXmlCell>
  <singleXmlCell id="61" r="V57" connectionId="0">
    <xmlCellPr id="61" uniqueName="_Report_Observations_BIL.PAS.VKE.KOV_A.JPY.RLZ.T">
      <xmlPr mapId="1" xpath="/Report/Observations/BIL.PAS.VKE.KOV/A.JPY.RLZ.T" xmlDataType="double"/>
    </xmlCellPr>
  </singleXmlCell>
  <singleXmlCell id="63" r="V54" connectionId="0">
    <xmlCellPr id="63" uniqueName="_Report_Observations_BIL.PAS.VKE.KOV_A.JPY.KUE.UEB">
      <xmlPr mapId="1" xpath="/Report/Observations/BIL.PAS.VKE.KOV/A.JPY.KUE.UEB" xmlDataType="double"/>
    </xmlCellPr>
  </singleXmlCell>
  <singleXmlCell id="65" r="V55" connectionId="0">
    <xmlCellPr id="65" uniqueName="_Report_Observations_BIL.PAS.VKE.KOV_A.JPY.KUE.NUE">
      <xmlPr mapId="1" xpath="/Report/Observations/BIL.PAS.VKE.KOV/A.JPY.KUE.NUE" xmlDataType="double"/>
    </xmlCellPr>
  </singleXmlCell>
  <singleXmlCell id="67" r="V52" connectionId="0">
    <xmlCellPr id="67" uniqueName="_Report_Observations_BIL.PAS.VKE.KOV_A.JPY.ASI.T">
      <xmlPr mapId="1" xpath="/Report/Observations/BIL.PAS.VKE.KOV/A.JPY.ASI.T" xmlDataType="double"/>
    </xmlCellPr>
  </singleXmlCell>
  <singleXmlCell id="69" r="V53" connectionId="0">
    <xmlCellPr id="69" uniqueName="_Report_Observations_BIL.PAS.VKE.KOV_A.JPY.KUE.T">
      <xmlPr mapId="1" xpath="/Report/Observations/BIL.PAS.VKE.KOV/A.JPY.KUE.T" xmlDataType="double"/>
    </xmlCellPr>
  </singleXmlCell>
  <singleXmlCell id="85" r="V40" connectionId="0">
    <xmlCellPr id="85" uniqueName="_Report_Observations_BIL.PAS.WFG_A.JPY.U5J.BAN">
      <xmlPr mapId="1" xpath="/Report/Observations/BIL.PAS.WFG/A.JPY.U5J.BAN" xmlDataType="double"/>
    </xmlCellPr>
  </singleXmlCell>
  <singleXmlCell id="88" r="V47" connectionId="0">
    <xmlCellPr id="88" uniqueName="_Report_Observations_BIL.PAS.WFG_A.JPY.M31.KUN">
      <xmlPr mapId="1" xpath="/Report/Observations/BIL.PAS.WFG/A.JPY.M31.KUN" xmlDataType="double"/>
    </xmlCellPr>
  </singleXmlCell>
  <singleXmlCell id="89" r="V48" connectionId="0">
    <xmlCellPr id="89" uniqueName="_Report_Observations_BIL.PAS.WFG_A.JPY.J15.KUN">
      <xmlPr mapId="1" xpath="/Report/Observations/BIL.PAS.WFG/A.JPY.J15.KUN" xmlDataType="double"/>
    </xmlCellPr>
  </singleXmlCell>
  <singleXmlCell id="91" r="V45" connectionId="0">
    <xmlCellPr id="91" uniqueName="_Report_Observations_BIL.PAS.WFG_A.JPY.B1M.KUN">
      <xmlPr mapId="1" xpath="/Report/Observations/BIL.PAS.WFG/A.JPY.B1M.KUN" xmlDataType="double"/>
    </xmlCellPr>
  </singleXmlCell>
  <singleXmlCell id="92" r="V46" connectionId="0">
    <xmlCellPr id="92" uniqueName="_Report_Observations_BIL.PAS.WFG_A.JPY.M13.KUN">
      <xmlPr mapId="1" xpath="/Report/Observations/BIL.PAS.WFG/A.JPY.M13.KUN" xmlDataType="double"/>
    </xmlCellPr>
  </singleXmlCell>
  <singleXmlCell id="94" r="V43" connectionId="0">
    <xmlCellPr id="94" uniqueName="_Report_Observations_BIL.PAS.WFG_A.JPY.KUE.KUN">
      <xmlPr mapId="1" xpath="/Report/Observations/BIL.PAS.WFG/A.JPY.KUE.KUN" xmlDataType="double"/>
    </xmlCellPr>
  </singleXmlCell>
  <singleXmlCell id="96" r="V44" connectionId="0">
    <xmlCellPr id="96" uniqueName="_Report_Observations_BIL.PAS.WFG_A.JPY.RLZ.KUN">
      <xmlPr mapId="1" xpath="/Report/Observations/BIL.PAS.WFG/A.JPY.RLZ.KUN" xmlDataType="double"/>
    </xmlCellPr>
  </singleXmlCell>
  <singleXmlCell id="97" r="V41" connectionId="0">
    <xmlCellPr id="97" uniqueName="_Report_Observations_BIL.PAS.WFG_A.JPY.T.KUN">
      <xmlPr mapId="1" xpath="/Report/Observations/BIL.PAS.WFG/A.JPY.T.KUN" xmlDataType="double"/>
    </xmlCellPr>
  </singleXmlCell>
  <singleXmlCell id="99" r="V42" connectionId="0">
    <xmlCellPr id="99" uniqueName="_Report_Observations_BIL.PAS.WFG_A.JPY.ASI.KUN">
      <xmlPr mapId="1" xpath="/Report/Observations/BIL.PAS.WFG/A.JPY.ASI.KUN" xmlDataType="double"/>
    </xmlCellPr>
  </singleXmlCell>
  <singleXmlCell id="106" r="V49" connectionId="0">
    <xmlCellPr id="106" uniqueName="_Report_Observations_BIL.PAS.WFG_A.JPY.U5J.KUN">
      <xmlPr mapId="1" xpath="/Report/Observations/BIL.PAS.WFG/A.JPY.U5J.KUN" xmlDataType="double"/>
    </xmlCellPr>
  </singleXmlCell>
  <singleXmlCell id="115" r="V72" connectionId="0">
    <xmlCellPr id="115" uniqueName="_Report_Observations_BIL.PAS.FFV.STP_A.JPY">
      <xmlPr mapId="1" xpath="/Report/Observations/BIL.PAS.FFV.STP/A.JPY" xmlDataType="double"/>
    </xmlCellPr>
  </singleXmlCell>
  <singleXmlCell id="116" r="V73" connectionId="0">
    <xmlCellPr id="116" uniqueName="_Report_Observations_BIL.PAS.FFV.VBA_A.JPY">
      <xmlPr mapId="1" xpath="/Report/Observations/BIL.PAS.FFV.VBA/A.JPY" xmlDataType="double"/>
    </xmlCellPr>
  </singleXmlCell>
  <singleXmlCell id="117" r="V70" connectionId="0">
    <xmlCellPr id="117" uniqueName="_Report_Observations_BIL.PAS.WBW_A.JPY">
      <xmlPr mapId="1" xpath="/Report/Observations/BIL.PAS.WBW/A.JPY" xmlDataType="double"/>
    </xmlCellPr>
  </singleXmlCell>
  <singleXmlCell id="118" r="V71" connectionId="0">
    <xmlCellPr id="118" uniqueName="_Report_Observations_BIL.PAS.FFV_A.JPY">
      <xmlPr mapId="1" xpath="/Report/Observations/BIL.PAS.FFV/A.JPY" xmlDataType="double"/>
    </xmlCellPr>
  </singleXmlCell>
  <singleXmlCell id="119" r="V78" connectionId="0">
    <xmlCellPr id="119" uniqueName="_Report_Observations_BIL.PAS.KOB_A.JPY.U5J">
      <xmlPr mapId="1" xpath="/Report/Observations/BIL.PAS.KOB/A.JPY.U5J" xmlDataType="double"/>
    </xmlCellPr>
  </singleXmlCell>
  <singleXmlCell id="120" r="V79" connectionId="0">
    <xmlCellPr id="120" uniqueName="_Report_Observations_BIL.PAS.APF_A.JPY">
      <xmlPr mapId="1" xpath="/Report/Observations/BIL.PAS.APF/A.JPY" xmlDataType="double"/>
    </xmlCellPr>
  </singleXmlCell>
  <singleXmlCell id="122" r="V76" connectionId="0">
    <xmlCellPr id="122" uniqueName="_Report_Observations_BIL.PAS.KOB_A.JPY.T">
      <xmlPr mapId="1" xpath="/Report/Observations/BIL.PAS.KOB/A.JPY.T" xmlDataType="double"/>
    </xmlCellPr>
  </singleXmlCell>
  <singleXmlCell id="124" r="V77" connectionId="0">
    <xmlCellPr id="124" uniqueName="_Report_Observations_BIL.PAS.KOB_A.JPY.B5J">
      <xmlPr mapId="1" xpath="/Report/Observations/BIL.PAS.KOB/A.JPY.B5J" xmlDataType="double"/>
    </xmlCellPr>
  </singleXmlCell>
  <singleXmlCell id="126" r="V74" connectionId="0">
    <xmlCellPr id="126" uniqueName="_Report_Observations_BIL.PAS.FFV.WFG_A.JPY">
      <xmlPr mapId="1" xpath="/Report/Observations/BIL.PAS.FFV.WFG/A.JPY" xmlDataType="double"/>
    </xmlCellPr>
  </singleXmlCell>
  <singleXmlCell id="128" r="V75" connectionId="0">
    <xmlCellPr id="128" uniqueName="_Report_Observations_BIL.PAS.FFV.APF_A.JPY">
      <xmlPr mapId="1" xpath="/Report/Observations/BIL.PAS.FFV.APF/A.JPY" xmlDataType="double"/>
    </xmlCellPr>
  </singleXmlCell>
  <singleXmlCell id="143" r="V61" connectionId="0">
    <xmlCellPr id="143" uniqueName="_Report_Observations_BIL.PAS.VKE.KOV_A.JPY.J15.T">
      <xmlPr mapId="1" xpath="/Report/Observations/BIL.PAS.VKE.KOV/A.JPY.J15.T" xmlDataType="double"/>
    </xmlCellPr>
  </singleXmlCell>
  <singleXmlCell id="144" r="V62" connectionId="0">
    <xmlCellPr id="144" uniqueName="_Report_Observations_BIL.PAS.VKE.KOV_A.JPY.U5J.T">
      <xmlPr mapId="1" xpath="/Report/Observations/BIL.PAS.VKE.KOV/A.JPY.U5J.T" xmlDataType="double"/>
    </xmlCellPr>
  </singleXmlCell>
  <singleXmlCell id="145" r="V60" connectionId="0">
    <xmlCellPr id="145" uniqueName="_Report_Observations_BIL.PAS.VKE.KOV_A.JPY.M31.T">
      <xmlPr mapId="1" xpath="/Report/Observations/BIL.PAS.VKE.KOV/A.JPY.M31.T" xmlDataType="double"/>
    </xmlCellPr>
  </singleXmlCell>
  <singleXmlCell id="146" r="V69" connectionId="0">
    <xmlCellPr id="146" uniqueName="_Report_Observations_BIL.PAS.HGE_A.JPY.KUN">
      <xmlPr mapId="1" xpath="/Report/Observations/BIL.PAS.HGE/A.JPY.KUN" xmlDataType="double"/>
    </xmlCellPr>
  </singleXmlCell>
  <singleXmlCell id="147" r="V67" connectionId="0">
    <xmlCellPr id="147" uniqueName="_Report_Observations_BIL.PAS.HGE_A.JPY.T">
      <xmlPr mapId="1" xpath="/Report/Observations/BIL.PAS.HGE/A.JPY.T" xmlDataType="double"/>
    </xmlCellPr>
  </singleXmlCell>
  <singleXmlCell id="148" r="V68" connectionId="0">
    <xmlCellPr id="148" uniqueName="_Report_Observations_BIL.PAS.HGE_A.JPY.BAN">
      <xmlPr mapId="1" xpath="/Report/Observations/BIL.PAS.HGE/A.JPY.BAN" xmlDataType="double"/>
    </xmlCellPr>
  </singleXmlCell>
  <singleXmlCell id="150" r="V65" connectionId="0">
    <xmlCellPr id="150" uniqueName="_Report_Observations_BIL.PAS.VKE.GVG.F2S_A.JPY">
      <xmlPr mapId="1" xpath="/Report/Observations/BIL.PAS.VKE.GVG.F2S/A.JPY" xmlDataType="double"/>
    </xmlCellPr>
  </singleXmlCell>
  <singleXmlCell id="151" r="V66" connectionId="0">
    <xmlCellPr id="151" uniqueName="_Report_Observations_BIL.PAS.VKE.GVG.S3A_A.JPY">
      <xmlPr mapId="1" xpath="/Report/Observations/BIL.PAS.VKE.GVG.S3A/A.JPY" xmlDataType="double"/>
    </xmlCellPr>
  </singleXmlCell>
  <singleXmlCell id="153" r="V63" connectionId="0">
    <xmlCellPr id="153" uniqueName="_Report_Observations_BIL.PAS.VKE.KOV.GMP_A.JPY">
      <xmlPr mapId="1" xpath="/Report/Observations/BIL.PAS.VKE.KOV.GMP/A.JPY" xmlDataType="double"/>
    </xmlCellPr>
  </singleXmlCell>
  <singleXmlCell id="155" r="V64" connectionId="0">
    <xmlCellPr id="155" uniqueName="_Report_Observations_BIL.PAS.VKE.GVG_A.JPY">
      <xmlPr mapId="1" xpath="/Report/Observations/BIL.PAS.VKE.GVG/A.JPY" xmlDataType="double"/>
    </xmlCellPr>
  </singleXmlCell>
  <singleXmlCell id="172" r="V36" connectionId="0">
    <xmlCellPr id="172" uniqueName="_Report_Observations_BIL.PAS.WFG_A.JPY.B1M.BAN">
      <xmlPr mapId="1" xpath="/Report/Observations/BIL.PAS.WFG/A.JPY.B1M.BAN" xmlDataType="double"/>
    </xmlCellPr>
  </singleXmlCell>
  <singleXmlCell id="173" r="V37" connectionId="0">
    <xmlCellPr id="173" uniqueName="_Report_Observations_BIL.PAS.WFG_A.JPY.M13.BAN">
      <xmlPr mapId="1" xpath="/Report/Observations/BIL.PAS.WFG/A.JPY.M13.BAN" xmlDataType="double"/>
    </xmlCellPr>
  </singleXmlCell>
  <singleXmlCell id="174" r="V34" connectionId="0">
    <xmlCellPr id="174" uniqueName="_Report_Observations_BIL.PAS.WFG_A.JPY.KUE.BAN">
      <xmlPr mapId="1" xpath="/Report/Observations/BIL.PAS.WFG/A.JPY.KUE.BAN" xmlDataType="double"/>
    </xmlCellPr>
  </singleXmlCell>
  <singleXmlCell id="175" r="V35" connectionId="0">
    <xmlCellPr id="175" uniqueName="_Report_Observations_BIL.PAS.WFG_A.JPY.RLZ.BAN">
      <xmlPr mapId="1" xpath="/Report/Observations/BIL.PAS.WFG/A.JPY.RLZ.BAN" xmlDataType="double"/>
    </xmlCellPr>
  </singleXmlCell>
  <singleXmlCell id="176" r="V32" connectionId="0">
    <xmlCellPr id="176" uniqueName="_Report_Observations_BIL.PAS.WFG_A.JPY.T.BAN">
      <xmlPr mapId="1" xpath="/Report/Observations/BIL.PAS.WFG/A.JPY.T.BAN" xmlDataType="double"/>
    </xmlCellPr>
  </singleXmlCell>
  <singleXmlCell id="177" r="V33" connectionId="0">
    <xmlCellPr id="177" uniqueName="_Report_Observations_BIL.PAS.WFG_A.JPY.ASI.BAN">
      <xmlPr mapId="1" xpath="/Report/Observations/BIL.PAS.WFG/A.JPY.ASI.BAN" xmlDataType="double"/>
    </xmlCellPr>
  </singleXmlCell>
  <singleXmlCell id="178" r="V30" connectionId="0">
    <xmlCellPr id="178" uniqueName="_Report_Observations_BIL.PAS.VBA.GMP_A.JPY">
      <xmlPr mapId="1" xpath="/Report/Observations/BIL.PAS.VBA.GMP/A.JPY" xmlDataType="double"/>
    </xmlCellPr>
  </singleXmlCell>
  <singleXmlCell id="179" r="V31" connectionId="0">
    <xmlCellPr id="179" uniqueName="_Report_Observations_BIL.PAS.WFG_A.JPY.T.T">
      <xmlPr mapId="1" xpath="/Report/Observations/BIL.PAS.WFG/A.JPY.T.T" xmlDataType="double"/>
    </xmlCellPr>
  </singleXmlCell>
  <singleXmlCell id="180" r="V38" connectionId="0">
    <xmlCellPr id="180" uniqueName="_Report_Observations_BIL.PAS.WFG_A.JPY.M31.BAN">
      <xmlPr mapId="1" xpath="/Report/Observations/BIL.PAS.WFG/A.JPY.M31.BAN" xmlDataType="double"/>
    </xmlCellPr>
  </singleXmlCell>
  <singleXmlCell id="181" r="V39" connectionId="0">
    <xmlCellPr id="181" uniqueName="_Report_Observations_BIL.PAS.WFG_A.JPY.J15.BAN">
      <xmlPr mapId="1" xpath="/Report/Observations/BIL.PAS.WFG/A.JPY.J15.BAN" xmlDataType="double"/>
    </xmlCellPr>
  </singleXmlCell>
  <singleXmlCell id="183" r="V25" connectionId="0">
    <xmlCellPr id="183" uniqueName="_Report_Observations_BIL.PAS.VBA_A.JPY.B1M">
      <xmlPr mapId="1" xpath="/Report/Observations/BIL.PAS.VBA/A.JPY.B1M" xmlDataType="double"/>
    </xmlCellPr>
  </singleXmlCell>
  <singleXmlCell id="184" r="V26" connectionId="0">
    <xmlCellPr id="184" uniqueName="_Report_Observations_BIL.PAS.VBA_A.JPY.M13">
      <xmlPr mapId="1" xpath="/Report/Observations/BIL.PAS.VBA/A.JPY.M13" xmlDataType="double"/>
    </xmlCellPr>
  </singleXmlCell>
  <singleXmlCell id="185" r="V23" connectionId="0">
    <xmlCellPr id="185" uniqueName="_Report_Observations_BIL.PAS.VBA_A.JPY.KUE">
      <xmlPr mapId="1" xpath="/Report/Observations/BIL.PAS.VBA/A.JPY.KUE" xmlDataType="double"/>
    </xmlCellPr>
  </singleXmlCell>
  <singleXmlCell id="186" r="V24" connectionId="0">
    <xmlCellPr id="186" uniqueName="_Report_Observations_BIL.PAS.VBA_A.JPY.RLZ">
      <xmlPr mapId="1" xpath="/Report/Observations/BIL.PAS.VBA/A.JPY.RLZ" xmlDataType="double"/>
    </xmlCellPr>
  </singleXmlCell>
  <singleXmlCell id="188" r="V21" connectionId="0">
    <xmlCellPr id="188" uniqueName="_Report_Observations_BIL.PAS.VBA_A.JPY.T">
      <xmlPr mapId="1" xpath="/Report/Observations/BIL.PAS.VBA/A.JPY.T" xmlDataType="double"/>
    </xmlCellPr>
  </singleXmlCell>
  <singleXmlCell id="189" r="V22" connectionId="0">
    <xmlCellPr id="189" uniqueName="_Report_Observations_BIL.PAS.VBA_A.JPY.ASI">
      <xmlPr mapId="1" xpath="/Report/Observations/BIL.PAS.VBA/A.JPY.ASI" xmlDataType="double"/>
    </xmlCellPr>
  </singleXmlCell>
  <singleXmlCell id="196" r="V29" connectionId="0">
    <xmlCellPr id="196" uniqueName="_Report_Observations_BIL.PAS.VBA_A.JPY.U5J">
      <xmlPr mapId="1" xpath="/Report/Observations/BIL.PAS.VBA/A.JPY.U5J" xmlDataType="double"/>
    </xmlCellPr>
  </singleXmlCell>
  <singleXmlCell id="197" r="V27" connectionId="0">
    <xmlCellPr id="197" uniqueName="_Report_Observations_BIL.PAS.VBA_A.JPY.M31">
      <xmlPr mapId="1" xpath="/Report/Observations/BIL.PAS.VBA/A.JPY.M31" xmlDataType="double"/>
    </xmlCellPr>
  </singleXmlCell>
  <singleXmlCell id="199" r="V28" connectionId="0">
    <xmlCellPr id="199" uniqueName="_Report_Observations_BIL.PAS.VBA_A.JPY.J15">
      <xmlPr mapId="1" xpath="/Report/Observations/BIL.PAS.VBA/A.JPY.J15" xmlDataType="double"/>
    </xmlCellPr>
  </singleXmlCell>
  <singleXmlCell id="206" r="M79" connectionId="0">
    <xmlCellPr id="206" uniqueName="_Report_Observations_BIL.PAS.APF_I.USD">
      <xmlPr mapId="1" xpath="/Report/Observations/BIL.PAS.APF/I.USD" xmlDataType="double"/>
    </xmlCellPr>
  </singleXmlCell>
  <singleXmlCell id="207" r="M77" connectionId="0">
    <xmlCellPr id="207" uniqueName="_Report_Observations_BIL.PAS.KOB_I.USD.B5J">
      <xmlPr mapId="1" xpath="/Report/Observations/BIL.PAS.KOB/I.USD.B5J" xmlDataType="double"/>
    </xmlCellPr>
  </singleXmlCell>
  <singleXmlCell id="208" r="M78" connectionId="0">
    <xmlCellPr id="208" uniqueName="_Report_Observations_BIL.PAS.KOB_I.USD.U5J">
      <xmlPr mapId="1" xpath="/Report/Observations/BIL.PAS.KOB/I.USD.U5J" xmlDataType="double"/>
    </xmlCellPr>
  </singleXmlCell>
  <singleXmlCell id="209" r="M75" connectionId="0">
    <xmlCellPr id="209" uniqueName="_Report_Observations_BIL.PAS.FFV.APF_I.USD">
      <xmlPr mapId="1" xpath="/Report/Observations/BIL.PAS.FFV.APF/I.USD" xmlDataType="double"/>
    </xmlCellPr>
  </singleXmlCell>
  <singleXmlCell id="210" r="M76" connectionId="0">
    <xmlCellPr id="210" uniqueName="_Report_Observations_BIL.PAS.KOB_I.USD.T">
      <xmlPr mapId="1" xpath="/Report/Observations/BIL.PAS.KOB/I.USD.T" xmlDataType="double"/>
    </xmlCellPr>
  </singleXmlCell>
  <singleXmlCell id="217" r="M85" connectionId="0">
    <xmlCellPr id="217" uniqueName="_Report_Observations_BIL.PAS.REA_I.USD">
      <xmlPr mapId="1" xpath="/Report/Observations/BIL.PAS.REA/I.USD" xmlDataType="double"/>
    </xmlCellPr>
  </singleXmlCell>
  <singleXmlCell id="218" r="M82" connectionId="0">
    <xmlCellPr id="218" uniqueName="_Report_Observations_BIL.PAS.APF.GMP_I.USD">
      <xmlPr mapId="1" xpath="/Report/Observations/BIL.PAS.APF.GMP/I.USD" xmlDataType="double"/>
    </xmlCellPr>
  </singleXmlCell>
  <singleXmlCell id="219" r="M80" connectionId="0">
    <xmlCellPr id="219" uniqueName="_Report_Observations_BIL.PAS.APF.OOW_I.USD">
      <xmlPr mapId="1" xpath="/Report/Observations/BIL.PAS.APF.OOW/I.USD" xmlDataType="double"/>
    </xmlCellPr>
  </singleXmlCell>
  <singleXmlCell id="220" r="M81" connectionId="0">
    <xmlCellPr id="220" uniqueName="_Report_Observations_BIL.PAS.APF.OOW.NRA_I.USD">
      <xmlPr mapId="1" xpath="/Report/Observations/BIL.PAS.APF.OOW.NRA/I.USD" xmlDataType="double"/>
    </xmlCellPr>
  </singleXmlCell>
  <singleXmlCell id="221" r="M68" connectionId="0">
    <xmlCellPr id="221" uniqueName="_Report_Observations_BIL.PAS.HGE_I.USD.BAN">
      <xmlPr mapId="1" xpath="/Report/Observations/BIL.PAS.HGE/I.USD.BAN" xmlDataType="double"/>
    </xmlCellPr>
  </singleXmlCell>
  <singleXmlCell id="222" r="M69" connectionId="0">
    <xmlCellPr id="222" uniqueName="_Report_Observations_BIL.PAS.HGE_I.USD.KUN">
      <xmlPr mapId="1" xpath="/Report/Observations/BIL.PAS.HGE/I.USD.KUN" xmlDataType="double"/>
    </xmlCellPr>
  </singleXmlCell>
  <singleXmlCell id="223" r="M66" connectionId="0">
    <xmlCellPr id="223" uniqueName="_Report_Observations_BIL.PAS.VKE.GVG.S3A_I.USD">
      <xmlPr mapId="1" xpath="/Report/Observations/BIL.PAS.VKE.GVG.S3A/I.USD" xmlDataType="double"/>
    </xmlCellPr>
  </singleXmlCell>
  <singleXmlCell id="224" r="M67" connectionId="0">
    <xmlCellPr id="224" uniqueName="_Report_Observations_BIL.PAS.HGE_I.USD.T">
      <xmlPr mapId="1" xpath="/Report/Observations/BIL.PAS.HGE/I.USD.T" xmlDataType="double"/>
    </xmlCellPr>
  </singleXmlCell>
  <singleXmlCell id="225" r="M64" connectionId="0">
    <xmlCellPr id="225" uniqueName="_Report_Observations_BIL.PAS.VKE.GVG_I.USD">
      <xmlPr mapId="1" xpath="/Report/Observations/BIL.PAS.VKE.GVG/I.USD" xmlDataType="double"/>
    </xmlCellPr>
  </singleXmlCell>
  <singleXmlCell id="226" r="M65" connectionId="0">
    <xmlCellPr id="226" uniqueName="_Report_Observations_BIL.PAS.VKE.GVG.F2S_I.USD">
      <xmlPr mapId="1" xpath="/Report/Observations/BIL.PAS.VKE.GVG.F2S/I.USD" xmlDataType="double"/>
    </xmlCellPr>
  </singleXmlCell>
  <singleXmlCell id="227" r="M73" connectionId="0">
    <xmlCellPr id="227" uniqueName="_Report_Observations_BIL.PAS.FFV.VBA_I.USD">
      <xmlPr mapId="1" xpath="/Report/Observations/BIL.PAS.FFV.VBA/I.USD" xmlDataType="double"/>
    </xmlCellPr>
  </singleXmlCell>
  <singleXmlCell id="228" r="M74" connectionId="0">
    <xmlCellPr id="228" uniqueName="_Report_Observations_BIL.PAS.FFV.WFG_I.USD">
      <xmlPr mapId="1" xpath="/Report/Observations/BIL.PAS.FFV.WFG/I.USD" xmlDataType="double"/>
    </xmlCellPr>
  </singleXmlCell>
  <singleXmlCell id="229" r="M71" connectionId="0">
    <xmlCellPr id="229" uniqueName="_Report_Observations_BIL.PAS.FFV_I.USD">
      <xmlPr mapId="1" xpath="/Report/Observations/BIL.PAS.FFV/I.USD" xmlDataType="double"/>
    </xmlCellPr>
  </singleXmlCell>
  <singleXmlCell id="230" r="M72" connectionId="0">
    <xmlCellPr id="230" uniqueName="_Report_Observations_BIL.PAS.FFV.STP_I.USD">
      <xmlPr mapId="1" xpath="/Report/Observations/BIL.PAS.FFV.STP/I.USD" xmlDataType="double"/>
    </xmlCellPr>
  </singleXmlCell>
  <singleXmlCell id="231" r="M70" connectionId="0">
    <xmlCellPr id="231" uniqueName="_Report_Observations_BIL.PAS.WBW_I.USD">
      <xmlPr mapId="1" xpath="/Report/Observations/BIL.PAS.WBW/I.USD" xmlDataType="double"/>
    </xmlCellPr>
  </singleXmlCell>
  <singleXmlCell id="232" r="M99" connectionId="0">
    <xmlCellPr id="232" uniqueName="_Report_Observations_BIL.PAS.TOT.NRA_I.USD">
      <xmlPr mapId="1" xpath="/Report/Observations/BIL.PAS.TOT.NRA/I.USD" xmlDataType="double"/>
    </xmlCellPr>
  </singleXmlCell>
  <singleXmlCell id="233" r="M97" connectionId="0">
    <xmlCellPr id="233" uniqueName="_Report_Observations_BIL.PAS.GVO_I.USD">
      <xmlPr mapId="1" xpath="/Report/Observations/BIL.PAS.GVO/I.USD" xmlDataType="double"/>
    </xmlCellPr>
  </singleXmlCell>
  <singleXmlCell id="234" r="M98" connectionId="0">
    <xmlCellPr id="234" uniqueName="_Report_Observations_BIL.PAS.TOT_I.USD">
      <xmlPr mapId="1" xpath="/Report/Observations/BIL.PAS.TOT/I.USD" xmlDataType="double"/>
    </xmlCellPr>
  </singleXmlCell>
  <singleXmlCell id="235" r="M88" connectionId="0">
    <xmlCellPr id="235" uniqueName="_Report_Observations_BIL.PAS.SON.NML_I.USD">
      <xmlPr mapId="1" xpath="/Report/Observations/BIL.PAS.SON.NML/I.USD" xmlDataType="double"/>
    </xmlCellPr>
  </singleXmlCell>
  <singleXmlCell id="236" r="M89" connectionId="0">
    <xmlCellPr id="236" uniqueName="_Report_Observations_BIL.PAS.RUE_I.USD">
      <xmlPr mapId="1" xpath="/Report/Observations/BIL.PAS.RUE/I.USD" xmlDataType="double"/>
    </xmlCellPr>
  </singleXmlCell>
  <singleXmlCell id="237" r="M86" connectionId="0">
    <xmlCellPr id="237" uniqueName="_Report_Observations_BIL.PAS.SON_I.USD">
      <xmlPr mapId="1" xpath="/Report/Observations/BIL.PAS.SON/I.USD" xmlDataType="double"/>
    </xmlCellPr>
  </singleXmlCell>
  <singleXmlCell id="238" r="M87" connectionId="0">
    <xmlCellPr id="238" uniqueName="_Report_Observations_BIL.PAS.SON.SBG_I.USD">
      <xmlPr mapId="1" xpath="/Report/Observations/BIL.PAS.SON.SBG/I.USD" xmlDataType="double"/>
    </xmlCellPr>
  </singleXmlCell>
  <singleXmlCell id="247" r="M95" connectionId="0">
    <xmlCellPr id="247" uniqueName="_Report_Observations_BIL.PAS.FGR_I.USD">
      <xmlPr mapId="1" xpath="/Report/Observations/BIL.PAS.FGR/I.USD" xmlDataType="double"/>
    </xmlCellPr>
  </singleXmlCell>
  <singleXmlCell id="249" r="M96" connectionId="0">
    <xmlCellPr id="249" uniqueName="_Report_Observations_BIL.PAS.EKA_I.USD">
      <xmlPr mapId="1" xpath="/Report/Observations/BIL.PAS.EKA/I.USD" xmlDataType="double"/>
    </xmlCellPr>
  </singleXmlCell>
  <singleXmlCell id="250" r="M93" connectionId="0">
    <xmlCellPr id="250" uniqueName="_Report_Observations_BIL.PAS.KRE.RSK_I.USD">
      <xmlPr mapId="1" xpath="/Report/Observations/BIL.PAS.KRE.RSK/I.USD" xmlDataType="double"/>
    </xmlCellPr>
  </singleXmlCell>
  <singleXmlCell id="252" r="M94" connectionId="0">
    <xmlCellPr id="252" uniqueName="_Report_Observations_BIL.PAS.GRE_I.USD">
      <xmlPr mapId="1" xpath="/Report/Observations/BIL.PAS.GRE/I.USD" xmlDataType="double"/>
    </xmlCellPr>
  </singleXmlCell>
  <singleXmlCell id="253" r="M91" connectionId="0">
    <xmlCellPr id="253" uniqueName="_Report_Observations_BIL.PAS.GKA_I.USD">
      <xmlPr mapId="1" xpath="/Report/Observations/BIL.PAS.GKA/I.USD" xmlDataType="double"/>
    </xmlCellPr>
  </singleXmlCell>
  <singleXmlCell id="254" r="M92" connectionId="0">
    <xmlCellPr id="254" uniqueName="_Report_Observations_BIL.PAS.KRE_I.USD">
      <xmlPr mapId="1" xpath="/Report/Observations/BIL.PAS.KRE/I.USD" xmlDataType="double"/>
    </xmlCellPr>
  </singleXmlCell>
  <singleXmlCell id="255" r="M90" connectionId="0">
    <xmlCellPr id="255" uniqueName="_Report_Observations_BIL.PAS.RAB_I.USD">
      <xmlPr mapId="1" xpath="/Report/Observations/BIL.PAS.RAB/I.USD" xmlDataType="double"/>
    </xmlCellPr>
  </singleXmlCell>
  <singleXmlCell id="256" r="M37" connectionId="0">
    <xmlCellPr id="256" uniqueName="_Report_Observations_BIL.PAS.WFG_I.USD.M13.BAN">
      <xmlPr mapId="1" xpath="/Report/Observations/BIL.PAS.WFG/I.USD.M13.BAN" xmlDataType="double"/>
    </xmlCellPr>
  </singleXmlCell>
  <singleXmlCell id="257" r="M38" connectionId="0">
    <xmlCellPr id="257" uniqueName="_Report_Observations_BIL.PAS.WFG_I.USD.M31.BAN">
      <xmlPr mapId="1" xpath="/Report/Observations/BIL.PAS.WFG/I.USD.M31.BAN" xmlDataType="double"/>
    </xmlCellPr>
  </singleXmlCell>
  <singleXmlCell id="258" r="M35" connectionId="0">
    <xmlCellPr id="258" uniqueName="_Report_Observations_BIL.PAS.WFG_I.USD.RLZ.BAN">
      <xmlPr mapId="1" xpath="/Report/Observations/BIL.PAS.WFG/I.USD.RLZ.BAN" xmlDataType="double"/>
    </xmlCellPr>
  </singleXmlCell>
  <singleXmlCell id="259" r="M36" connectionId="0">
    <xmlCellPr id="259" uniqueName="_Report_Observations_BIL.PAS.WFG_I.USD.B1M.BAN">
      <xmlPr mapId="1" xpath="/Report/Observations/BIL.PAS.WFG/I.USD.B1M.BAN" xmlDataType="double"/>
    </xmlCellPr>
  </singleXmlCell>
  <singleXmlCell id="260" r="M33" connectionId="0">
    <xmlCellPr id="260" uniqueName="_Report_Observations_BIL.PAS.WFG_I.USD.ASI.BAN">
      <xmlPr mapId="1" xpath="/Report/Observations/BIL.PAS.WFG/I.USD.ASI.BAN" xmlDataType="double"/>
    </xmlCellPr>
  </singleXmlCell>
  <singleXmlCell id="261" r="M34" connectionId="0">
    <xmlCellPr id="261" uniqueName="_Report_Observations_BIL.PAS.WFG_I.USD.KUE.BAN">
      <xmlPr mapId="1" xpath="/Report/Observations/BIL.PAS.WFG/I.USD.KUE.BAN" xmlDataType="double"/>
    </xmlCellPr>
  </singleXmlCell>
  <singleXmlCell id="262" r="M31" connectionId="0">
    <xmlCellPr id="262" uniqueName="_Report_Observations_BIL.PAS.WFG_I.USD.T.T">
      <xmlPr mapId="1" xpath="/Report/Observations/BIL.PAS.WFG/I.USD.T.T" xmlDataType="double"/>
    </xmlCellPr>
  </singleXmlCell>
  <singleXmlCell id="263" r="M32" connectionId="0">
    <xmlCellPr id="263" uniqueName="_Report_Observations_BIL.PAS.WFG_I.USD.T.BAN">
      <xmlPr mapId="1" xpath="/Report/Observations/BIL.PAS.WFG/I.USD.T.BAN" xmlDataType="double"/>
    </xmlCellPr>
  </singleXmlCell>
  <singleXmlCell id="264" r="M39" connectionId="0">
    <xmlCellPr id="264" uniqueName="_Report_Observations_BIL.PAS.WFG_I.USD.J15.BAN">
      <xmlPr mapId="1" xpath="/Report/Observations/BIL.PAS.WFG/I.USD.J15.BAN" xmlDataType="double"/>
    </xmlCellPr>
  </singleXmlCell>
  <singleXmlCell id="272" r="M40" connectionId="0">
    <xmlCellPr id="272" uniqueName="_Report_Observations_BIL.PAS.WFG_I.USD.U5J.BAN">
      <xmlPr mapId="1" xpath="/Report/Observations/BIL.PAS.WFG/I.USD.U5J.BAN" xmlDataType="double"/>
    </xmlCellPr>
  </singleXmlCell>
  <singleXmlCell id="274" r="M41" connectionId="0">
    <xmlCellPr id="274" uniqueName="_Report_Observations_BIL.PAS.WFG_I.USD.T.KUN">
      <xmlPr mapId="1" xpath="/Report/Observations/BIL.PAS.WFG/I.USD.T.KUN" xmlDataType="double"/>
    </xmlCellPr>
  </singleXmlCell>
  <singleXmlCell id="277" r="M26" connectionId="0">
    <xmlCellPr id="277" uniqueName="_Report_Observations_BIL.PAS.VBA_I.USD.M13">
      <xmlPr mapId="1" xpath="/Report/Observations/BIL.PAS.VBA/I.USD.M13" xmlDataType="double"/>
    </xmlCellPr>
  </singleXmlCell>
  <singleXmlCell id="278" r="M27" connectionId="0">
    <xmlCellPr id="278" uniqueName="_Report_Observations_BIL.PAS.VBA_I.USD.M31">
      <xmlPr mapId="1" xpath="/Report/Observations/BIL.PAS.VBA/I.USD.M31" xmlDataType="double"/>
    </xmlCellPr>
  </singleXmlCell>
  <singleXmlCell id="279" r="M24" connectionId="0">
    <xmlCellPr id="279" uniqueName="_Report_Observations_BIL.PAS.VBA_I.USD.RLZ">
      <xmlPr mapId="1" xpath="/Report/Observations/BIL.PAS.VBA/I.USD.RLZ" xmlDataType="double"/>
    </xmlCellPr>
  </singleXmlCell>
  <singleXmlCell id="280" r="M25" connectionId="0">
    <xmlCellPr id="280" uniqueName="_Report_Observations_BIL.PAS.VBA_I.USD.B1M">
      <xmlPr mapId="1" xpath="/Report/Observations/BIL.PAS.VBA/I.USD.B1M" xmlDataType="double"/>
    </xmlCellPr>
  </singleXmlCell>
  <singleXmlCell id="281" r="M22" connectionId="0">
    <xmlCellPr id="281" uniqueName="_Report_Observations_BIL.PAS.VBA_I.USD.ASI">
      <xmlPr mapId="1" xpath="/Report/Observations/BIL.PAS.VBA/I.USD.ASI" xmlDataType="double"/>
    </xmlCellPr>
  </singleXmlCell>
  <singleXmlCell id="282" r="M23" connectionId="0">
    <xmlCellPr id="282" uniqueName="_Report_Observations_BIL.PAS.VBA_I.USD.KUE">
      <xmlPr mapId="1" xpath="/Report/Observations/BIL.PAS.VBA/I.USD.KUE" xmlDataType="double"/>
    </xmlCellPr>
  </singleXmlCell>
  <singleXmlCell id="283" r="M21" connectionId="0">
    <xmlCellPr id="283" uniqueName="_Report_Observations_BIL.PAS.VBA_I.USD.T">
      <xmlPr mapId="1" xpath="/Report/Observations/BIL.PAS.VBA/I.USD.T" xmlDataType="double"/>
    </xmlCellPr>
  </singleXmlCell>
  <singleXmlCell id="284" r="M28" connectionId="0">
    <xmlCellPr id="284" uniqueName="_Report_Observations_BIL.PAS.VBA_I.USD.J15">
      <xmlPr mapId="1" xpath="/Report/Observations/BIL.PAS.VBA/I.USD.J15" xmlDataType="double"/>
    </xmlCellPr>
  </singleXmlCell>
  <singleXmlCell id="285" r="M29" connectionId="0">
    <xmlCellPr id="285" uniqueName="_Report_Observations_BIL.PAS.VBA_I.USD.U5J">
      <xmlPr mapId="1" xpath="/Report/Observations/BIL.PAS.VBA/I.USD.U5J" xmlDataType="double"/>
    </xmlCellPr>
  </singleXmlCell>
  <singleXmlCell id="293" r="M30" connectionId="0">
    <xmlCellPr id="293" uniqueName="_Report_Observations_BIL.PAS.VBA.GMP_I.USD">
      <xmlPr mapId="1" xpath="/Report/Observations/BIL.PAS.VBA.GMP/I.USD" xmlDataType="double"/>
    </xmlCellPr>
  </singleXmlCell>
  <singleXmlCell id="297" r="M59" connectionId="0">
    <xmlCellPr id="297" uniqueName="_Report_Observations_BIL.PAS.VKE.KOV_I.USD.M13.T">
      <xmlPr mapId="1" xpath="/Report/Observations/BIL.PAS.VKE.KOV/I.USD.M13.T" xmlDataType="double"/>
    </xmlCellPr>
  </singleXmlCell>
  <singleXmlCell id="298" r="M57" connectionId="0">
    <xmlCellPr id="298" uniqueName="_Report_Observations_BIL.PAS.VKE.KOV_I.USD.RLZ.T">
      <xmlPr mapId="1" xpath="/Report/Observations/BIL.PAS.VKE.KOV/I.USD.RLZ.T" xmlDataType="double"/>
    </xmlCellPr>
  </singleXmlCell>
  <singleXmlCell id="299" r="M58" connectionId="0">
    <xmlCellPr id="299" uniqueName="_Report_Observations_BIL.PAS.VKE.KOV_I.USD.B1M.T">
      <xmlPr mapId="1" xpath="/Report/Observations/BIL.PAS.VKE.KOV/I.USD.B1M.T" xmlDataType="double"/>
    </xmlCellPr>
  </singleXmlCell>
  <singleXmlCell id="300" r="M55" connectionId="0">
    <xmlCellPr id="300" uniqueName="_Report_Observations_BIL.PAS.VKE.KOV_I.USD.KUE.NUE">
      <xmlPr mapId="1" xpath="/Report/Observations/BIL.PAS.VKE.KOV/I.USD.KUE.NUE" xmlDataType="double"/>
    </xmlCellPr>
  </singleXmlCell>
  <singleXmlCell id="301" r="M56" connectionId="0">
    <xmlCellPr id="301" uniqueName="_Report_Observations_BIL.PAS.VKE.KOV.CAG_I.USD.KUE.NUE">
      <xmlPr mapId="1" xpath="/Report/Observations/BIL.PAS.VKE.KOV.CAG/I.USD.KUE.NUE" xmlDataType="double"/>
    </xmlCellPr>
  </singleXmlCell>
  <singleXmlCell id="302" r="M53" connectionId="0">
    <xmlCellPr id="302" uniqueName="_Report_Observations_BIL.PAS.VKE.KOV_I.USD.KUE.T">
      <xmlPr mapId="1" xpath="/Report/Observations/BIL.PAS.VKE.KOV/I.USD.KUE.T" xmlDataType="double"/>
    </xmlCellPr>
  </singleXmlCell>
  <singleXmlCell id="303" r="M54" connectionId="0">
    <xmlCellPr id="303" uniqueName="_Report_Observations_BIL.PAS.VKE.KOV_I.USD.KUE.UEB">
      <xmlPr mapId="1" xpath="/Report/Observations/BIL.PAS.VKE.KOV/I.USD.KUE.UEB" xmlDataType="double"/>
    </xmlCellPr>
  </singleXmlCell>
  <singleXmlCell id="309" r="M62" connectionId="0">
    <xmlCellPr id="309" uniqueName="_Report_Observations_BIL.PAS.VKE.KOV_I.USD.U5J.T">
      <xmlPr mapId="1" xpath="/Report/Observations/BIL.PAS.VKE.KOV/I.USD.U5J.T" xmlDataType="double"/>
    </xmlCellPr>
  </singleXmlCell>
  <singleXmlCell id="310" r="M63" connectionId="0">
    <xmlCellPr id="310" uniqueName="_Report_Observations_BIL.PAS.VKE.KOV.GMP_I.USD">
      <xmlPr mapId="1" xpath="/Report/Observations/BIL.PAS.VKE.KOV.GMP/I.USD" xmlDataType="double"/>
    </xmlCellPr>
  </singleXmlCell>
  <singleXmlCell id="312" r="M60" connectionId="0">
    <xmlCellPr id="312" uniqueName="_Report_Observations_BIL.PAS.VKE.KOV_I.USD.M31.T">
      <xmlPr mapId="1" xpath="/Report/Observations/BIL.PAS.VKE.KOV/I.USD.M31.T" xmlDataType="double"/>
    </xmlCellPr>
  </singleXmlCell>
  <singleXmlCell id="314" r="M61" connectionId="0">
    <xmlCellPr id="314" uniqueName="_Report_Observations_BIL.PAS.VKE.KOV_I.USD.J15.T">
      <xmlPr mapId="1" xpath="/Report/Observations/BIL.PAS.VKE.KOV/I.USD.J15.T" xmlDataType="double"/>
    </xmlCellPr>
  </singleXmlCell>
  <singleXmlCell id="317" r="M48" connectionId="0">
    <xmlCellPr id="317" uniqueName="_Report_Observations_BIL.PAS.WFG_I.USD.J15.KUN">
      <xmlPr mapId="1" xpath="/Report/Observations/BIL.PAS.WFG/I.USD.J15.KUN" xmlDataType="double"/>
    </xmlCellPr>
  </singleXmlCell>
  <singleXmlCell id="318" r="M49" connectionId="0">
    <xmlCellPr id="318" uniqueName="_Report_Observations_BIL.PAS.WFG_I.USD.U5J.KUN">
      <xmlPr mapId="1" xpath="/Report/Observations/BIL.PAS.WFG/I.USD.U5J.KUN" xmlDataType="double"/>
    </xmlCellPr>
  </singleXmlCell>
  <singleXmlCell id="319" r="M46" connectionId="0">
    <xmlCellPr id="319" uniqueName="_Report_Observations_BIL.PAS.WFG_I.USD.M13.KUN">
      <xmlPr mapId="1" xpath="/Report/Observations/BIL.PAS.WFG/I.USD.M13.KUN" xmlDataType="double"/>
    </xmlCellPr>
  </singleXmlCell>
  <singleXmlCell id="320" r="M47" connectionId="0">
    <xmlCellPr id="320" uniqueName="_Report_Observations_BIL.PAS.WFG_I.USD.M31.KUN">
      <xmlPr mapId="1" xpath="/Report/Observations/BIL.PAS.WFG/I.USD.M31.KUN" xmlDataType="double"/>
    </xmlCellPr>
  </singleXmlCell>
  <singleXmlCell id="321" r="M44" connectionId="0">
    <xmlCellPr id="321" uniqueName="_Report_Observations_BIL.PAS.WFG_I.USD.RLZ.KUN">
      <xmlPr mapId="1" xpath="/Report/Observations/BIL.PAS.WFG/I.USD.RLZ.KUN" xmlDataType="double"/>
    </xmlCellPr>
  </singleXmlCell>
  <singleXmlCell id="322" r="M45" connectionId="0">
    <xmlCellPr id="322" uniqueName="_Report_Observations_BIL.PAS.WFG_I.USD.B1M.KUN">
      <xmlPr mapId="1" xpath="/Report/Observations/BIL.PAS.WFG/I.USD.B1M.KUN" xmlDataType="double"/>
    </xmlCellPr>
  </singleXmlCell>
  <singleXmlCell id="323" r="M42" connectionId="0">
    <xmlCellPr id="323" uniqueName="_Report_Observations_BIL.PAS.WFG_I.USD.ASI.KUN">
      <xmlPr mapId="1" xpath="/Report/Observations/BIL.PAS.WFG/I.USD.ASI.KUN" xmlDataType="double"/>
    </xmlCellPr>
  </singleXmlCell>
  <singleXmlCell id="324" r="M43" connectionId="0">
    <xmlCellPr id="324" uniqueName="_Report_Observations_BIL.PAS.WFG_I.USD.KUE.KUN">
      <xmlPr mapId="1" xpath="/Report/Observations/BIL.PAS.WFG/I.USD.KUE.KUN" xmlDataType="double"/>
    </xmlCellPr>
  </singleXmlCell>
  <singleXmlCell id="329" r="M51" connectionId="0">
    <xmlCellPr id="329" uniqueName="_Report_Observations_BIL.PAS.VKE.KOV_I.USD.T.T">
      <xmlPr mapId="1" xpath="/Report/Observations/BIL.PAS.VKE.KOV/I.USD.T.T" xmlDataType="double"/>
    </xmlCellPr>
  </singleXmlCell>
  <singleXmlCell id="331" r="M52" connectionId="0">
    <xmlCellPr id="331" uniqueName="_Report_Observations_BIL.PAS.VKE.KOV_I.USD.ASI.T">
      <xmlPr mapId="1" xpath="/Report/Observations/BIL.PAS.VKE.KOV/I.USD.ASI.T" xmlDataType="double"/>
    </xmlCellPr>
  </singleXmlCell>
  <singleXmlCell id="334" r="M50" connectionId="0">
    <xmlCellPr id="334" uniqueName="_Report_Observations_BIL.PAS.VKE_I.USD">
      <xmlPr mapId="1" xpath="/Report/Observations/BIL.PAS.VKE/I.USD" xmlDataType="double"/>
    </xmlCellPr>
  </singleXmlCell>
  <singleXmlCell id="365" r="K100" connectionId="0">
    <xmlCellPr id="365" uniqueName="_Report_Observations_BIL.PAS.TOT.NRA.WAF_I.CHF">
      <xmlPr mapId="1" xpath="/Report/Observations/BIL.PAS.TOT.NRA.WAF/I.CHF" xmlDataType="double"/>
    </xmlCellPr>
  </singleXmlCell>
  <singleXmlCell id="374" r="V100" connectionId="0">
    <xmlCellPr id="374" uniqueName="_Report_Observations_BIL.PAS.TOT.NRA.WAF_A.JPY">
      <xmlPr mapId="1" xpath="/Report/Observations/BIL.PAS.TOT.NRA.WAF/A.JPY" xmlDataType="double"/>
    </xmlCellPr>
  </singleXmlCell>
  <singleXmlCell id="381" r="U73" connectionId="0">
    <xmlCellPr id="381" uniqueName="_Report_Observations_BIL.PAS.FFV.VBA_A.EUR">
      <xmlPr mapId="1" xpath="/Report/Observations/BIL.PAS.FFV.VBA/A.EUR" xmlDataType="double"/>
    </xmlCellPr>
  </singleXmlCell>
  <singleXmlCell id="382" r="U74" connectionId="0">
    <xmlCellPr id="382" uniqueName="_Report_Observations_BIL.PAS.FFV.WFG_A.EUR">
      <xmlPr mapId="1" xpath="/Report/Observations/BIL.PAS.FFV.WFG/A.EUR" xmlDataType="double"/>
    </xmlCellPr>
  </singleXmlCell>
  <singleXmlCell id="383" r="U71" connectionId="0">
    <xmlCellPr id="383" uniqueName="_Report_Observations_BIL.PAS.FFV_A.EUR">
      <xmlPr mapId="1" xpath="/Report/Observations/BIL.PAS.FFV/A.EUR" xmlDataType="double"/>
    </xmlCellPr>
  </singleXmlCell>
  <singleXmlCell id="385" r="U72" connectionId="0">
    <xmlCellPr id="385" uniqueName="_Report_Observations_BIL.PAS.FFV.STP_A.EUR">
      <xmlPr mapId="1" xpath="/Report/Observations/BIL.PAS.FFV.STP/A.EUR" xmlDataType="double"/>
    </xmlCellPr>
  </singleXmlCell>
  <singleXmlCell id="388" r="U70" connectionId="0">
    <xmlCellPr id="388" uniqueName="_Report_Observations_BIL.PAS.WBW_A.EUR">
      <xmlPr mapId="1" xpath="/Report/Observations/BIL.PAS.WBW/A.EUR" xmlDataType="double"/>
    </xmlCellPr>
  </singleXmlCell>
  <singleXmlCell id="396" r="U79" connectionId="0">
    <xmlCellPr id="396" uniqueName="_Report_Observations_BIL.PAS.APF_A.EUR">
      <xmlPr mapId="1" xpath="/Report/Observations/BIL.PAS.APF/A.EUR" xmlDataType="double"/>
    </xmlCellPr>
  </singleXmlCell>
  <singleXmlCell id="401" r="U77" connectionId="0">
    <xmlCellPr id="401" uniqueName="_Report_Observations_BIL.PAS.KOB_A.EUR.B5J">
      <xmlPr mapId="1" xpath="/Report/Observations/BIL.PAS.KOB/A.EUR.B5J" xmlDataType="double"/>
    </xmlCellPr>
  </singleXmlCell>
  <singleXmlCell id="403" r="U78" connectionId="0">
    <xmlCellPr id="403" uniqueName="_Report_Observations_BIL.PAS.KOB_A.EUR.U5J">
      <xmlPr mapId="1" xpath="/Report/Observations/BIL.PAS.KOB/A.EUR.U5J" xmlDataType="double"/>
    </xmlCellPr>
  </singleXmlCell>
  <singleXmlCell id="405" r="U75" connectionId="0">
    <xmlCellPr id="405" uniqueName="_Report_Observations_BIL.PAS.FFV.APF_A.EUR">
      <xmlPr mapId="1" xpath="/Report/Observations/BIL.PAS.FFV.APF/A.EUR" xmlDataType="double"/>
    </xmlCellPr>
  </singleXmlCell>
  <singleXmlCell id="406" r="U76" connectionId="0">
    <xmlCellPr id="406" uniqueName="_Report_Observations_BIL.PAS.KOB_A.EUR.T">
      <xmlPr mapId="1" xpath="/Report/Observations/BIL.PAS.KOB/A.EUR.T" xmlDataType="double"/>
    </xmlCellPr>
  </singleXmlCell>
  <singleXmlCell id="409" r="U62" connectionId="0">
    <xmlCellPr id="409" uniqueName="_Report_Observations_BIL.PAS.VKE.KOV_A.EUR.U5J.T">
      <xmlPr mapId="1" xpath="/Report/Observations/BIL.PAS.VKE.KOV/A.EUR.U5J.T" xmlDataType="double"/>
    </xmlCellPr>
  </singleXmlCell>
  <singleXmlCell id="410" r="U63" connectionId="0">
    <xmlCellPr id="410" uniqueName="_Report_Observations_BIL.PAS.VKE.KOV.GMP_A.EUR">
      <xmlPr mapId="1" xpath="/Report/Observations/BIL.PAS.VKE.KOV.GMP/A.EUR" xmlDataType="double"/>
    </xmlCellPr>
  </singleXmlCell>
  <singleXmlCell id="411" r="U60" connectionId="0">
    <xmlCellPr id="411" uniqueName="_Report_Observations_BIL.PAS.VKE.KOV_A.EUR.M31.T">
      <xmlPr mapId="1" xpath="/Report/Observations/BIL.PAS.VKE.KOV/A.EUR.M31.T" xmlDataType="double"/>
    </xmlCellPr>
  </singleXmlCell>
  <singleXmlCell id="412" r="U61" connectionId="0">
    <xmlCellPr id="412" uniqueName="_Report_Observations_BIL.PAS.VKE.KOV_A.EUR.J15.T">
      <xmlPr mapId="1" xpath="/Report/Observations/BIL.PAS.VKE.KOV/A.EUR.J15.T" xmlDataType="double"/>
    </xmlCellPr>
  </singleXmlCell>
  <singleXmlCell id="413" r="U68" connectionId="0">
    <xmlCellPr id="413" uniqueName="_Report_Observations_BIL.PAS.HGE_A.EUR.BAN">
      <xmlPr mapId="1" xpath="/Report/Observations/BIL.PAS.HGE/A.EUR.BAN" xmlDataType="double"/>
    </xmlCellPr>
  </singleXmlCell>
  <singleXmlCell id="414" r="U69" connectionId="0">
    <xmlCellPr id="414" uniqueName="_Report_Observations_BIL.PAS.HGE_A.EUR.KUN">
      <xmlPr mapId="1" xpath="/Report/Observations/BIL.PAS.HGE/A.EUR.KUN" xmlDataType="double"/>
    </xmlCellPr>
  </singleXmlCell>
  <singleXmlCell id="415" r="U66" connectionId="0">
    <xmlCellPr id="415" uniqueName="_Report_Observations_BIL.PAS.VKE.GVG.S3A_A.EUR">
      <xmlPr mapId="1" xpath="/Report/Observations/BIL.PAS.VKE.GVG.S3A/A.EUR" xmlDataType="double"/>
    </xmlCellPr>
  </singleXmlCell>
  <singleXmlCell id="416" r="U67" connectionId="0">
    <xmlCellPr id="416" uniqueName="_Report_Observations_BIL.PAS.HGE_A.EUR.T">
      <xmlPr mapId="1" xpath="/Report/Observations/BIL.PAS.HGE/A.EUR.T" xmlDataType="double"/>
    </xmlCellPr>
  </singleXmlCell>
  <singleXmlCell id="417" r="U64" connectionId="0">
    <xmlCellPr id="417" uniqueName="_Report_Observations_BIL.PAS.VKE.GVG_A.EUR">
      <xmlPr mapId="1" xpath="/Report/Observations/BIL.PAS.VKE.GVG/A.EUR" xmlDataType="double"/>
    </xmlCellPr>
  </singleXmlCell>
  <singleXmlCell id="418" r="U65" connectionId="0">
    <xmlCellPr id="418" uniqueName="_Report_Observations_BIL.PAS.VKE.GVG.F2S_A.EUR">
      <xmlPr mapId="1" xpath="/Report/Observations/BIL.PAS.VKE.GVG.F2S/A.EUR" xmlDataType="double"/>
    </xmlCellPr>
  </singleXmlCell>
  <singleXmlCell id="419" r="U95" connectionId="0">
    <xmlCellPr id="419" uniqueName="_Report_Observations_BIL.PAS.FGR_A.EUR">
      <xmlPr mapId="1" xpath="/Report/Observations/BIL.PAS.FGR/A.EUR" xmlDataType="double"/>
    </xmlCellPr>
  </singleXmlCell>
  <singleXmlCell id="420" r="U96" connectionId="0">
    <xmlCellPr id="420" uniqueName="_Report_Observations_BIL.PAS.EKA_A.EUR">
      <xmlPr mapId="1" xpath="/Report/Observations/BIL.PAS.EKA/A.EUR" xmlDataType="double"/>
    </xmlCellPr>
  </singleXmlCell>
  <singleXmlCell id="421" r="U94" connectionId="0">
    <xmlCellPr id="421" uniqueName="_Report_Observations_BIL.PAS.GRE_A.EUR">
      <xmlPr mapId="1" xpath="/Report/Observations/BIL.PAS.GRE/A.EUR" xmlDataType="double"/>
    </xmlCellPr>
  </singleXmlCell>
  <singleXmlCell id="422" r="U91" connectionId="0">
    <xmlCellPr id="422" uniqueName="_Report_Observations_BIL.PAS.GKA_A.EUR">
      <xmlPr mapId="1" xpath="/Report/Observations/BIL.PAS.GKA/A.EUR" xmlDataType="double"/>
    </xmlCellPr>
  </singleXmlCell>
  <singleXmlCell id="423" r="U92" connectionId="0">
    <xmlCellPr id="423" uniqueName="_Report_Observations_BIL.PAS.KRE_A.EUR">
      <xmlPr mapId="1" xpath="/Report/Observations/BIL.PAS.KRE/A.EUR" xmlDataType="double"/>
    </xmlCellPr>
  </singleXmlCell>
  <singleXmlCell id="424" r="U90" connectionId="0">
    <xmlCellPr id="424" uniqueName="_Report_Observations_BIL.PAS.RAB_A.EUR">
      <xmlPr mapId="1" xpath="/Report/Observations/BIL.PAS.RAB/A.EUR" xmlDataType="double"/>
    </xmlCellPr>
  </singleXmlCell>
  <singleXmlCell id="425" r="U99" connectionId="0">
    <xmlCellPr id="425" uniqueName="_Report_Observations_BIL.PAS.TOT.NRA_A.EUR">
      <xmlPr mapId="1" xpath="/Report/Observations/BIL.PAS.TOT.NRA/A.EUR" xmlDataType="double"/>
    </xmlCellPr>
  </singleXmlCell>
  <singleXmlCell id="426" r="U97" connectionId="0">
    <xmlCellPr id="426" uniqueName="_Report_Observations_BIL.PAS.GVO_A.EUR">
      <xmlPr mapId="1" xpath="/Report/Observations/BIL.PAS.GVO/A.EUR" xmlDataType="double"/>
    </xmlCellPr>
  </singleXmlCell>
  <singleXmlCell id="427" r="U98" connectionId="0">
    <xmlCellPr id="427" uniqueName="_Report_Observations_BIL.PAS.TOT_A.EUR">
      <xmlPr mapId="1" xpath="/Report/Observations/BIL.PAS.TOT/A.EUR" xmlDataType="double"/>
    </xmlCellPr>
  </singleXmlCell>
  <singleXmlCell id="428" r="U85" connectionId="0">
    <xmlCellPr id="428" uniqueName="_Report_Observations_BIL.PAS.REA_A.EUR">
      <xmlPr mapId="1" xpath="/Report/Observations/BIL.PAS.REA/A.EUR" xmlDataType="double"/>
    </xmlCellPr>
  </singleXmlCell>
  <singleXmlCell id="429" r="U82" connectionId="0">
    <xmlCellPr id="429" uniqueName="_Report_Observations_BIL.PAS.APF.GMP_A.EUR">
      <xmlPr mapId="1" xpath="/Report/Observations/BIL.PAS.APF.GMP/A.EUR" xmlDataType="double"/>
    </xmlCellPr>
  </singleXmlCell>
  <singleXmlCell id="430" r="U80" connectionId="0">
    <xmlCellPr id="430" uniqueName="_Report_Observations_BIL.PAS.APF.OOW_A.EUR">
      <xmlPr mapId="1" xpath="/Report/Observations/BIL.PAS.APF.OOW/A.EUR" xmlDataType="double"/>
    </xmlCellPr>
  </singleXmlCell>
  <singleXmlCell id="431" r="U81" connectionId="0">
    <xmlCellPr id="431" uniqueName="_Report_Observations_BIL.PAS.APF.OOW.NRA_A.EUR">
      <xmlPr mapId="1" xpath="/Report/Observations/BIL.PAS.APF.OOW.NRA/A.EUR" xmlDataType="double"/>
    </xmlCellPr>
  </singleXmlCell>
  <singleXmlCell id="432" r="U88" connectionId="0">
    <xmlCellPr id="432" uniqueName="_Report_Observations_BIL.PAS.SON.NML_A.EUR">
      <xmlPr mapId="1" xpath="/Report/Observations/BIL.PAS.SON.NML/A.EUR" xmlDataType="double"/>
    </xmlCellPr>
  </singleXmlCell>
  <singleXmlCell id="433" r="U89" connectionId="0">
    <xmlCellPr id="433" uniqueName="_Report_Observations_BIL.PAS.RUE_A.EUR">
      <xmlPr mapId="1" xpath="/Report/Observations/BIL.PAS.RUE/A.EUR" xmlDataType="double"/>
    </xmlCellPr>
  </singleXmlCell>
  <singleXmlCell id="434" r="U86" connectionId="0">
    <xmlCellPr id="434" uniqueName="_Report_Observations_BIL.PAS.SON_A.EUR">
      <xmlPr mapId="1" xpath="/Report/Observations/BIL.PAS.SON/A.EUR" xmlDataType="double"/>
    </xmlCellPr>
  </singleXmlCell>
  <singleXmlCell id="435" r="U87" connectionId="0">
    <xmlCellPr id="435" uniqueName="_Report_Observations_BIL.PAS.SON.SBG_A.EUR">
      <xmlPr mapId="1" xpath="/Report/Observations/BIL.PAS.SON.SBG/A.EUR" xmlDataType="double"/>
    </xmlCellPr>
  </singleXmlCell>
  <singleXmlCell id="436" r="U30" connectionId="0">
    <xmlCellPr id="436" uniqueName="_Report_Observations_BIL.PAS.VBA.GMP_A.EUR">
      <xmlPr mapId="1" xpath="/Report/Observations/BIL.PAS.VBA.GMP/A.EUR" xmlDataType="double"/>
    </xmlCellPr>
  </singleXmlCell>
  <singleXmlCell id="437" r="U37" connectionId="0">
    <xmlCellPr id="437" uniqueName="_Report_Observations_BIL.PAS.WFG_A.EUR.M13.BAN">
      <xmlPr mapId="1" xpath="/Report/Observations/BIL.PAS.WFG/A.EUR.M13.BAN" xmlDataType="double"/>
    </xmlCellPr>
  </singleXmlCell>
  <singleXmlCell id="438" r="U38" connectionId="0">
    <xmlCellPr id="438" uniqueName="_Report_Observations_BIL.PAS.WFG_A.EUR.M31.BAN">
      <xmlPr mapId="1" xpath="/Report/Observations/BIL.PAS.WFG/A.EUR.M31.BAN" xmlDataType="double"/>
    </xmlCellPr>
  </singleXmlCell>
  <singleXmlCell id="439" r="U35" connectionId="0">
    <xmlCellPr id="439" uniqueName="_Report_Observations_BIL.PAS.WFG_A.EUR.RLZ.BAN">
      <xmlPr mapId="1" xpath="/Report/Observations/BIL.PAS.WFG/A.EUR.RLZ.BAN" xmlDataType="double"/>
    </xmlCellPr>
  </singleXmlCell>
  <singleXmlCell id="440" r="U36" connectionId="0">
    <xmlCellPr id="440" uniqueName="_Report_Observations_BIL.PAS.WFG_A.EUR.B1M.BAN">
      <xmlPr mapId="1" xpath="/Report/Observations/BIL.PAS.WFG/A.EUR.B1M.BAN" xmlDataType="double"/>
    </xmlCellPr>
  </singleXmlCell>
  <singleXmlCell id="441" r="U33" connectionId="0">
    <xmlCellPr id="441" uniqueName="_Report_Observations_BIL.PAS.WFG_A.EUR.ASI.BAN">
      <xmlPr mapId="1" xpath="/Report/Observations/BIL.PAS.WFG/A.EUR.ASI.BAN" xmlDataType="double"/>
    </xmlCellPr>
  </singleXmlCell>
  <singleXmlCell id="442" r="U34" connectionId="0">
    <xmlCellPr id="442" uniqueName="_Report_Observations_BIL.PAS.WFG_A.EUR.KUE.BAN">
      <xmlPr mapId="1" xpath="/Report/Observations/BIL.PAS.WFG/A.EUR.KUE.BAN" xmlDataType="double"/>
    </xmlCellPr>
  </singleXmlCell>
  <singleXmlCell id="443" r="U31" connectionId="0">
    <xmlCellPr id="443" uniqueName="_Report_Observations_BIL.PAS.WFG_A.EUR.T.T">
      <xmlPr mapId="1" xpath="/Report/Observations/BIL.PAS.WFG/A.EUR.T.T" xmlDataType="double"/>
    </xmlCellPr>
  </singleXmlCell>
  <singleXmlCell id="444" r="U32" connectionId="0">
    <xmlCellPr id="444" uniqueName="_Report_Observations_BIL.PAS.WFG_A.EUR.T.BAN">
      <xmlPr mapId="1" xpath="/Report/Observations/BIL.PAS.WFG/A.EUR.T.BAN" xmlDataType="double"/>
    </xmlCellPr>
  </singleXmlCell>
  <singleXmlCell id="445" r="U39" connectionId="0">
    <xmlCellPr id="445" uniqueName="_Report_Observations_BIL.PAS.WFG_A.EUR.J15.BAN">
      <xmlPr mapId="1" xpath="/Report/Observations/BIL.PAS.WFG/A.EUR.J15.BAN" xmlDataType="double"/>
    </xmlCellPr>
  </singleXmlCell>
  <singleXmlCell id="446" r="U26" connectionId="0">
    <xmlCellPr id="446" uniqueName="_Report_Observations_BIL.PAS.VBA_A.EUR.M13">
      <xmlPr mapId="1" xpath="/Report/Observations/BIL.PAS.VBA/A.EUR.M13" xmlDataType="double"/>
    </xmlCellPr>
  </singleXmlCell>
  <singleXmlCell id="447" r="U27" connectionId="0">
    <xmlCellPr id="447" uniqueName="_Report_Observations_BIL.PAS.VBA_A.EUR.M31">
      <xmlPr mapId="1" xpath="/Report/Observations/BIL.PAS.VBA/A.EUR.M31" xmlDataType="double"/>
    </xmlCellPr>
  </singleXmlCell>
  <singleXmlCell id="448" r="U24" connectionId="0">
    <xmlCellPr id="448" uniqueName="_Report_Observations_BIL.PAS.VBA_A.EUR.RLZ">
      <xmlPr mapId="1" xpath="/Report/Observations/BIL.PAS.VBA/A.EUR.RLZ" xmlDataType="double"/>
    </xmlCellPr>
  </singleXmlCell>
  <singleXmlCell id="449" r="U25" connectionId="0">
    <xmlCellPr id="449" uniqueName="_Report_Observations_BIL.PAS.VBA_A.EUR.B1M">
      <xmlPr mapId="1" xpath="/Report/Observations/BIL.PAS.VBA/A.EUR.B1M" xmlDataType="double"/>
    </xmlCellPr>
  </singleXmlCell>
  <singleXmlCell id="450" r="U22" connectionId="0">
    <xmlCellPr id="450" uniqueName="_Report_Observations_BIL.PAS.VBA_A.EUR.ASI">
      <xmlPr mapId="1" xpath="/Report/Observations/BIL.PAS.VBA/A.EUR.ASI" xmlDataType="double"/>
    </xmlCellPr>
  </singleXmlCell>
  <singleXmlCell id="451" r="U23" connectionId="0">
    <xmlCellPr id="451" uniqueName="_Report_Observations_BIL.PAS.VBA_A.EUR.KUE">
      <xmlPr mapId="1" xpath="/Report/Observations/BIL.PAS.VBA/A.EUR.KUE" xmlDataType="double"/>
    </xmlCellPr>
  </singleXmlCell>
  <singleXmlCell id="452" r="U21" connectionId="0">
    <xmlCellPr id="452" uniqueName="_Report_Observations_BIL.PAS.VBA_A.EUR.T">
      <xmlPr mapId="1" xpath="/Report/Observations/BIL.PAS.VBA/A.EUR.T" xmlDataType="double"/>
    </xmlCellPr>
  </singleXmlCell>
  <singleXmlCell id="454" r="U28" connectionId="0">
    <xmlCellPr id="454" uniqueName="_Report_Observations_BIL.PAS.VBA_A.EUR.J15">
      <xmlPr mapId="1" xpath="/Report/Observations/BIL.PAS.VBA/A.EUR.J15" xmlDataType="double"/>
    </xmlCellPr>
  </singleXmlCell>
  <singleXmlCell id="455" r="U29" connectionId="0">
    <xmlCellPr id="455" uniqueName="_Report_Observations_BIL.PAS.VBA_A.EUR.U5J">
      <xmlPr mapId="1" xpath="/Report/Observations/BIL.PAS.VBA/A.EUR.U5J" xmlDataType="double"/>
    </xmlCellPr>
  </singleXmlCell>
  <singleXmlCell id="456" r="U51" connectionId="0">
    <xmlCellPr id="456" uniqueName="_Report_Observations_BIL.PAS.VKE.KOV_A.EUR.T.T">
      <xmlPr mapId="1" xpath="/Report/Observations/BIL.PAS.VKE.KOV/A.EUR.T.T" xmlDataType="double"/>
    </xmlCellPr>
  </singleXmlCell>
  <singleXmlCell id="457" r="U52" connectionId="0">
    <xmlCellPr id="457" uniqueName="_Report_Observations_BIL.PAS.VKE.KOV_A.EUR.ASI.T">
      <xmlPr mapId="1" xpath="/Report/Observations/BIL.PAS.VKE.KOV/A.EUR.ASI.T" xmlDataType="double"/>
    </xmlCellPr>
  </singleXmlCell>
  <singleXmlCell id="459" r="U50" connectionId="0">
    <xmlCellPr id="459" uniqueName="_Report_Observations_BIL.PAS.VKE_A.EUR">
      <xmlPr mapId="1" xpath="/Report/Observations/BIL.PAS.VKE/A.EUR" xmlDataType="double"/>
    </xmlCellPr>
  </singleXmlCell>
  <singleXmlCell id="461" r="U59" connectionId="0">
    <xmlCellPr id="461" uniqueName="_Report_Observations_BIL.PAS.VKE.KOV_A.EUR.M13.T">
      <xmlPr mapId="1" xpath="/Report/Observations/BIL.PAS.VKE.KOV/A.EUR.M13.T" xmlDataType="double"/>
    </xmlCellPr>
  </singleXmlCell>
  <singleXmlCell id="462" r="U57" connectionId="0">
    <xmlCellPr id="462" uniqueName="_Report_Observations_BIL.PAS.VKE.KOV_A.EUR.RLZ.T">
      <xmlPr mapId="1" xpath="/Report/Observations/BIL.PAS.VKE.KOV/A.EUR.RLZ.T" xmlDataType="double"/>
    </xmlCellPr>
  </singleXmlCell>
  <singleXmlCell id="463" r="U58" connectionId="0">
    <xmlCellPr id="463" uniqueName="_Report_Observations_BIL.PAS.VKE.KOV_A.EUR.B1M.T">
      <xmlPr mapId="1" xpath="/Report/Observations/BIL.PAS.VKE.KOV/A.EUR.B1M.T" xmlDataType="double"/>
    </xmlCellPr>
  </singleXmlCell>
  <singleXmlCell id="464" r="U55" connectionId="0">
    <xmlCellPr id="464" uniqueName="_Report_Observations_BIL.PAS.VKE.KOV_A.EUR.KUE.NUE">
      <xmlPr mapId="1" xpath="/Report/Observations/BIL.PAS.VKE.KOV/A.EUR.KUE.NUE" xmlDataType="double"/>
    </xmlCellPr>
  </singleXmlCell>
  <singleXmlCell id="465" r="U56" connectionId="0">
    <xmlCellPr id="465" uniqueName="_Report_Observations_BIL.PAS.VKE.KOV.CAG_A.EUR.KUE.NUE">
      <xmlPr mapId="1" xpath="/Report/Observations/BIL.PAS.VKE.KOV.CAG/A.EUR.KUE.NUE" xmlDataType="double"/>
    </xmlCellPr>
  </singleXmlCell>
  <singleXmlCell id="466" r="U53" connectionId="0">
    <xmlCellPr id="466" uniqueName="_Report_Observations_BIL.PAS.VKE.KOV_A.EUR.KUE.T">
      <xmlPr mapId="1" xpath="/Report/Observations/BIL.PAS.VKE.KOV/A.EUR.KUE.T" xmlDataType="double"/>
    </xmlCellPr>
  </singleXmlCell>
  <singleXmlCell id="467" r="U54" connectionId="0">
    <xmlCellPr id="467" uniqueName="_Report_Observations_BIL.PAS.VKE.KOV_A.EUR.KUE.UEB">
      <xmlPr mapId="1" xpath="/Report/Observations/BIL.PAS.VKE.KOV/A.EUR.KUE.UEB" xmlDataType="double"/>
    </xmlCellPr>
  </singleXmlCell>
  <singleXmlCell id="483" r="U40" connectionId="0">
    <xmlCellPr id="483" uniqueName="_Report_Observations_BIL.PAS.WFG_A.EUR.U5J.BAN">
      <xmlPr mapId="1" xpath="/Report/Observations/BIL.PAS.WFG/A.EUR.U5J.BAN" xmlDataType="double"/>
    </xmlCellPr>
  </singleXmlCell>
  <singleXmlCell id="484" r="U41" connectionId="0">
    <xmlCellPr id="484" uniqueName="_Report_Observations_BIL.PAS.WFG_A.EUR.T.KUN">
      <xmlPr mapId="1" xpath="/Report/Observations/BIL.PAS.WFG/A.EUR.T.KUN" xmlDataType="double"/>
    </xmlCellPr>
  </singleXmlCell>
  <singleXmlCell id="488" r="U48" connectionId="0">
    <xmlCellPr id="488" uniqueName="_Report_Observations_BIL.PAS.WFG_A.EUR.J15.KUN">
      <xmlPr mapId="1" xpath="/Report/Observations/BIL.PAS.WFG/A.EUR.J15.KUN" xmlDataType="double"/>
    </xmlCellPr>
  </singleXmlCell>
  <singleXmlCell id="489" r="U49" connectionId="0">
    <xmlCellPr id="489" uniqueName="_Report_Observations_BIL.PAS.WFG_A.EUR.U5J.KUN">
      <xmlPr mapId="1" xpath="/Report/Observations/BIL.PAS.WFG/A.EUR.U5J.KUN" xmlDataType="double"/>
    </xmlCellPr>
  </singleXmlCell>
  <singleXmlCell id="490" r="U46" connectionId="0">
    <xmlCellPr id="490" uniqueName="_Report_Observations_BIL.PAS.WFG_A.EUR.M13.KUN">
      <xmlPr mapId="1" xpath="/Report/Observations/BIL.PAS.WFG/A.EUR.M13.KUN" xmlDataType="double"/>
    </xmlCellPr>
  </singleXmlCell>
  <singleXmlCell id="491" r="U47" connectionId="0">
    <xmlCellPr id="491" uniqueName="_Report_Observations_BIL.PAS.WFG_A.EUR.M31.KUN">
      <xmlPr mapId="1" xpath="/Report/Observations/BIL.PAS.WFG/A.EUR.M31.KUN" xmlDataType="double"/>
    </xmlCellPr>
  </singleXmlCell>
  <singleXmlCell id="492" r="U44" connectionId="0">
    <xmlCellPr id="492" uniqueName="_Report_Observations_BIL.PAS.WFG_A.EUR.RLZ.KUN">
      <xmlPr mapId="1" xpath="/Report/Observations/BIL.PAS.WFG/A.EUR.RLZ.KUN" xmlDataType="double"/>
    </xmlCellPr>
  </singleXmlCell>
  <singleXmlCell id="493" r="U45" connectionId="0">
    <xmlCellPr id="493" uniqueName="_Report_Observations_BIL.PAS.WFG_A.EUR.B1M.KUN">
      <xmlPr mapId="1" xpath="/Report/Observations/BIL.PAS.WFG/A.EUR.B1M.KUN" xmlDataType="double"/>
    </xmlCellPr>
  </singleXmlCell>
  <singleXmlCell id="494" r="U42" connectionId="0">
    <xmlCellPr id="494" uniqueName="_Report_Observations_BIL.PAS.WFG_A.EUR.ASI.KUN">
      <xmlPr mapId="1" xpath="/Report/Observations/BIL.PAS.WFG/A.EUR.ASI.KUN" xmlDataType="double"/>
    </xmlCellPr>
  </singleXmlCell>
  <singleXmlCell id="495" r="U43" connectionId="0">
    <xmlCellPr id="495" uniqueName="_Report_Observations_BIL.PAS.WFG_A.EUR.KUE.KUN">
      <xmlPr mapId="1" xpath="/Report/Observations/BIL.PAS.WFG/A.EUR.KUE.KUN" xmlDataType="double"/>
    </xmlCellPr>
  </singleXmlCell>
  <singleXmlCell id="510" r="L98" connectionId="0">
    <xmlCellPr id="510" uniqueName="_Report_Observations_BIL.PAS.TOT_I.EM">
      <xmlPr mapId="1" xpath="/Report/Observations/BIL.PAS.TOT/I.EM" xmlDataType="double"/>
    </xmlCellPr>
  </singleXmlCell>
  <singleXmlCell id="514" r="L87" connectionId="0">
    <xmlCellPr id="514" uniqueName="_Report_Observations_BIL.PAS.SON.SBG_I.EM">
      <xmlPr mapId="1" xpath="/Report/Observations/BIL.PAS.SON.SBG/I.EM" xmlDataType="double"/>
    </xmlCellPr>
  </singleXmlCell>
  <singleXmlCell id="515" r="L88" connectionId="0">
    <xmlCellPr id="515" uniqueName="_Report_Observations_BIL.PAS.SON.NML_I.EM">
      <xmlPr mapId="1" xpath="/Report/Observations/BIL.PAS.SON.NML/I.EM" xmlDataType="double"/>
    </xmlCellPr>
  </singleXmlCell>
  <singleXmlCell id="526" r="Q100" connectionId="0">
    <xmlCellPr id="526" uniqueName="_Report_Observations_BIL.PAS.TOT.NRA.WAF_I.T">
      <xmlPr mapId="1" xpath="/Report/Observations/BIL.PAS.TOT.NRA.WAF/I.T" xmlDataType="double"/>
    </xmlCellPr>
  </singleXmlCell>
  <singleXmlCell id="545" r="L58" connectionId="0">
    <xmlCellPr id="545" uniqueName="_Report_Observations_BIL.PAS.VKE.KOV_I.EM.B1M.T">
      <xmlPr mapId="1" xpath="/Report/Observations/BIL.PAS.VKE.KOV/I.EM.B1M.T" xmlDataType="double"/>
    </xmlCellPr>
  </singleXmlCell>
  <singleXmlCell id="546" r="L59" connectionId="0">
    <xmlCellPr id="546" uniqueName="_Report_Observations_BIL.PAS.VKE.KOV_I.EM.M13.T">
      <xmlPr mapId="1" xpath="/Report/Observations/BIL.PAS.VKE.KOV/I.EM.M13.T" xmlDataType="double"/>
    </xmlCellPr>
  </singleXmlCell>
  <singleXmlCell id="547" r="L56" connectionId="0">
    <xmlCellPr id="547" uniqueName="_Report_Observations_BIL.PAS.VKE.KOV.CAG_I.EM.KUE.NUE">
      <xmlPr mapId="1" xpath="/Report/Observations/BIL.PAS.VKE.KOV.CAG/I.EM.KUE.NUE" xmlDataType="double"/>
    </xmlCellPr>
  </singleXmlCell>
  <singleXmlCell id="548" r="L57" connectionId="0">
    <xmlCellPr id="548" uniqueName="_Report_Observations_BIL.PAS.VKE.KOV_I.EM.RLZ.T">
      <xmlPr mapId="1" xpath="/Report/Observations/BIL.PAS.VKE.KOV/I.EM.RLZ.T" xmlDataType="double"/>
    </xmlCellPr>
  </singleXmlCell>
  <singleXmlCell id="549" r="L54" connectionId="0">
    <xmlCellPr id="549" uniqueName="_Report_Observations_BIL.PAS.VKE.KOV_I.EM.KUE.UEB">
      <xmlPr mapId="1" xpath="/Report/Observations/BIL.PAS.VKE.KOV/I.EM.KUE.UEB" xmlDataType="double"/>
    </xmlCellPr>
  </singleXmlCell>
  <singleXmlCell id="550" r="L55" connectionId="0">
    <xmlCellPr id="550" uniqueName="_Report_Observations_BIL.PAS.VKE.KOV_I.EM.KUE.NUE">
      <xmlPr mapId="1" xpath="/Report/Observations/BIL.PAS.VKE.KOV/I.EM.KUE.NUE" xmlDataType="double"/>
    </xmlCellPr>
  </singleXmlCell>
  <singleXmlCell id="551" r="L64" connectionId="0">
    <xmlCellPr id="551" uniqueName="_Report_Observations_BIL.PAS.VKE.GVG_I.EM">
      <xmlPr mapId="1" xpath="/Report/Observations/BIL.PAS.VKE.GVG/I.EM" xmlDataType="double"/>
    </xmlCellPr>
  </singleXmlCell>
  <singleXmlCell id="552" r="L61" connectionId="0">
    <xmlCellPr id="552" uniqueName="_Report_Observations_BIL.PAS.VKE.KOV_I.EM.J15.T">
      <xmlPr mapId="1" xpath="/Report/Observations/BIL.PAS.VKE.KOV/I.EM.J15.T" xmlDataType="double"/>
    </xmlCellPr>
  </singleXmlCell>
  <singleXmlCell id="553" r="L62" connectionId="0">
    <xmlCellPr id="553" uniqueName="_Report_Observations_BIL.PAS.VKE.KOV_I.EM.U5J.T">
      <xmlPr mapId="1" xpath="/Report/Observations/BIL.PAS.VKE.KOV/I.EM.U5J.T" xmlDataType="double"/>
    </xmlCellPr>
  </singleXmlCell>
  <singleXmlCell id="554" r="L60" connectionId="0">
    <xmlCellPr id="554" uniqueName="_Report_Observations_BIL.PAS.VKE.KOV_I.EM.M31.T">
      <xmlPr mapId="1" xpath="/Report/Observations/BIL.PAS.VKE.KOV/I.EM.M31.T" xmlDataType="double"/>
    </xmlCellPr>
  </singleXmlCell>
  <singleXmlCell id="555" r="L49" connectionId="0">
    <xmlCellPr id="555" uniqueName="_Report_Observations_BIL.PAS.WFG_I.EM.U5J.KUN">
      <xmlPr mapId="1" xpath="/Report/Observations/BIL.PAS.WFG/I.EM.U5J.KUN" xmlDataType="double"/>
    </xmlCellPr>
  </singleXmlCell>
  <singleXmlCell id="556" r="L47" connectionId="0">
    <xmlCellPr id="556" uniqueName="_Report_Observations_BIL.PAS.WFG_I.EM.M31.KUN">
      <xmlPr mapId="1" xpath="/Report/Observations/BIL.PAS.WFG/I.EM.M31.KUN" xmlDataType="double"/>
    </xmlCellPr>
  </singleXmlCell>
  <singleXmlCell id="557" r="L48" connectionId="0">
    <xmlCellPr id="557" uniqueName="_Report_Observations_BIL.PAS.WFG_I.EM.J15.KUN">
      <xmlPr mapId="1" xpath="/Report/Observations/BIL.PAS.WFG/I.EM.J15.KUN" xmlDataType="double"/>
    </xmlCellPr>
  </singleXmlCell>
  <singleXmlCell id="558" r="L45" connectionId="0">
    <xmlCellPr id="558" uniqueName="_Report_Observations_BIL.PAS.WFG_I.EM.B1M.KUN">
      <xmlPr mapId="1" xpath="/Report/Observations/BIL.PAS.WFG/I.EM.B1M.KUN" xmlDataType="double"/>
    </xmlCellPr>
  </singleXmlCell>
  <singleXmlCell id="559" r="L46" connectionId="0">
    <xmlCellPr id="559" uniqueName="_Report_Observations_BIL.PAS.WFG_I.EM.M13.KUN">
      <xmlPr mapId="1" xpath="/Report/Observations/BIL.PAS.WFG/I.EM.M13.KUN" xmlDataType="double"/>
    </xmlCellPr>
  </singleXmlCell>
  <singleXmlCell id="560" r="L43" connectionId="0">
    <xmlCellPr id="560" uniqueName="_Report_Observations_BIL.PAS.WFG_I.EM.KUE.KUN">
      <xmlPr mapId="1" xpath="/Report/Observations/BIL.PAS.WFG/I.EM.KUE.KUN" xmlDataType="double"/>
    </xmlCellPr>
  </singleXmlCell>
  <singleXmlCell id="561" r="L44" connectionId="0">
    <xmlCellPr id="561" uniqueName="_Report_Observations_BIL.PAS.WFG_I.EM.RLZ.KUN">
      <xmlPr mapId="1" xpath="/Report/Observations/BIL.PAS.WFG/I.EM.RLZ.KUN" xmlDataType="double"/>
    </xmlCellPr>
  </singleXmlCell>
  <singleXmlCell id="564" r="L52" connectionId="0">
    <xmlCellPr id="564" uniqueName="_Report_Observations_BIL.PAS.VKE.KOV_I.EM.ASI.T">
      <xmlPr mapId="1" xpath="/Report/Observations/BIL.PAS.VKE.KOV/I.EM.ASI.T" xmlDataType="double"/>
    </xmlCellPr>
  </singleXmlCell>
  <singleXmlCell id="565" r="L53" connectionId="0">
    <xmlCellPr id="565" uniqueName="_Report_Observations_BIL.PAS.VKE.KOV_I.EM.KUE.T">
      <xmlPr mapId="1" xpath="/Report/Observations/BIL.PAS.VKE.KOV/I.EM.KUE.T" xmlDataType="double"/>
    </xmlCellPr>
  </singleXmlCell>
  <singleXmlCell id="566" r="L50" connectionId="0">
    <xmlCellPr id="566" uniqueName="_Report_Observations_BIL.PAS.VKE_I.EM">
      <xmlPr mapId="1" xpath="/Report/Observations/BIL.PAS.VKE/I.EM" xmlDataType="double"/>
    </xmlCellPr>
  </singleXmlCell>
  <singleXmlCell id="567" r="L51" connectionId="0">
    <xmlCellPr id="567" uniqueName="_Report_Observations_BIL.PAS.VKE.KOV_I.EM.T.T">
      <xmlPr mapId="1" xpath="/Report/Observations/BIL.PAS.VKE.KOV/I.EM.T.T" xmlDataType="double"/>
    </xmlCellPr>
  </singleXmlCell>
  <singleXmlCell id="573" r="L86" connectionId="0">
    <xmlCellPr id="573" uniqueName="_Report_Observations_BIL.PAS.SON_I.EM">
      <xmlPr mapId="1" xpath="/Report/Observations/BIL.PAS.SON/I.EM" xmlDataType="double"/>
    </xmlCellPr>
  </singleXmlCell>
  <singleXmlCell id="575" r="L69" connectionId="0">
    <xmlCellPr id="575" uniqueName="_Report_Observations_BIL.PAS.HGE_I.EM.KUN">
      <xmlPr mapId="1" xpath="/Report/Observations/BIL.PAS.HGE/I.EM.KUN" xmlDataType="double"/>
    </xmlCellPr>
  </singleXmlCell>
  <singleXmlCell id="576" r="L67" connectionId="0">
    <xmlCellPr id="576" uniqueName="_Report_Observations_BIL.PAS.HGE_I.EM.T">
      <xmlPr mapId="1" xpath="/Report/Observations/BIL.PAS.HGE/I.EM.T" xmlDataType="double"/>
    </xmlCellPr>
  </singleXmlCell>
  <singleXmlCell id="577" r="L68" connectionId="0">
    <xmlCellPr id="577" uniqueName="_Report_Observations_BIL.PAS.HGE_I.EM.BAN">
      <xmlPr mapId="1" xpath="/Report/Observations/BIL.PAS.HGE/I.EM.BAN" xmlDataType="double"/>
    </xmlCellPr>
  </singleXmlCell>
  <singleXmlCell id="578" r="L65" connectionId="0">
    <xmlCellPr id="578" uniqueName="_Report_Observations_BIL.PAS.VKE.GVG.F2S_I.EM">
      <xmlPr mapId="1" xpath="/Report/Observations/BIL.PAS.VKE.GVG.F2S/I.EM" xmlDataType="double"/>
    </xmlCellPr>
  </singleXmlCell>
  <singleXmlCell id="579" r="L66" connectionId="0">
    <xmlCellPr id="579" uniqueName="_Report_Observations_BIL.PAS.VKE.GVG.S3A_I.EM">
      <xmlPr mapId="1" xpath="/Report/Observations/BIL.PAS.VKE.GVG.S3A/I.EM" xmlDataType="double"/>
    </xmlCellPr>
  </singleXmlCell>
  <singleXmlCell id="583" r="L74" connectionId="0">
    <xmlCellPr id="583" uniqueName="_Report_Observations_BIL.PAS.FFV.WFG_I.EM">
      <xmlPr mapId="1" xpath="/Report/Observations/BIL.PAS.FFV.WFG/I.EM" xmlDataType="double"/>
    </xmlCellPr>
  </singleXmlCell>
  <singleXmlCell id="584" r="L72" connectionId="0">
    <xmlCellPr id="584" uniqueName="_Report_Observations_BIL.PAS.FFV.STP_I.EM">
      <xmlPr mapId="1" xpath="/Report/Observations/BIL.PAS.FFV.STP/I.EM" xmlDataType="double"/>
    </xmlCellPr>
  </singleXmlCell>
  <singleXmlCell id="585" r="L73" connectionId="0">
    <xmlCellPr id="585" uniqueName="_Report_Observations_BIL.PAS.FFV.VBA_I.EM">
      <xmlPr mapId="1" xpath="/Report/Observations/BIL.PAS.FFV.VBA/I.EM" xmlDataType="double"/>
    </xmlCellPr>
  </singleXmlCell>
  <singleXmlCell id="586" r="L70" connectionId="0">
    <xmlCellPr id="586" uniqueName="_Report_Observations_BIL.PAS.WBW_I.EM">
      <xmlPr mapId="1" xpath="/Report/Observations/BIL.PAS.WBW/I.EM" xmlDataType="double"/>
    </xmlCellPr>
  </singleXmlCell>
  <singleXmlCell id="587" r="L71" connectionId="0">
    <xmlCellPr id="587" uniqueName="_Report_Observations_BIL.PAS.FFV_I.EM">
      <xmlPr mapId="1" xpath="/Report/Observations/BIL.PAS.FFV/I.EM" xmlDataType="double"/>
    </xmlCellPr>
  </singleXmlCell>
  <singleXmlCell id="606" r="L38" connectionId="0">
    <xmlCellPr id="606" uniqueName="_Report_Observations_BIL.PAS.WFG_I.EM.M31.BAN">
      <xmlPr mapId="1" xpath="/Report/Observations/BIL.PAS.WFG/I.EM.M31.BAN" xmlDataType="double"/>
    </xmlCellPr>
  </singleXmlCell>
  <singleXmlCell id="607" r="L39" connectionId="0">
    <xmlCellPr id="607" uniqueName="_Report_Observations_BIL.PAS.WFG_I.EM.J15.BAN">
      <xmlPr mapId="1" xpath="/Report/Observations/BIL.PAS.WFG/I.EM.J15.BAN" xmlDataType="double"/>
    </xmlCellPr>
  </singleXmlCell>
  <singleXmlCell id="608" r="L36" connectionId="0">
    <xmlCellPr id="608" uniqueName="_Report_Observations_BIL.PAS.WFG_I.EM.B1M.BAN">
      <xmlPr mapId="1" xpath="/Report/Observations/BIL.PAS.WFG/I.EM.B1M.BAN" xmlDataType="double"/>
    </xmlCellPr>
  </singleXmlCell>
  <singleXmlCell id="609" r="L37" connectionId="0">
    <xmlCellPr id="609" uniqueName="_Report_Observations_BIL.PAS.WFG_I.EM.M13.BAN">
      <xmlPr mapId="1" xpath="/Report/Observations/BIL.PAS.WFG/I.EM.M13.BAN" xmlDataType="double"/>
    </xmlCellPr>
  </singleXmlCell>
  <singleXmlCell id="610" r="L34" connectionId="0">
    <xmlCellPr id="610" uniqueName="_Report_Observations_BIL.PAS.WFG_I.EM.KUE.BAN">
      <xmlPr mapId="1" xpath="/Report/Observations/BIL.PAS.WFG/I.EM.KUE.BAN" xmlDataType="double"/>
    </xmlCellPr>
  </singleXmlCell>
  <singleXmlCell id="611" r="Y100" connectionId="0">
    <xmlCellPr id="611" uniqueName="_Report_Observations_BIL.PAS.TOT.NRA.WAF_T.T">
      <xmlPr mapId="1" xpath="/Report/Observations/BIL.PAS.TOT.NRA.WAF/T.T" xmlDataType="double"/>
    </xmlCellPr>
  </singleXmlCell>
  <singleXmlCell id="612" r="L35" connectionId="0">
    <xmlCellPr id="612" uniqueName="_Report_Observations_BIL.PAS.WFG_I.EM.RLZ.BAN">
      <xmlPr mapId="1" xpath="/Report/Observations/BIL.PAS.WFG/I.EM.RLZ.BAN" xmlDataType="double"/>
    </xmlCellPr>
  </singleXmlCell>
  <singleXmlCell id="613" r="L32" connectionId="0">
    <xmlCellPr id="613" uniqueName="_Report_Observations_BIL.PAS.WFG_I.EM.T.BAN">
      <xmlPr mapId="1" xpath="/Report/Observations/BIL.PAS.WFG/I.EM.T.BAN" xmlDataType="double"/>
    </xmlCellPr>
  </singleXmlCell>
  <singleXmlCell id="614" r="L33" connectionId="0">
    <xmlCellPr id="614" uniqueName="_Report_Observations_BIL.PAS.WFG_I.EM.ASI.BAN">
      <xmlPr mapId="1" xpath="/Report/Observations/BIL.PAS.WFG/I.EM.ASI.BAN" xmlDataType="double"/>
    </xmlCellPr>
  </singleXmlCell>
  <singleXmlCell id="619" r="L41" connectionId="0">
    <xmlCellPr id="619" uniqueName="_Report_Observations_BIL.PAS.WFG_I.EM.T.KUN">
      <xmlPr mapId="1" xpath="/Report/Observations/BIL.PAS.WFG/I.EM.T.KUN" xmlDataType="double"/>
    </xmlCellPr>
  </singleXmlCell>
  <singleXmlCell id="621" r="L42" connectionId="0">
    <xmlCellPr id="621" uniqueName="_Report_Observations_BIL.PAS.WFG_I.EM.ASI.KUN">
      <xmlPr mapId="1" xpath="/Report/Observations/BIL.PAS.WFG/I.EM.ASI.KUN" xmlDataType="double"/>
    </xmlCellPr>
  </singleXmlCell>
  <singleXmlCell id="624" r="L40" connectionId="0">
    <xmlCellPr id="624" uniqueName="_Report_Observations_BIL.PAS.WFG_I.EM.U5J.BAN">
      <xmlPr mapId="1" xpath="/Report/Observations/BIL.PAS.WFG/I.EM.U5J.BAN" xmlDataType="double"/>
    </xmlCellPr>
  </singleXmlCell>
  <singleXmlCell id="628" r="L27" connectionId="0">
    <xmlCellPr id="628" uniqueName="_Report_Observations_BIL.PAS.VBA_I.EM.M31">
      <xmlPr mapId="1" xpath="/Report/Observations/BIL.PAS.VBA/I.EM.M31" xmlDataType="double"/>
    </xmlCellPr>
  </singleXmlCell>
  <singleXmlCell id="629" r="L28" connectionId="0">
    <xmlCellPr id="629" uniqueName="_Report_Observations_BIL.PAS.VBA_I.EM.J15">
      <xmlPr mapId="1" xpath="/Report/Observations/BIL.PAS.VBA/I.EM.J15" xmlDataType="double"/>
    </xmlCellPr>
  </singleXmlCell>
  <singleXmlCell id="630" r="L25" connectionId="0">
    <xmlCellPr id="630" uniqueName="_Report_Observations_BIL.PAS.VBA_I.EM.B1M">
      <xmlPr mapId="1" xpath="/Report/Observations/BIL.PAS.VBA/I.EM.B1M" xmlDataType="double"/>
    </xmlCellPr>
  </singleXmlCell>
  <singleXmlCell id="631" r="L26" connectionId="0">
    <xmlCellPr id="631" uniqueName="_Report_Observations_BIL.PAS.VBA_I.EM.M13">
      <xmlPr mapId="1" xpath="/Report/Observations/BIL.PAS.VBA/I.EM.M13" xmlDataType="double"/>
    </xmlCellPr>
  </singleXmlCell>
  <singleXmlCell id="632" r="L23" connectionId="0">
    <xmlCellPr id="632" uniqueName="_Report_Observations_BIL.PAS.VBA_I.EM.KUE">
      <xmlPr mapId="1" xpath="/Report/Observations/BIL.PAS.VBA/I.EM.KUE" xmlDataType="double"/>
    </xmlCellPr>
  </singleXmlCell>
  <singleXmlCell id="633" r="L24" connectionId="0">
    <xmlCellPr id="633" uniqueName="_Report_Observations_BIL.PAS.VBA_I.EM.RLZ">
      <xmlPr mapId="1" xpath="/Report/Observations/BIL.PAS.VBA/I.EM.RLZ" xmlDataType="double"/>
    </xmlCellPr>
  </singleXmlCell>
  <singleXmlCell id="634" r="L21" connectionId="0">
    <xmlCellPr id="634" uniqueName="_Report_Observations_BIL.PAS.VBA_I.EM.T">
      <xmlPr mapId="1" xpath="/Report/Observations/BIL.PAS.VBA/I.EM.T" xmlDataType="double"/>
    </xmlCellPr>
  </singleXmlCell>
  <singleXmlCell id="635" r="L22" connectionId="0">
    <xmlCellPr id="635" uniqueName="_Report_Observations_BIL.PAS.VBA_I.EM.ASI">
      <xmlPr mapId="1" xpath="/Report/Observations/BIL.PAS.VBA/I.EM.ASI" xmlDataType="double"/>
    </xmlCellPr>
  </singleXmlCell>
  <singleXmlCell id="636" r="L29" connectionId="0">
    <xmlCellPr id="636" uniqueName="_Report_Observations_BIL.PAS.VBA_I.EM.U5J">
      <xmlPr mapId="1" xpath="/Report/Observations/BIL.PAS.VBA/I.EM.U5J" xmlDataType="double"/>
    </xmlCellPr>
  </singleXmlCell>
  <singleXmlCell id="637" r="N100" connectionId="0">
    <xmlCellPr id="637" uniqueName="_Report_Observations_BIL.PAS.TOT.NRA.WAF_I.EUR">
      <xmlPr mapId="1" xpath="/Report/Observations/BIL.PAS.TOT.NRA.WAF/I.EUR" xmlDataType="double"/>
    </xmlCellPr>
  </singleXmlCell>
  <singleXmlCell id="642" r="L31" connectionId="0">
    <xmlCellPr id="642" uniqueName="_Report_Observations_BIL.PAS.WFG_I.EM.T.T">
      <xmlPr mapId="1" xpath="/Report/Observations/BIL.PAS.WFG/I.EM.T.T" xmlDataType="double"/>
    </xmlCellPr>
  </singleXmlCell>
  <singleXmlCell id="659" r="T96" connectionId="0">
    <xmlCellPr id="659" uniqueName="_Report_Observations_BIL.PAS.EKA_A.USD">
      <xmlPr mapId="1" xpath="/Report/Observations/BIL.PAS.EKA/A.USD" xmlDataType="double"/>
    </xmlCellPr>
  </singleXmlCell>
  <singleXmlCell id="660" r="T97" connectionId="0">
    <xmlCellPr id="660" uniqueName="_Report_Observations_BIL.PAS.GVO_A.USD">
      <xmlPr mapId="1" xpath="/Report/Observations/BIL.PAS.GVO/A.USD" xmlDataType="double"/>
    </xmlCellPr>
  </singleXmlCell>
  <singleXmlCell id="661" r="T94" connectionId="0">
    <xmlCellPr id="661" uniqueName="_Report_Observations_BIL.PAS.GRE_A.USD">
      <xmlPr mapId="1" xpath="/Report/Observations/BIL.PAS.GRE/A.USD" xmlDataType="double"/>
    </xmlCellPr>
  </singleXmlCell>
  <singleXmlCell id="662" r="T95" connectionId="0">
    <xmlCellPr id="662" uniqueName="_Report_Observations_BIL.PAS.FGR_A.USD">
      <xmlPr mapId="1" xpath="/Report/Observations/BIL.PAS.FGR/A.USD" xmlDataType="double"/>
    </xmlCellPr>
  </singleXmlCell>
  <singleXmlCell id="663" r="T92" connectionId="0">
    <xmlCellPr id="663" uniqueName="_Report_Observations_BIL.PAS.KRE_A.USD">
      <xmlPr mapId="1" xpath="/Report/Observations/BIL.PAS.KRE/A.USD" xmlDataType="double"/>
    </xmlCellPr>
  </singleXmlCell>
  <singleXmlCell id="664" r="T90" connectionId="0">
    <xmlCellPr id="664" uniqueName="_Report_Observations_BIL.PAS.RAB_A.USD">
      <xmlPr mapId="1" xpath="/Report/Observations/BIL.PAS.RAB/A.USD" xmlDataType="double"/>
    </xmlCellPr>
  </singleXmlCell>
  <singleXmlCell id="665" r="T91" connectionId="0">
    <xmlCellPr id="665" uniqueName="_Report_Observations_BIL.PAS.GKA_A.USD">
      <xmlPr mapId="1" xpath="/Report/Observations/BIL.PAS.GKA/A.USD" xmlDataType="double"/>
    </xmlCellPr>
  </singleXmlCell>
  <singleXmlCell id="666" r="T98" connectionId="0">
    <xmlCellPr id="666" uniqueName="_Report_Observations_BIL.PAS.TOT_A.USD">
      <xmlPr mapId="1" xpath="/Report/Observations/BIL.PAS.TOT/A.USD" xmlDataType="double"/>
    </xmlCellPr>
  </singleXmlCell>
  <singleXmlCell id="667" r="T99" connectionId="0">
    <xmlCellPr id="667" uniqueName="_Report_Observations_BIL.PAS.TOT.NRA_A.USD">
      <xmlPr mapId="1" xpath="/Report/Observations/BIL.PAS.TOT.NRA/A.USD" xmlDataType="double"/>
    </xmlCellPr>
  </singleXmlCell>
  <singleXmlCell id="668" r="T85" connectionId="0">
    <xmlCellPr id="668" uniqueName="_Report_Observations_BIL.PAS.REA_A.USD">
      <xmlPr mapId="1" xpath="/Report/Observations/BIL.PAS.REA/A.USD" xmlDataType="double"/>
    </xmlCellPr>
  </singleXmlCell>
  <singleXmlCell id="669" r="T86" connectionId="0">
    <xmlCellPr id="669" uniqueName="_Report_Observations_BIL.PAS.SON_A.USD">
      <xmlPr mapId="1" xpath="/Report/Observations/BIL.PAS.SON/A.USD" xmlDataType="double"/>
    </xmlCellPr>
  </singleXmlCell>
  <singleXmlCell id="670" r="T81" connectionId="0">
    <xmlCellPr id="670" uniqueName="_Report_Observations_BIL.PAS.APF.OOW.NRA_A.USD">
      <xmlPr mapId="1" xpath="/Report/Observations/BIL.PAS.APF.OOW.NRA/A.USD" xmlDataType="double"/>
    </xmlCellPr>
  </singleXmlCell>
  <singleXmlCell id="671" r="T82" connectionId="0">
    <xmlCellPr id="671" uniqueName="_Report_Observations_BIL.PAS.APF.GMP_A.USD">
      <xmlPr mapId="1" xpath="/Report/Observations/BIL.PAS.APF.GMP/A.USD" xmlDataType="double"/>
    </xmlCellPr>
  </singleXmlCell>
  <singleXmlCell id="672" r="T80" connectionId="0">
    <xmlCellPr id="672" uniqueName="_Report_Observations_BIL.PAS.APF.OOW_A.USD">
      <xmlPr mapId="1" xpath="/Report/Observations/BIL.PAS.APF.OOW/A.USD" xmlDataType="double"/>
    </xmlCellPr>
  </singleXmlCell>
  <singleXmlCell id="673" r="T89" connectionId="0">
    <xmlCellPr id="673" uniqueName="_Report_Observations_BIL.PAS.RUE_A.USD">
      <xmlPr mapId="1" xpath="/Report/Observations/BIL.PAS.RUE/A.USD" xmlDataType="double"/>
    </xmlCellPr>
  </singleXmlCell>
  <singleXmlCell id="674" r="T87" connectionId="0">
    <xmlCellPr id="674" uniqueName="_Report_Observations_BIL.PAS.SON.SBG_A.USD">
      <xmlPr mapId="1" xpath="/Report/Observations/BIL.PAS.SON.SBG/A.USD" xmlDataType="double"/>
    </xmlCellPr>
  </singleXmlCell>
  <singleXmlCell id="675" r="T88" connectionId="0">
    <xmlCellPr id="675" uniqueName="_Report_Observations_BIL.PAS.SON.NML_A.USD">
      <xmlPr mapId="1" xpath="/Report/Observations/BIL.PAS.SON.NML/A.USD" xmlDataType="double"/>
    </xmlCellPr>
  </singleXmlCell>
  <singleXmlCell id="682" r="T52" connectionId="0">
    <xmlCellPr id="682" uniqueName="_Report_Observations_BIL.PAS.VKE.KOV_A.USD.ASI.T">
      <xmlPr mapId="1" xpath="/Report/Observations/BIL.PAS.VKE.KOV/A.USD.ASI.T" xmlDataType="double"/>
    </xmlCellPr>
  </singleXmlCell>
  <singleXmlCell id="683" r="T53" connectionId="0">
    <xmlCellPr id="683" uniqueName="_Report_Observations_BIL.PAS.VKE.KOV_A.USD.KUE.T">
      <xmlPr mapId="1" xpath="/Report/Observations/BIL.PAS.VKE.KOV/A.USD.KUE.T" xmlDataType="double"/>
    </xmlCellPr>
  </singleXmlCell>
  <singleXmlCell id="684" r="T50" connectionId="0">
    <xmlCellPr id="684" uniqueName="_Report_Observations_BIL.PAS.VKE_A.USD">
      <xmlPr mapId="1" xpath="/Report/Observations/BIL.PAS.VKE/A.USD" xmlDataType="double"/>
    </xmlCellPr>
  </singleXmlCell>
  <singleXmlCell id="685" r="T51" connectionId="0">
    <xmlCellPr id="685" uniqueName="_Report_Observations_BIL.PAS.VKE.KOV_A.USD.T.T">
      <xmlPr mapId="1" xpath="/Report/Observations/BIL.PAS.VKE.KOV/A.USD.T.T" xmlDataType="double"/>
    </xmlCellPr>
  </singleXmlCell>
  <singleXmlCell id="686" r="T58" connectionId="0">
    <xmlCellPr id="686" uniqueName="_Report_Observations_BIL.PAS.VKE.KOV_A.USD.B1M.T">
      <xmlPr mapId="1" xpath="/Report/Observations/BIL.PAS.VKE.KOV/A.USD.B1M.T" xmlDataType="double"/>
    </xmlCellPr>
  </singleXmlCell>
  <singleXmlCell id="687" r="T59" connectionId="0">
    <xmlCellPr id="687" uniqueName="_Report_Observations_BIL.PAS.VKE.KOV_A.USD.M13.T">
      <xmlPr mapId="1" xpath="/Report/Observations/BIL.PAS.VKE.KOV/A.USD.M13.T" xmlDataType="double"/>
    </xmlCellPr>
  </singleXmlCell>
  <singleXmlCell id="688" r="T56" connectionId="0">
    <xmlCellPr id="688" uniqueName="_Report_Observations_BIL.PAS.VKE.KOV.CAG_A.USD.KUE.NUE">
      <xmlPr mapId="1" xpath="/Report/Observations/BIL.PAS.VKE.KOV.CAG/A.USD.KUE.NUE" xmlDataType="double"/>
    </xmlCellPr>
  </singleXmlCell>
  <singleXmlCell id="689" r="T57" connectionId="0">
    <xmlCellPr id="689" uniqueName="_Report_Observations_BIL.PAS.VKE.KOV_A.USD.RLZ.T">
      <xmlPr mapId="1" xpath="/Report/Observations/BIL.PAS.VKE.KOV/A.USD.RLZ.T" xmlDataType="double"/>
    </xmlCellPr>
  </singleXmlCell>
  <singleXmlCell id="690" r="T54" connectionId="0">
    <xmlCellPr id="690" uniqueName="_Report_Observations_BIL.PAS.VKE.KOV_A.USD.KUE.UEB">
      <xmlPr mapId="1" xpath="/Report/Observations/BIL.PAS.VKE.KOV/A.USD.KUE.UEB" xmlDataType="double"/>
    </xmlCellPr>
  </singleXmlCell>
  <singleXmlCell id="691" r="T55" connectionId="0">
    <xmlCellPr id="691" uniqueName="_Report_Observations_BIL.PAS.VKE.KOV_A.USD.KUE.NUE">
      <xmlPr mapId="1" xpath="/Report/Observations/BIL.PAS.VKE.KOV/A.USD.KUE.NUE" xmlDataType="double"/>
    </xmlCellPr>
  </singleXmlCell>
  <singleXmlCell id="692" r="T41" connectionId="0">
    <xmlCellPr id="692" uniqueName="_Report_Observations_BIL.PAS.WFG_A.USD.T.KUN">
      <xmlPr mapId="1" xpath="/Report/Observations/BIL.PAS.WFG/A.USD.T.KUN" xmlDataType="double"/>
    </xmlCellPr>
  </singleXmlCell>
  <singleXmlCell id="693" r="T42" connectionId="0">
    <xmlCellPr id="693" uniqueName="_Report_Observations_BIL.PAS.WFG_A.USD.ASI.KUN">
      <xmlPr mapId="1" xpath="/Report/Observations/BIL.PAS.WFG/A.USD.ASI.KUN" xmlDataType="double"/>
    </xmlCellPr>
  </singleXmlCell>
  <singleXmlCell id="694" r="T40" connectionId="0">
    <xmlCellPr id="694" uniqueName="_Report_Observations_BIL.PAS.WFG_A.USD.U5J.BAN">
      <xmlPr mapId="1" xpath="/Report/Observations/BIL.PAS.WFG/A.USD.U5J.BAN" xmlDataType="double"/>
    </xmlCellPr>
  </singleXmlCell>
  <singleXmlCell id="695" r="T49" connectionId="0">
    <xmlCellPr id="695" uniqueName="_Report_Observations_BIL.PAS.WFG_A.USD.U5J.KUN">
      <xmlPr mapId="1" xpath="/Report/Observations/BIL.PAS.WFG/A.USD.U5J.KUN" xmlDataType="double"/>
    </xmlCellPr>
  </singleXmlCell>
  <singleXmlCell id="696" r="T47" connectionId="0">
    <xmlCellPr id="696" uniqueName="_Report_Observations_BIL.PAS.WFG_A.USD.M31.KUN">
      <xmlPr mapId="1" xpath="/Report/Observations/BIL.PAS.WFG/A.USD.M31.KUN" xmlDataType="double"/>
    </xmlCellPr>
  </singleXmlCell>
  <singleXmlCell id="697" r="T48" connectionId="0">
    <xmlCellPr id="697" uniqueName="_Report_Observations_BIL.PAS.WFG_A.USD.J15.KUN">
      <xmlPr mapId="1" xpath="/Report/Observations/BIL.PAS.WFG/A.USD.J15.KUN" xmlDataType="double"/>
    </xmlCellPr>
  </singleXmlCell>
  <singleXmlCell id="698" r="T45" connectionId="0">
    <xmlCellPr id="698" uniqueName="_Report_Observations_BIL.PAS.WFG_A.USD.B1M.KUN">
      <xmlPr mapId="1" xpath="/Report/Observations/BIL.PAS.WFG/A.USD.B1M.KUN" xmlDataType="double"/>
    </xmlCellPr>
  </singleXmlCell>
  <singleXmlCell id="699" r="T46" connectionId="0">
    <xmlCellPr id="699" uniqueName="_Report_Observations_BIL.PAS.WFG_A.USD.M13.KUN">
      <xmlPr mapId="1" xpath="/Report/Observations/BIL.PAS.WFG/A.USD.M13.KUN" xmlDataType="double"/>
    </xmlCellPr>
  </singleXmlCell>
  <singleXmlCell id="700" r="T43" connectionId="0">
    <xmlCellPr id="700" uniqueName="_Report_Observations_BIL.PAS.WFG_A.USD.KUE.KUN">
      <xmlPr mapId="1" xpath="/Report/Observations/BIL.PAS.WFG/A.USD.KUE.KUN" xmlDataType="double"/>
    </xmlCellPr>
  </singleXmlCell>
  <singleXmlCell id="701" r="T44" connectionId="0">
    <xmlCellPr id="701" uniqueName="_Report_Observations_BIL.PAS.WFG_A.USD.RLZ.KUN">
      <xmlPr mapId="1" xpath="/Report/Observations/BIL.PAS.WFG/A.USD.RLZ.KUN" xmlDataType="double"/>
    </xmlCellPr>
  </singleXmlCell>
  <singleXmlCell id="702" r="T74" connectionId="0">
    <xmlCellPr id="702" uniqueName="_Report_Observations_BIL.PAS.FFV.WFG_A.USD">
      <xmlPr mapId="1" xpath="/Report/Observations/BIL.PAS.FFV.WFG/A.USD" xmlDataType="double"/>
    </xmlCellPr>
  </singleXmlCell>
  <singleXmlCell id="703" r="T75" connectionId="0">
    <xmlCellPr id="703" uniqueName="_Report_Observations_BIL.PAS.FFV.APF_A.USD">
      <xmlPr mapId="1" xpath="/Report/Observations/BIL.PAS.FFV.APF/A.USD" xmlDataType="double"/>
    </xmlCellPr>
  </singleXmlCell>
  <singleXmlCell id="704" r="T72" connectionId="0">
    <xmlCellPr id="704" uniqueName="_Report_Observations_BIL.PAS.FFV.STP_A.USD">
      <xmlPr mapId="1" xpath="/Report/Observations/BIL.PAS.FFV.STP/A.USD" xmlDataType="double"/>
    </xmlCellPr>
  </singleXmlCell>
  <singleXmlCell id="705" r="T73" connectionId="0">
    <xmlCellPr id="705" uniqueName="_Report_Observations_BIL.PAS.FFV.VBA_A.USD">
      <xmlPr mapId="1" xpath="/Report/Observations/BIL.PAS.FFV.VBA/A.USD" xmlDataType="double"/>
    </xmlCellPr>
  </singleXmlCell>
  <singleXmlCell id="706" r="T70" connectionId="0">
    <xmlCellPr id="706" uniqueName="_Report_Observations_BIL.PAS.WBW_A.USD">
      <xmlPr mapId="1" xpath="/Report/Observations/BIL.PAS.WBW/A.USD" xmlDataType="double"/>
    </xmlCellPr>
  </singleXmlCell>
  <singleXmlCell id="707" r="T71" connectionId="0">
    <xmlCellPr id="707" uniqueName="_Report_Observations_BIL.PAS.FFV_A.USD">
      <xmlPr mapId="1" xpath="/Report/Observations/BIL.PAS.FFV/A.USD" xmlDataType="double"/>
    </xmlCellPr>
  </singleXmlCell>
  <singleXmlCell id="708" r="T78" connectionId="0">
    <xmlCellPr id="708" uniqueName="_Report_Observations_BIL.PAS.KOB_A.USD.U5J">
      <xmlPr mapId="1" xpath="/Report/Observations/BIL.PAS.KOB/A.USD.U5J" xmlDataType="double"/>
    </xmlCellPr>
  </singleXmlCell>
  <singleXmlCell id="709" r="T79" connectionId="0">
    <xmlCellPr id="709" uniqueName="_Report_Observations_BIL.PAS.APF_A.USD">
      <xmlPr mapId="1" xpath="/Report/Observations/BIL.PAS.APF/A.USD" xmlDataType="double"/>
    </xmlCellPr>
  </singleXmlCell>
  <singleXmlCell id="710" r="T76" connectionId="0">
    <xmlCellPr id="710" uniqueName="_Report_Observations_BIL.PAS.KOB_A.USD.T">
      <xmlPr mapId="1" xpath="/Report/Observations/BIL.PAS.KOB/A.USD.T" xmlDataType="double"/>
    </xmlCellPr>
  </singleXmlCell>
  <singleXmlCell id="711" r="T77" connectionId="0">
    <xmlCellPr id="711" uniqueName="_Report_Observations_BIL.PAS.KOB_A.USD.B5J">
      <xmlPr mapId="1" xpath="/Report/Observations/BIL.PAS.KOB/A.USD.B5J" xmlDataType="double"/>
    </xmlCellPr>
  </singleXmlCell>
  <singleXmlCell id="712" r="T63" connectionId="0">
    <xmlCellPr id="712" uniqueName="_Report_Observations_BIL.PAS.VKE.KOV.GMP_A.USD">
      <xmlPr mapId="1" xpath="/Report/Observations/BIL.PAS.VKE.KOV.GMP/A.USD" xmlDataType="double"/>
    </xmlCellPr>
  </singleXmlCell>
  <singleXmlCell id="713" r="T64" connectionId="0">
    <xmlCellPr id="713" uniqueName="_Report_Observations_BIL.PAS.VKE.GVG_A.USD">
      <xmlPr mapId="1" xpath="/Report/Observations/BIL.PAS.VKE.GVG/A.USD" xmlDataType="double"/>
    </xmlCellPr>
  </singleXmlCell>
  <singleXmlCell id="714" r="T61" connectionId="0">
    <xmlCellPr id="714" uniqueName="_Report_Observations_BIL.PAS.VKE.KOV_A.USD.J15.T">
      <xmlPr mapId="1" xpath="/Report/Observations/BIL.PAS.VKE.KOV/A.USD.J15.T" xmlDataType="double"/>
    </xmlCellPr>
  </singleXmlCell>
  <singleXmlCell id="715" r="T62" connectionId="0">
    <xmlCellPr id="715" uniqueName="_Report_Observations_BIL.PAS.VKE.KOV_A.USD.U5J.T">
      <xmlPr mapId="1" xpath="/Report/Observations/BIL.PAS.VKE.KOV/A.USD.U5J.T" xmlDataType="double"/>
    </xmlCellPr>
  </singleXmlCell>
  <singleXmlCell id="716" r="T60" connectionId="0">
    <xmlCellPr id="716" uniqueName="_Report_Observations_BIL.PAS.VKE.KOV_A.USD.M31.T">
      <xmlPr mapId="1" xpath="/Report/Observations/BIL.PAS.VKE.KOV/A.USD.M31.T" xmlDataType="double"/>
    </xmlCellPr>
  </singleXmlCell>
  <singleXmlCell id="717" r="T69" connectionId="0">
    <xmlCellPr id="717" uniqueName="_Report_Observations_BIL.PAS.HGE_A.USD.KUN">
      <xmlPr mapId="1" xpath="/Report/Observations/BIL.PAS.HGE/A.USD.KUN" xmlDataType="double"/>
    </xmlCellPr>
  </singleXmlCell>
  <singleXmlCell id="718" r="T67" connectionId="0">
    <xmlCellPr id="718" uniqueName="_Report_Observations_BIL.PAS.HGE_A.USD.T">
      <xmlPr mapId="1" xpath="/Report/Observations/BIL.PAS.HGE/A.USD.T" xmlDataType="double"/>
    </xmlCellPr>
  </singleXmlCell>
  <singleXmlCell id="719" r="T68" connectionId="0">
    <xmlCellPr id="719" uniqueName="_Report_Observations_BIL.PAS.HGE_A.USD.BAN">
      <xmlPr mapId="1" xpath="/Report/Observations/BIL.PAS.HGE/A.USD.BAN" xmlDataType="double"/>
    </xmlCellPr>
  </singleXmlCell>
  <singleXmlCell id="720" r="T65" connectionId="0">
    <xmlCellPr id="720" uniqueName="_Report_Observations_BIL.PAS.VKE.GVG.F2S_A.USD">
      <xmlPr mapId="1" xpath="/Report/Observations/BIL.PAS.VKE.GVG.F2S/A.USD" xmlDataType="double"/>
    </xmlCellPr>
  </singleXmlCell>
  <singleXmlCell id="721" r="T66" connectionId="0">
    <xmlCellPr id="721" uniqueName="_Report_Observations_BIL.PAS.VKE.GVG.S3A_A.USD">
      <xmlPr mapId="1" xpath="/Report/Observations/BIL.PAS.VKE.GVG.S3A/A.USD" xmlDataType="double"/>
    </xmlCellPr>
  </singleXmlCell>
  <singleXmlCell id="722" r="T30" connectionId="0">
    <xmlCellPr id="722" uniqueName="_Report_Observations_BIL.PAS.VBA.GMP_A.USD">
      <xmlPr mapId="1" xpath="/Report/Observations/BIL.PAS.VBA.GMP/A.USD" xmlDataType="double"/>
    </xmlCellPr>
  </singleXmlCell>
  <singleXmlCell id="723" r="T31" connectionId="0">
    <xmlCellPr id="723" uniqueName="_Report_Observations_BIL.PAS.WFG_A.USD.T.T">
      <xmlPr mapId="1" xpath="/Report/Observations/BIL.PAS.WFG/A.USD.T.T" xmlDataType="double"/>
    </xmlCellPr>
  </singleXmlCell>
  <singleXmlCell id="724" r="T38" connectionId="0">
    <xmlCellPr id="724" uniqueName="_Report_Observations_BIL.PAS.WFG_A.USD.M31.BAN">
      <xmlPr mapId="1" xpath="/Report/Observations/BIL.PAS.WFG/A.USD.M31.BAN" xmlDataType="double"/>
    </xmlCellPr>
  </singleXmlCell>
  <singleXmlCell id="725" r="T39" connectionId="0">
    <xmlCellPr id="725" uniqueName="_Report_Observations_BIL.PAS.WFG_A.USD.J15.BAN">
      <xmlPr mapId="1" xpath="/Report/Observations/BIL.PAS.WFG/A.USD.J15.BAN" xmlDataType="double"/>
    </xmlCellPr>
  </singleXmlCell>
  <singleXmlCell id="726" r="T36" connectionId="0">
    <xmlCellPr id="726" uniqueName="_Report_Observations_BIL.PAS.WFG_A.USD.B1M.BAN">
      <xmlPr mapId="1" xpath="/Report/Observations/BIL.PAS.WFG/A.USD.B1M.BAN" xmlDataType="double"/>
    </xmlCellPr>
  </singleXmlCell>
  <singleXmlCell id="727" r="T37" connectionId="0">
    <xmlCellPr id="727" uniqueName="_Report_Observations_BIL.PAS.WFG_A.USD.M13.BAN">
      <xmlPr mapId="1" xpath="/Report/Observations/BIL.PAS.WFG/A.USD.M13.BAN" xmlDataType="double"/>
    </xmlCellPr>
  </singleXmlCell>
  <singleXmlCell id="728" r="T34" connectionId="0">
    <xmlCellPr id="728" uniqueName="_Report_Observations_BIL.PAS.WFG_A.USD.KUE.BAN">
      <xmlPr mapId="1" xpath="/Report/Observations/BIL.PAS.WFG/A.USD.KUE.BAN" xmlDataType="double"/>
    </xmlCellPr>
  </singleXmlCell>
  <singleXmlCell id="729" r="T35" connectionId="0">
    <xmlCellPr id="729" uniqueName="_Report_Observations_BIL.PAS.WFG_A.USD.RLZ.BAN">
      <xmlPr mapId="1" xpath="/Report/Observations/BIL.PAS.WFG/A.USD.RLZ.BAN" xmlDataType="double"/>
    </xmlCellPr>
  </singleXmlCell>
  <singleXmlCell id="730" r="T32" connectionId="0">
    <xmlCellPr id="730" uniqueName="_Report_Observations_BIL.PAS.WFG_A.USD.T.BAN">
      <xmlPr mapId="1" xpath="/Report/Observations/BIL.PAS.WFG/A.USD.T.BAN" xmlDataType="double"/>
    </xmlCellPr>
  </singleXmlCell>
  <singleXmlCell id="731" r="T33" connectionId="0">
    <xmlCellPr id="731" uniqueName="_Report_Observations_BIL.PAS.WFG_A.USD.ASI.BAN">
      <xmlPr mapId="1" xpath="/Report/Observations/BIL.PAS.WFG/A.USD.ASI.BAN" xmlDataType="double"/>
    </xmlCellPr>
  </singleXmlCell>
  <singleXmlCell id="732" r="T27" connectionId="0">
    <xmlCellPr id="732" uniqueName="_Report_Observations_BIL.PAS.VBA_A.USD.M31">
      <xmlPr mapId="1" xpath="/Report/Observations/BIL.PAS.VBA/A.USD.M31" xmlDataType="double"/>
    </xmlCellPr>
  </singleXmlCell>
  <singleXmlCell id="733" r="T28" connectionId="0">
    <xmlCellPr id="733" uniqueName="_Report_Observations_BIL.PAS.VBA_A.USD.J15">
      <xmlPr mapId="1" xpath="/Report/Observations/BIL.PAS.VBA/A.USD.J15" xmlDataType="double"/>
    </xmlCellPr>
  </singleXmlCell>
  <singleXmlCell id="734" r="T25" connectionId="0">
    <xmlCellPr id="734" uniqueName="_Report_Observations_BIL.PAS.VBA_A.USD.B1M">
      <xmlPr mapId="1" xpath="/Report/Observations/BIL.PAS.VBA/A.USD.B1M" xmlDataType="double"/>
    </xmlCellPr>
  </singleXmlCell>
  <singleXmlCell id="735" r="T26" connectionId="0">
    <xmlCellPr id="735" uniqueName="_Report_Observations_BIL.PAS.VBA_A.USD.M13">
      <xmlPr mapId="1" xpath="/Report/Observations/BIL.PAS.VBA/A.USD.M13" xmlDataType="double"/>
    </xmlCellPr>
  </singleXmlCell>
  <singleXmlCell id="736" r="T23" connectionId="0">
    <xmlCellPr id="736" uniqueName="_Report_Observations_BIL.PAS.VBA_A.USD.KUE">
      <xmlPr mapId="1" xpath="/Report/Observations/BIL.PAS.VBA/A.USD.KUE" xmlDataType="double"/>
    </xmlCellPr>
  </singleXmlCell>
  <singleXmlCell id="737" r="T24" connectionId="0">
    <xmlCellPr id="737" uniqueName="_Report_Observations_BIL.PAS.VBA_A.USD.RLZ">
      <xmlPr mapId="1" xpath="/Report/Observations/BIL.PAS.VBA/A.USD.RLZ" xmlDataType="double"/>
    </xmlCellPr>
  </singleXmlCell>
  <singleXmlCell id="738" r="T21" connectionId="0">
    <xmlCellPr id="738" uniqueName="_Report_Observations_BIL.PAS.VBA_A.USD.T">
      <xmlPr mapId="1" xpath="/Report/Observations/BIL.PAS.VBA/A.USD.T" xmlDataType="double"/>
    </xmlCellPr>
  </singleXmlCell>
  <singleXmlCell id="739" r="T22" connectionId="0">
    <xmlCellPr id="739" uniqueName="_Report_Observations_BIL.PAS.VBA_A.USD.ASI">
      <xmlPr mapId="1" xpath="/Report/Observations/BIL.PAS.VBA/A.USD.ASI" xmlDataType="double"/>
    </xmlCellPr>
  </singleXmlCell>
  <singleXmlCell id="740" r="T29" connectionId="0">
    <xmlCellPr id="740" uniqueName="_Report_Observations_BIL.PAS.VBA_A.USD.U5J">
      <xmlPr mapId="1" xpath="/Report/Observations/BIL.PAS.VBA/A.USD.U5J" xmlDataType="double"/>
    </xmlCellPr>
  </singleXmlCell>
  <singleXmlCell id="749" r="K79" connectionId="0">
    <xmlCellPr id="749" uniqueName="_Report_Observations_BIL.PAS.APF_I.CHF">
      <xmlPr mapId="1" xpath="/Report/Observations/BIL.PAS.APF/I.CHF" xmlDataType="double"/>
    </xmlCellPr>
  </singleXmlCell>
  <singleXmlCell id="750" r="K77" connectionId="0">
    <xmlCellPr id="750" uniqueName="_Report_Observations_BIL.PAS.KOB_I.CHF.B5J">
      <xmlPr mapId="1" xpath="/Report/Observations/BIL.PAS.KOB/I.CHF.B5J" xmlDataType="double"/>
    </xmlCellPr>
  </singleXmlCell>
  <singleXmlCell id="751" r="K78" connectionId="0">
    <xmlCellPr id="751" uniqueName="_Report_Observations_BIL.PAS.KOB_I.CHF.U5J">
      <xmlPr mapId="1" xpath="/Report/Observations/BIL.PAS.KOB/I.CHF.U5J" xmlDataType="double"/>
    </xmlCellPr>
  </singleXmlCell>
  <singleXmlCell id="756" r="K86" connectionId="0">
    <xmlCellPr id="756" uniqueName="_Report_Observations_BIL.PAS.SON_I.CHF">
      <xmlPr mapId="1" xpath="/Report/Observations/BIL.PAS.SON/I.CHF" xmlDataType="double"/>
    </xmlCellPr>
  </singleXmlCell>
  <singleXmlCell id="757" r="K87" connectionId="0">
    <xmlCellPr id="757" uniqueName="_Report_Observations_BIL.PAS.SON.SBG_I.CHF">
      <xmlPr mapId="1" xpath="/Report/Observations/BIL.PAS.SON.SBG/I.CHF" xmlDataType="double"/>
    </xmlCellPr>
  </singleXmlCell>
  <singleXmlCell id="758" r="K84" connectionId="0">
    <xmlCellPr id="758" uniqueName="_Report_Observations_BIL.PAS.APF.DEZ_I.CHF">
      <xmlPr mapId="1" xpath="/Report/Observations/BIL.PAS.APF.DEZ/I.CHF" xmlDataType="double"/>
    </xmlCellPr>
  </singleXmlCell>
  <singleXmlCell id="759" r="K85" connectionId="0">
    <xmlCellPr id="759" uniqueName="_Report_Observations_BIL.PAS.REA_I.CHF">
      <xmlPr mapId="1" xpath="/Report/Observations/BIL.PAS.REA/I.CHF" xmlDataType="double"/>
    </xmlCellPr>
  </singleXmlCell>
  <singleXmlCell id="760" r="K82" connectionId="0">
    <xmlCellPr id="760" uniqueName="_Report_Observations_BIL.PAS.APF.GMP_I.CHF">
      <xmlPr mapId="1" xpath="/Report/Observations/BIL.PAS.APF.GMP/I.CHF" xmlDataType="double"/>
    </xmlCellPr>
  </singleXmlCell>
  <singleXmlCell id="761" r="K83" connectionId="0">
    <xmlCellPr id="761" uniqueName="_Report_Observations_BIL.PAS.APF.DPZ_I.CHF">
      <xmlPr mapId="1" xpath="/Report/Observations/BIL.PAS.APF.DPZ/I.CHF" xmlDataType="double"/>
    </xmlCellPr>
  </singleXmlCell>
  <singleXmlCell id="762" r="K80" connectionId="0">
    <xmlCellPr id="762" uniqueName="_Report_Observations_BIL.PAS.APF.OOW_I.CHF">
      <xmlPr mapId="1" xpath="/Report/Observations/BIL.PAS.APF.OOW/I.CHF" xmlDataType="double"/>
    </xmlCellPr>
  </singleXmlCell>
  <singleXmlCell id="763" r="K81" connectionId="0">
    <xmlCellPr id="763" uniqueName="_Report_Observations_BIL.PAS.APF.OOW.NRA_I.CHF">
      <xmlPr mapId="1" xpath="/Report/Observations/BIL.PAS.APF.OOW.NRA/I.CHF" xmlDataType="double"/>
    </xmlCellPr>
  </singleXmlCell>
  <singleXmlCell id="764" r="K68" connectionId="0">
    <xmlCellPr id="764" uniqueName="_Report_Observations_BIL.PAS.HGE_I.CHF.BAN">
      <xmlPr mapId="1" xpath="/Report/Observations/BIL.PAS.HGE/I.CHF.BAN" xmlDataType="double"/>
    </xmlCellPr>
  </singleXmlCell>
  <singleXmlCell id="765" r="K69" connectionId="0">
    <xmlCellPr id="765" uniqueName="_Report_Observations_BIL.PAS.HGE_I.CHF.KUN">
      <xmlPr mapId="1" xpath="/Report/Observations/BIL.PAS.HGE/I.CHF.KUN" xmlDataType="double"/>
    </xmlCellPr>
  </singleXmlCell>
  <singleXmlCell id="766" r="K66" connectionId="0">
    <xmlCellPr id="766" uniqueName="_Report_Observations_BIL.PAS.VKE.GVG.S3A_I.CHF">
      <xmlPr mapId="1" xpath="/Report/Observations/BIL.PAS.VKE.GVG.S3A/I.CHF" xmlDataType="double"/>
    </xmlCellPr>
  </singleXmlCell>
  <singleXmlCell id="767" r="K67" connectionId="0">
    <xmlCellPr id="767" uniqueName="_Report_Observations_BIL.PAS.HGE_I.CHF.T">
      <xmlPr mapId="1" xpath="/Report/Observations/BIL.PAS.HGE/I.CHF.T" xmlDataType="double"/>
    </xmlCellPr>
  </singleXmlCell>
  <singleXmlCell id="768" r="P100" connectionId="0">
    <xmlCellPr id="768" uniqueName="_Report_Observations_BIL.PAS.TOT.NRA.WAF_I.U">
      <xmlPr mapId="1" xpath="/Report/Observations/BIL.PAS.TOT.NRA.WAF/I.U" xmlDataType="double"/>
    </xmlCellPr>
  </singleXmlCell>
  <singleXmlCell id="777" r="K75" connectionId="0">
    <xmlCellPr id="777" uniqueName="_Report_Observations_BIL.PAS.FFV.APF_I.CHF">
      <xmlPr mapId="1" xpath="/Report/Observations/BIL.PAS.FFV.APF/I.CHF" xmlDataType="double"/>
    </xmlCellPr>
  </singleXmlCell>
  <singleXmlCell id="778" r="K76" connectionId="0">
    <xmlCellPr id="778" uniqueName="_Report_Observations_BIL.PAS.KOB_I.CHF.T">
      <xmlPr mapId="1" xpath="/Report/Observations/BIL.PAS.KOB/I.CHF.T" xmlDataType="double"/>
    </xmlCellPr>
  </singleXmlCell>
  <singleXmlCell id="779" r="K73" connectionId="0">
    <xmlCellPr id="779" uniqueName="_Report_Observations_BIL.PAS.FFV.VBA_I.CHF">
      <xmlPr mapId="1" xpath="/Report/Observations/BIL.PAS.FFV.VBA/I.CHF" xmlDataType="double"/>
    </xmlCellPr>
  </singleXmlCell>
  <singleXmlCell id="780" r="K74" connectionId="0">
    <xmlCellPr id="780" uniqueName="_Report_Observations_BIL.PAS.FFV.WFG_I.CHF">
      <xmlPr mapId="1" xpath="/Report/Observations/BIL.PAS.FFV.WFG/I.CHF" xmlDataType="double"/>
    </xmlCellPr>
  </singleXmlCell>
  <singleXmlCell id="781" r="K71" connectionId="0">
    <xmlCellPr id="781" uniqueName="_Report_Observations_BIL.PAS.FFV_I.CHF">
      <xmlPr mapId="1" xpath="/Report/Observations/BIL.PAS.FFV/I.CHF" xmlDataType="double"/>
    </xmlCellPr>
  </singleXmlCell>
  <singleXmlCell id="782" r="K72" connectionId="0">
    <xmlCellPr id="782" uniqueName="_Report_Observations_BIL.PAS.FFV.STP_I.CHF">
      <xmlPr mapId="1" xpath="/Report/Observations/BIL.PAS.FFV.STP/I.CHF" xmlDataType="double"/>
    </xmlCellPr>
  </singleXmlCell>
  <singleXmlCell id="783" r="K70" connectionId="0">
    <xmlCellPr id="783" uniqueName="_Report_Observations_BIL.PAS.WBW_I.CHF">
      <xmlPr mapId="1" xpath="/Report/Observations/BIL.PAS.WBW/I.CHF" xmlDataType="double"/>
    </xmlCellPr>
  </singleXmlCell>
  <singleXmlCell id="784" r="K99" connectionId="0">
    <xmlCellPr id="784" uniqueName="_Report_Observations_BIL.PAS.TOT.NRA_I.CHF">
      <xmlPr mapId="1" xpath="/Report/Observations/BIL.PAS.TOT.NRA/I.CHF" xmlDataType="double"/>
    </xmlCellPr>
  </singleXmlCell>
  <singleXmlCell id="799" r="K88" connectionId="0">
    <xmlCellPr id="799" uniqueName="_Report_Observations_BIL.PAS.SON.NML_I.CHF">
      <xmlPr mapId="1" xpath="/Report/Observations/BIL.PAS.SON.NML/I.CHF" xmlDataType="double"/>
    </xmlCellPr>
  </singleXmlCell>
  <singleXmlCell id="800" r="K89" connectionId="0">
    <xmlCellPr id="800" uniqueName="_Report_Observations_BIL.PAS.RUE_I.CHF">
      <xmlPr mapId="1" xpath="/Report/Observations/BIL.PAS.RUE/I.CHF" xmlDataType="double"/>
    </xmlCellPr>
  </singleXmlCell>
  <singleXmlCell id="804" r="K90" connectionId="0">
    <xmlCellPr id="804" uniqueName="_Report_Observations_BIL.PAS.RAB_I.CHF">
      <xmlPr mapId="1" xpath="/Report/Observations/BIL.PAS.RAB/I.CHF" xmlDataType="double"/>
    </xmlCellPr>
  </singleXmlCell>
  <singleXmlCell id="814" r="K97" connectionId="0">
    <xmlCellPr id="814" uniqueName="_Report_Observations_BIL.PAS.GVO_I.CHF">
      <xmlPr mapId="1" xpath="/Report/Observations/BIL.PAS.GVO/I.CHF" xmlDataType="double"/>
    </xmlCellPr>
  </singleXmlCell>
  <singleXmlCell id="817" r="K98" connectionId="0">
    <xmlCellPr id="817" uniqueName="_Report_Observations_BIL.PAS.TOT_I.CHF">
      <xmlPr mapId="1" xpath="/Report/Observations/BIL.PAS.TOT/I.CHF" xmlDataType="double"/>
    </xmlCellPr>
  </singleXmlCell>
  <singleXmlCell id="818" r="K95" connectionId="0">
    <xmlCellPr id="818" uniqueName="_Report_Observations_BIL.PAS.FGR_I.CHF">
      <xmlPr mapId="1" xpath="/Report/Observations/BIL.PAS.FGR/I.CHF" xmlDataType="double"/>
    </xmlCellPr>
  </singleXmlCell>
  <singleXmlCell id="819" r="K96" connectionId="0">
    <xmlCellPr id="819" uniqueName="_Report_Observations_BIL.PAS.EKA_I.CHF">
      <xmlPr mapId="1" xpath="/Report/Observations/BIL.PAS.EKA/I.CHF" xmlDataType="double"/>
    </xmlCellPr>
  </singleXmlCell>
  <singleXmlCell id="820" r="K93" connectionId="0">
    <xmlCellPr id="820" uniqueName="_Report_Observations_BIL.PAS.KRE.RSK_I.CHF">
      <xmlPr mapId="1" xpath="/Report/Observations/BIL.PAS.KRE.RSK/I.CHF" xmlDataType="double"/>
    </xmlCellPr>
  </singleXmlCell>
  <singleXmlCell id="822" r="K94" connectionId="0">
    <xmlCellPr id="822" uniqueName="_Report_Observations_BIL.PAS.GRE_I.CHF">
      <xmlPr mapId="1" xpath="/Report/Observations/BIL.PAS.GRE/I.CHF" xmlDataType="double"/>
    </xmlCellPr>
  </singleXmlCell>
  <singleXmlCell id="824" r="K91" connectionId="0">
    <xmlCellPr id="824" uniqueName="_Report_Observations_BIL.PAS.GKA_I.CHF">
      <xmlPr mapId="1" xpath="/Report/Observations/BIL.PAS.GKA/I.CHF" xmlDataType="double"/>
    </xmlCellPr>
  </singleXmlCell>
  <singleXmlCell id="826" r="K92" connectionId="0">
    <xmlCellPr id="826" uniqueName="_Report_Observations_BIL.PAS.KRE_I.CHF">
      <xmlPr mapId="1" xpath="/Report/Observations/BIL.PAS.KRE/I.CHF" xmlDataType="double"/>
    </xmlCellPr>
  </singleXmlCell>
  <singleXmlCell id="828" r="K39" connectionId="0">
    <xmlCellPr id="828" uniqueName="_Report_Observations_BIL.PAS.WFG_I.CHF.J15.BAN">
      <xmlPr mapId="1" xpath="/Report/Observations/BIL.PAS.WFG/I.CHF.J15.BAN" xmlDataType="double"/>
    </xmlCellPr>
  </singleXmlCell>
  <singleXmlCell id="829" r="K37" connectionId="0">
    <xmlCellPr id="829" uniqueName="_Report_Observations_BIL.PAS.WFG_I.CHF.M13.BAN">
      <xmlPr mapId="1" xpath="/Report/Observations/BIL.PAS.WFG/I.CHF.M13.BAN" xmlDataType="double"/>
    </xmlCellPr>
  </singleXmlCell>
  <singleXmlCell id="830" r="K38" connectionId="0">
    <xmlCellPr id="830" uniqueName="_Report_Observations_BIL.PAS.WFG_I.CHF.M31.BAN">
      <xmlPr mapId="1" xpath="/Report/Observations/BIL.PAS.WFG/I.CHF.M31.BAN" xmlDataType="double"/>
    </xmlCellPr>
  </singleXmlCell>
  <singleXmlCell id="831" r="K35" connectionId="0">
    <xmlCellPr id="831" uniqueName="_Report_Observations_BIL.PAS.WFG_I.CHF.RLZ.BAN">
      <xmlPr mapId="1" xpath="/Report/Observations/BIL.PAS.WFG/I.CHF.RLZ.BAN" xmlDataType="double"/>
    </xmlCellPr>
  </singleXmlCell>
  <singleXmlCell id="832" r="K36" connectionId="0">
    <xmlCellPr id="832" uniqueName="_Report_Observations_BIL.PAS.WFG_I.CHF.B1M.BAN">
      <xmlPr mapId="1" xpath="/Report/Observations/BIL.PAS.WFG/I.CHF.B1M.BAN" xmlDataType="double"/>
    </xmlCellPr>
  </singleXmlCell>
  <singleXmlCell id="833" r="K33" connectionId="0">
    <xmlCellPr id="833" uniqueName="_Report_Observations_BIL.PAS.WFG_I.CHF.ASI.BAN">
      <xmlPr mapId="1" xpath="/Report/Observations/BIL.PAS.WFG/I.CHF.ASI.BAN" xmlDataType="double"/>
    </xmlCellPr>
  </singleXmlCell>
  <singleXmlCell id="834" r="K34" connectionId="0">
    <xmlCellPr id="834" uniqueName="_Report_Observations_BIL.PAS.WFG_I.CHF.KUE.BAN">
      <xmlPr mapId="1" xpath="/Report/Observations/BIL.PAS.WFG/I.CHF.KUE.BAN" xmlDataType="double"/>
    </xmlCellPr>
  </singleXmlCell>
  <singleXmlCell id="845" r="K42" connectionId="0">
    <xmlCellPr id="845" uniqueName="_Report_Observations_BIL.PAS.WFG_I.CHF.ASI.KUN">
      <xmlPr mapId="1" xpath="/Report/Observations/BIL.PAS.WFG/I.CHF.ASI.KUN" xmlDataType="double"/>
    </xmlCellPr>
  </singleXmlCell>
  <singleXmlCell id="847" r="K43" connectionId="0">
    <xmlCellPr id="847" uniqueName="_Report_Observations_BIL.PAS.WFG_I.CHF.KUE.KUN">
      <xmlPr mapId="1" xpath="/Report/Observations/BIL.PAS.WFG/I.CHF.KUE.KUN" xmlDataType="double"/>
    </xmlCellPr>
  </singleXmlCell>
  <singleXmlCell id="848" r="K40" connectionId="0">
    <xmlCellPr id="848" uniqueName="_Report_Observations_BIL.PAS.WFG_I.CHF.U5J.BAN">
      <xmlPr mapId="1" xpath="/Report/Observations/BIL.PAS.WFG/I.CHF.U5J.BAN" xmlDataType="double"/>
    </xmlCellPr>
  </singleXmlCell>
  <singleXmlCell id="849" r="K41" connectionId="0">
    <xmlCellPr id="849" uniqueName="_Report_Observations_BIL.PAS.WFG_I.CHF.T.KUN">
      <xmlPr mapId="1" xpath="/Report/Observations/BIL.PAS.WFG/I.CHF.T.KUN" xmlDataType="double"/>
    </xmlCellPr>
  </singleXmlCell>
  <singleXmlCell id="850" r="K28" connectionId="0">
    <xmlCellPr id="850" uniqueName="_Report_Observations_BIL.PAS.VBA_I.CHF.J15">
      <xmlPr mapId="1" xpath="/Report/Observations/BIL.PAS.VBA/I.CHF.J15" xmlDataType="double"/>
    </xmlCellPr>
  </singleXmlCell>
  <singleXmlCell id="851" r="K29" connectionId="0">
    <xmlCellPr id="851" uniqueName="_Report_Observations_BIL.PAS.VBA_I.CHF.U5J">
      <xmlPr mapId="1" xpath="/Report/Observations/BIL.PAS.VBA/I.CHF.U5J" xmlDataType="double"/>
    </xmlCellPr>
  </singleXmlCell>
  <singleXmlCell id="852" r="K26" connectionId="0">
    <xmlCellPr id="852" uniqueName="_Report_Observations_BIL.PAS.VBA_I.CHF.M13">
      <xmlPr mapId="1" xpath="/Report/Observations/BIL.PAS.VBA/I.CHF.M13" xmlDataType="double"/>
    </xmlCellPr>
  </singleXmlCell>
  <singleXmlCell id="853" r="K27" connectionId="0">
    <xmlCellPr id="853" uniqueName="_Report_Observations_BIL.PAS.VBA_I.CHF.M31">
      <xmlPr mapId="1" xpath="/Report/Observations/BIL.PAS.VBA/I.CHF.M31" xmlDataType="double"/>
    </xmlCellPr>
  </singleXmlCell>
  <singleXmlCell id="854" r="K24" connectionId="0">
    <xmlCellPr id="854" uniqueName="_Report_Observations_BIL.PAS.VBA_I.CHF.RLZ">
      <xmlPr mapId="1" xpath="/Report/Observations/BIL.PAS.VBA/I.CHF.RLZ" xmlDataType="double"/>
    </xmlCellPr>
  </singleXmlCell>
  <singleXmlCell id="855" r="K25" connectionId="0">
    <xmlCellPr id="855" uniqueName="_Report_Observations_BIL.PAS.VBA_I.CHF.B1M">
      <xmlPr mapId="1" xpath="/Report/Observations/BIL.PAS.VBA/I.CHF.B1M" xmlDataType="double"/>
    </xmlCellPr>
  </singleXmlCell>
  <singleXmlCell id="856" r="K22" connectionId="0">
    <xmlCellPr id="856" uniqueName="_Report_Observations_BIL.PAS.VBA_I.CHF.ASI">
      <xmlPr mapId="1" xpath="/Report/Observations/BIL.PAS.VBA/I.CHF.ASI" xmlDataType="double"/>
    </xmlCellPr>
  </singleXmlCell>
  <singleXmlCell id="857" r="K23" connectionId="0">
    <xmlCellPr id="857" uniqueName="_Report_Observations_BIL.PAS.VBA_I.CHF.KUE">
      <xmlPr mapId="1" xpath="/Report/Observations/BIL.PAS.VBA/I.CHF.KUE" xmlDataType="double"/>
    </xmlCellPr>
  </singleXmlCell>
  <singleXmlCell id="875" r="K31" connectionId="0">
    <xmlCellPr id="875" uniqueName="_Report_Observations_BIL.PAS.WFG_I.CHF.T.T">
      <xmlPr mapId="1" xpath="/Report/Observations/BIL.PAS.WFG/I.CHF.T.T" xmlDataType="double"/>
    </xmlCellPr>
  </singleXmlCell>
  <singleXmlCell id="877" r="K32" connectionId="0">
    <xmlCellPr id="877" uniqueName="_Report_Observations_BIL.PAS.WFG_I.CHF.T.BAN">
      <xmlPr mapId="1" xpath="/Report/Observations/BIL.PAS.WFG/I.CHF.T.BAN" xmlDataType="double"/>
    </xmlCellPr>
  </singleXmlCell>
  <singleXmlCell id="879" r="K30" connectionId="0">
    <xmlCellPr id="879" uniqueName="_Report_Observations_BIL.PAS.VBA.GMP_I.CHF">
      <xmlPr mapId="1" xpath="/Report/Observations/BIL.PAS.VBA.GMP/I.CHF" xmlDataType="double"/>
    </xmlCellPr>
  </singleXmlCell>
  <singleXmlCell id="880" r="K59" connectionId="0">
    <xmlCellPr id="880" uniqueName="_Report_Observations_BIL.PAS.VKE.KOV_I.CHF.M13.T">
      <xmlPr mapId="1" xpath="/Report/Observations/BIL.PAS.VKE.KOV/I.CHF.M13.T" xmlDataType="double"/>
    </xmlCellPr>
  </singleXmlCell>
  <singleXmlCell id="881" r="K57" connectionId="0">
    <xmlCellPr id="881" uniqueName="_Report_Observations_BIL.PAS.VKE.KOV_I.CHF.RLZ.T">
      <xmlPr mapId="1" xpath="/Report/Observations/BIL.PAS.VKE.KOV/I.CHF.RLZ.T" xmlDataType="double"/>
    </xmlCellPr>
  </singleXmlCell>
  <singleXmlCell id="882" r="K58" connectionId="0">
    <xmlCellPr id="882" uniqueName="_Report_Observations_BIL.PAS.VKE.KOV_I.CHF.B1M.T">
      <xmlPr mapId="1" xpath="/Report/Observations/BIL.PAS.VKE.KOV/I.CHF.B1M.T" xmlDataType="double"/>
    </xmlCellPr>
  </singleXmlCell>
  <singleXmlCell id="883" r="K55" connectionId="0">
    <xmlCellPr id="883" uniqueName="_Report_Observations_BIL.PAS.VKE.KOV_I.CHF.KUE.NUE">
      <xmlPr mapId="1" xpath="/Report/Observations/BIL.PAS.VKE.KOV/I.CHF.KUE.NUE" xmlDataType="double"/>
    </xmlCellPr>
  </singleXmlCell>
  <singleXmlCell id="884" r="K56" connectionId="0">
    <xmlCellPr id="884" uniqueName="_Report_Observations_BIL.PAS.VKE.KOV.CAG_I.CHF.KUE.NUE">
      <xmlPr mapId="1" xpath="/Report/Observations/BIL.PAS.VKE.KOV.CAG/I.CHF.KUE.NUE" xmlDataType="double"/>
    </xmlCellPr>
  </singleXmlCell>
  <singleXmlCell id="885" r="M100" connectionId="0">
    <xmlCellPr id="885" uniqueName="_Report_Observations_BIL.PAS.TOT.NRA.WAF_I.USD">
      <xmlPr mapId="1" xpath="/Report/Observations/BIL.PAS.TOT.NRA.WAF/I.USD" xmlDataType="double"/>
    </xmlCellPr>
  </singleXmlCell>
  <singleXmlCell id="892" r="K64" connectionId="0">
    <xmlCellPr id="892" uniqueName="_Report_Observations_BIL.PAS.VKE.GVG_I.CHF">
      <xmlPr mapId="1" xpath="/Report/Observations/BIL.PAS.VKE.GVG/I.CHF" xmlDataType="double"/>
    </xmlCellPr>
  </singleXmlCell>
  <singleXmlCell id="894" r="K65" connectionId="0">
    <xmlCellPr id="894" uniqueName="_Report_Observations_BIL.PAS.VKE.GVG.F2S_I.CHF">
      <xmlPr mapId="1" xpath="/Report/Observations/BIL.PAS.VKE.GVG.F2S/I.CHF" xmlDataType="double"/>
    </xmlCellPr>
  </singleXmlCell>
  <singleXmlCell id="896" r="K62" connectionId="0">
    <xmlCellPr id="896" uniqueName="_Report_Observations_BIL.PAS.VKE.KOV_I.CHF.U5J.T">
      <xmlPr mapId="1" xpath="/Report/Observations/BIL.PAS.VKE.KOV/I.CHF.U5J.T" xmlDataType="double"/>
    </xmlCellPr>
  </singleXmlCell>
  <singleXmlCell id="898" r="K63" connectionId="0">
    <xmlCellPr id="898" uniqueName="_Report_Observations_BIL.PAS.VKE.KOV.GMP_I.CHF">
      <xmlPr mapId="1" xpath="/Report/Observations/BIL.PAS.VKE.KOV.GMP/I.CHF" xmlDataType="double"/>
    </xmlCellPr>
  </singleXmlCell>
  <singleXmlCell id="899" r="K60" connectionId="0">
    <xmlCellPr id="899" uniqueName="_Report_Observations_BIL.PAS.VKE.KOV_I.CHF.M31.T">
      <xmlPr mapId="1" xpath="/Report/Observations/BIL.PAS.VKE.KOV/I.CHF.M31.T" xmlDataType="double"/>
    </xmlCellPr>
  </singleXmlCell>
  <singleXmlCell id="900" r="K61" connectionId="0">
    <xmlCellPr id="900" uniqueName="_Report_Observations_BIL.PAS.VKE.KOV_I.CHF.J15.T">
      <xmlPr mapId="1" xpath="/Report/Observations/BIL.PAS.VKE.KOV/I.CHF.J15.T" xmlDataType="double"/>
    </xmlCellPr>
  </singleXmlCell>
  <singleXmlCell id="901" r="K48" connectionId="0">
    <xmlCellPr id="901" uniqueName="_Report_Observations_BIL.PAS.WFG_I.CHF.J15.KUN">
      <xmlPr mapId="1" xpath="/Report/Observations/BIL.PAS.WFG/I.CHF.J15.KUN" xmlDataType="double"/>
    </xmlCellPr>
  </singleXmlCell>
  <singleXmlCell id="902" r="K49" connectionId="0">
    <xmlCellPr id="902" uniqueName="_Report_Observations_BIL.PAS.WFG_I.CHF.U5J.KUN">
      <xmlPr mapId="1" xpath="/Report/Observations/BIL.PAS.WFG/I.CHF.U5J.KUN" xmlDataType="double"/>
    </xmlCellPr>
  </singleXmlCell>
  <singleXmlCell id="903" r="K46" connectionId="0">
    <xmlCellPr id="903" uniqueName="_Report_Observations_BIL.PAS.WFG_I.CHF.M13.KUN">
      <xmlPr mapId="1" xpath="/Report/Observations/BIL.PAS.WFG/I.CHF.M13.KUN" xmlDataType="double"/>
    </xmlCellPr>
  </singleXmlCell>
  <singleXmlCell id="904" r="K47" connectionId="0">
    <xmlCellPr id="904" uniqueName="_Report_Observations_BIL.PAS.WFG_I.CHF.M31.KUN">
      <xmlPr mapId="1" xpath="/Report/Observations/BIL.PAS.WFG/I.CHF.M31.KUN" xmlDataType="double"/>
    </xmlCellPr>
  </singleXmlCell>
  <singleXmlCell id="905" r="K44" connectionId="0">
    <xmlCellPr id="905" uniqueName="_Report_Observations_BIL.PAS.WFG_I.CHF.RLZ.KUN">
      <xmlPr mapId="1" xpath="/Report/Observations/BIL.PAS.WFG/I.CHF.RLZ.KUN" xmlDataType="double"/>
    </xmlCellPr>
  </singleXmlCell>
  <singleXmlCell id="906" r="K45" connectionId="0">
    <xmlCellPr id="906" uniqueName="_Report_Observations_BIL.PAS.WFG_I.CHF.B1M.KUN">
      <xmlPr mapId="1" xpath="/Report/Observations/BIL.PAS.WFG/I.CHF.B1M.KUN" xmlDataType="double"/>
    </xmlCellPr>
  </singleXmlCell>
  <singleXmlCell id="913" r="K53" connectionId="0">
    <xmlCellPr id="913" uniqueName="_Report_Observations_BIL.PAS.VKE.KOV_I.CHF.KUE.T">
      <xmlPr mapId="1" xpath="/Report/Observations/BIL.PAS.VKE.KOV/I.CHF.KUE.T" xmlDataType="double"/>
    </xmlCellPr>
  </singleXmlCell>
  <singleXmlCell id="915" r="K54" connectionId="0">
    <xmlCellPr id="915" uniqueName="_Report_Observations_BIL.PAS.VKE.KOV_I.CHF.KUE.UEB">
      <xmlPr mapId="1" xpath="/Report/Observations/BIL.PAS.VKE.KOV/I.CHF.KUE.UEB" xmlDataType="double"/>
    </xmlCellPr>
  </singleXmlCell>
  <singleXmlCell id="916" r="K51" connectionId="0">
    <xmlCellPr id="916" uniqueName="_Report_Observations_BIL.PAS.VKE.KOV_I.CHF.T.T">
      <xmlPr mapId="1" xpath="/Report/Observations/BIL.PAS.VKE.KOV/I.CHF.T.T" xmlDataType="double"/>
    </xmlCellPr>
  </singleXmlCell>
  <singleXmlCell id="918" r="K52" connectionId="0">
    <xmlCellPr id="918" uniqueName="_Report_Observations_BIL.PAS.VKE.KOV_I.CHF.ASI.T">
      <xmlPr mapId="1" xpath="/Report/Observations/BIL.PAS.VKE.KOV/I.CHF.ASI.T" xmlDataType="double"/>
    </xmlCellPr>
  </singleXmlCell>
  <singleXmlCell id="920" r="K50" connectionId="0">
    <xmlCellPr id="920" uniqueName="_Report_Observations_BIL.PAS.VKE_I.CHF">
      <xmlPr mapId="1" xpath="/Report/Observations/BIL.PAS.VKE/I.CHF" xmlDataType="double"/>
    </xmlCellPr>
  </singleXmlCell>
  <singleXmlCell id="931" r="X100" connectionId="0">
    <xmlCellPr id="931" uniqueName="_Report_Observations_BIL.PAS.TOT.NRA.WAF_A.T">
      <xmlPr mapId="1" xpath="/Report/Observations/BIL.PAS.TOT.NRA.WAF/A.T" xmlDataType="double"/>
    </xmlCellPr>
  </singleXmlCell>
  <singleXmlCell id="945" r="K21" connectionId="0">
    <xmlCellPr id="945" uniqueName="_Report_Observations_BIL.PAS.VBA_I.CHF.T">
      <xmlPr mapId="1" xpath="/Report/Observations/BIL.PAS.VBA/I.CHF.T" xmlDataType="double"/>
    </xmlCellPr>
  </singleXmlCell>
  <singleXmlCell id="950" r="S73" connectionId="0">
    <xmlCellPr id="950" uniqueName="_Report_Observations_BIL.PAS.FFV.VBA_A.EM">
      <xmlPr mapId="1" xpath="/Report/Observations/BIL.PAS.FFV.VBA/A.EM" xmlDataType="double"/>
    </xmlCellPr>
  </singleXmlCell>
  <singleXmlCell id="951" r="S74" connectionId="0">
    <xmlCellPr id="951" uniqueName="_Report_Observations_BIL.PAS.FFV.WFG_A.EM">
      <xmlPr mapId="1" xpath="/Report/Observations/BIL.PAS.FFV.WFG/A.EM" xmlDataType="double"/>
    </xmlCellPr>
  </singleXmlCell>
  <singleXmlCell id="952" r="S71" connectionId="0">
    <xmlCellPr id="952" uniqueName="_Report_Observations_BIL.PAS.FFV_A.EM">
      <xmlPr mapId="1" xpath="/Report/Observations/BIL.PAS.FFV/A.EM" xmlDataType="double"/>
    </xmlCellPr>
  </singleXmlCell>
  <singleXmlCell id="953" r="S72" connectionId="0">
    <xmlCellPr id="953" uniqueName="_Report_Observations_BIL.PAS.FFV.STP_A.EM">
      <xmlPr mapId="1" xpath="/Report/Observations/BIL.PAS.FFV.STP/A.EM" xmlDataType="double"/>
    </xmlCellPr>
  </singleXmlCell>
  <singleXmlCell id="954" r="S70" connectionId="0">
    <xmlCellPr id="954" uniqueName="_Report_Observations_BIL.PAS.WBW_A.EM">
      <xmlPr mapId="1" xpath="/Report/Observations/BIL.PAS.WBW/A.EM" xmlDataType="double"/>
    </xmlCellPr>
  </singleXmlCell>
  <singleXmlCell id="961" r="S64" connectionId="0">
    <xmlCellPr id="961" uniqueName="_Report_Observations_BIL.PAS.VKE.GVG_A.EM">
      <xmlPr mapId="1" xpath="/Report/Observations/BIL.PAS.VKE.GVG/A.EM" xmlDataType="double"/>
    </xmlCellPr>
  </singleXmlCell>
  <singleXmlCell id="962" r="S65" connectionId="0">
    <xmlCellPr id="962" uniqueName="_Report_Observations_BIL.PAS.VKE.GVG.F2S_A.EM">
      <xmlPr mapId="1" xpath="/Report/Observations/BIL.PAS.VKE.GVG.F2S/A.EM" xmlDataType="double"/>
    </xmlCellPr>
  </singleXmlCell>
  <singleXmlCell id="963" r="S62" connectionId="0">
    <xmlCellPr id="963" uniqueName="_Report_Observations_BIL.PAS.VKE.KOV_A.EM.U5J.T">
      <xmlPr mapId="1" xpath="/Report/Observations/BIL.PAS.VKE.KOV/A.EM.U5J.T" xmlDataType="double"/>
    </xmlCellPr>
  </singleXmlCell>
  <singleXmlCell id="964" r="S60" connectionId="0">
    <xmlCellPr id="964" uniqueName="_Report_Observations_BIL.PAS.VKE.KOV_A.EM.M31.T">
      <xmlPr mapId="1" xpath="/Report/Observations/BIL.PAS.VKE.KOV/A.EM.M31.T" xmlDataType="double"/>
    </xmlCellPr>
  </singleXmlCell>
  <singleXmlCell id="965" r="S61" connectionId="0">
    <xmlCellPr id="965" uniqueName="_Report_Observations_BIL.PAS.VKE.KOV_A.EM.J15.T">
      <xmlPr mapId="1" xpath="/Report/Observations/BIL.PAS.VKE.KOV/A.EM.J15.T" xmlDataType="double"/>
    </xmlCellPr>
  </singleXmlCell>
  <singleXmlCell id="966" r="S68" connectionId="0">
    <xmlCellPr id="966" uniqueName="_Report_Observations_BIL.PAS.HGE_A.EM.BAN">
      <xmlPr mapId="1" xpath="/Report/Observations/BIL.PAS.HGE/A.EM.BAN" xmlDataType="double"/>
    </xmlCellPr>
  </singleXmlCell>
  <singleXmlCell id="967" r="S69" connectionId="0">
    <xmlCellPr id="967" uniqueName="_Report_Observations_BIL.PAS.HGE_A.EM.KUN">
      <xmlPr mapId="1" xpath="/Report/Observations/BIL.PAS.HGE/A.EM.KUN" xmlDataType="double"/>
    </xmlCellPr>
  </singleXmlCell>
  <singleXmlCell id="968" r="S66" connectionId="0">
    <xmlCellPr id="968" uniqueName="_Report_Observations_BIL.PAS.VKE.GVG.S3A_A.EM">
      <xmlPr mapId="1" xpath="/Report/Observations/BIL.PAS.VKE.GVG.S3A/A.EM" xmlDataType="double"/>
    </xmlCellPr>
  </singleXmlCell>
  <singleXmlCell id="969" r="S67" connectionId="0">
    <xmlCellPr id="969" uniqueName="_Report_Observations_BIL.PAS.HGE_A.EM.T">
      <xmlPr mapId="1" xpath="/Report/Observations/BIL.PAS.HGE/A.EM.T" xmlDataType="double"/>
    </xmlCellPr>
  </singleXmlCell>
  <singleXmlCell id="970" r="S98" connectionId="0">
    <xmlCellPr id="970" uniqueName="_Report_Observations_BIL.PAS.TOT_A.EM">
      <xmlPr mapId="1" xpath="/Report/Observations/BIL.PAS.TOT/A.EM" xmlDataType="double"/>
    </xmlCellPr>
  </singleXmlCell>
  <singleXmlCell id="971" r="S86" connectionId="0">
    <xmlCellPr id="971" uniqueName="_Report_Observations_BIL.PAS.SON_A.EM">
      <xmlPr mapId="1" xpath="/Report/Observations/BIL.PAS.SON/A.EM" xmlDataType="double"/>
    </xmlCellPr>
  </singleXmlCell>
  <singleXmlCell id="972" r="S87" connectionId="0">
    <xmlCellPr id="972" uniqueName="_Report_Observations_BIL.PAS.SON.SBG_A.EM">
      <xmlPr mapId="1" xpath="/Report/Observations/BIL.PAS.SON.SBG/A.EM" xmlDataType="double"/>
    </xmlCellPr>
  </singleXmlCell>
  <singleXmlCell id="973" r="S88" connectionId="0">
    <xmlCellPr id="973" uniqueName="_Report_Observations_BIL.PAS.SON.NML_A.EM">
      <xmlPr mapId="1" xpath="/Report/Observations/BIL.PAS.SON.NML/A.EM" xmlDataType="double"/>
    </xmlCellPr>
  </singleXmlCell>
  <singleXmlCell id="975" r="S31" connectionId="0">
    <xmlCellPr id="975" uniqueName="_Report_Observations_BIL.PAS.WFG_A.EM.T.T">
      <xmlPr mapId="1" xpath="/Report/Observations/BIL.PAS.WFG/A.EM.T.T" xmlDataType="double"/>
    </xmlCellPr>
  </singleXmlCell>
  <singleXmlCell id="977" r="S32" connectionId="0">
    <xmlCellPr id="977" uniqueName="_Report_Observations_BIL.PAS.WFG_A.EM.T.BAN">
      <xmlPr mapId="1" xpath="/Report/Observations/BIL.PAS.WFG/A.EM.T.BAN" xmlDataType="double"/>
    </xmlCellPr>
  </singleXmlCell>
  <singleXmlCell id="979" r="S39" connectionId="0">
    <xmlCellPr id="979" uniqueName="_Report_Observations_BIL.PAS.WFG_A.EM.J15.BAN">
      <xmlPr mapId="1" xpath="/Report/Observations/BIL.PAS.WFG/A.EM.J15.BAN" xmlDataType="double"/>
    </xmlCellPr>
  </singleXmlCell>
  <singleXmlCell id="980" r="S37" connectionId="0">
    <xmlCellPr id="980" uniqueName="_Report_Observations_BIL.PAS.WFG_A.EM.M13.BAN">
      <xmlPr mapId="1" xpath="/Report/Observations/BIL.PAS.WFG/A.EM.M13.BAN" xmlDataType="double"/>
    </xmlCellPr>
  </singleXmlCell>
  <singleXmlCell id="981" r="S38" connectionId="0">
    <xmlCellPr id="981" uniqueName="_Report_Observations_BIL.PAS.WFG_A.EM.M31.BAN">
      <xmlPr mapId="1" xpath="/Report/Observations/BIL.PAS.WFG/A.EM.M31.BAN" xmlDataType="double"/>
    </xmlCellPr>
  </singleXmlCell>
  <singleXmlCell id="982" r="S35" connectionId="0">
    <xmlCellPr id="982" uniqueName="_Report_Observations_BIL.PAS.WFG_A.EM.RLZ.BAN">
      <xmlPr mapId="1" xpath="/Report/Observations/BIL.PAS.WFG/A.EM.RLZ.BAN" xmlDataType="double"/>
    </xmlCellPr>
  </singleXmlCell>
  <singleXmlCell id="983" r="S36" connectionId="0">
    <xmlCellPr id="983" uniqueName="_Report_Observations_BIL.PAS.WFG_A.EM.B1M.BAN">
      <xmlPr mapId="1" xpath="/Report/Observations/BIL.PAS.WFG/A.EM.B1M.BAN" xmlDataType="double"/>
    </xmlCellPr>
  </singleXmlCell>
  <singleXmlCell id="984" r="S33" connectionId="0">
    <xmlCellPr id="984" uniqueName="_Report_Observations_BIL.PAS.WFG_A.EM.ASI.BAN">
      <xmlPr mapId="1" xpath="/Report/Observations/BIL.PAS.WFG/A.EM.ASI.BAN" xmlDataType="double"/>
    </xmlCellPr>
  </singleXmlCell>
  <singleXmlCell id="985" r="S34" connectionId="0">
    <xmlCellPr id="985" uniqueName="_Report_Observations_BIL.PAS.WFG_A.EM.KUE.BAN">
      <xmlPr mapId="1" xpath="/Report/Observations/BIL.PAS.WFG/A.EM.KUE.BAN" xmlDataType="double"/>
    </xmlCellPr>
  </singleXmlCell>
  <singleXmlCell id="994" r="S21" connectionId="0">
    <xmlCellPr id="994" uniqueName="_Report_Observations_BIL.PAS.VBA_A.EM.T">
      <xmlPr mapId="1" xpath="/Report/Observations/BIL.PAS.VBA/A.EM.T" xmlDataType="double"/>
    </xmlCellPr>
  </singleXmlCell>
  <singleXmlCell id="996" r="S28" connectionId="0">
    <xmlCellPr id="996" uniqueName="_Report_Observations_BIL.PAS.VBA_A.EM.J15">
      <xmlPr mapId="1" xpath="/Report/Observations/BIL.PAS.VBA/A.EM.J15" xmlDataType="double"/>
    </xmlCellPr>
  </singleXmlCell>
  <singleXmlCell id="997" r="S29" connectionId="0">
    <xmlCellPr id="997" uniqueName="_Report_Observations_BIL.PAS.VBA_A.EM.U5J">
      <xmlPr mapId="1" xpath="/Report/Observations/BIL.PAS.VBA/A.EM.U5J" xmlDataType="double"/>
    </xmlCellPr>
  </singleXmlCell>
  <singleXmlCell id="998" r="S26" connectionId="0">
    <xmlCellPr id="998" uniqueName="_Report_Observations_BIL.PAS.VBA_A.EM.M13">
      <xmlPr mapId="1" xpath="/Report/Observations/BIL.PAS.VBA/A.EM.M13" xmlDataType="double"/>
    </xmlCellPr>
  </singleXmlCell>
  <singleXmlCell id="999" r="S27" connectionId="0">
    <xmlCellPr id="999" uniqueName="_Report_Observations_BIL.PAS.VBA_A.EM.M31">
      <xmlPr mapId="1" xpath="/Report/Observations/BIL.PAS.VBA/A.EM.M31" xmlDataType="double"/>
    </xmlCellPr>
  </singleXmlCell>
  <singleXmlCell id="1000" r="S24" connectionId="0">
    <xmlCellPr id="1000" uniqueName="_Report_Observations_BIL.PAS.VBA_A.EM.RLZ">
      <xmlPr mapId="1" xpath="/Report/Observations/BIL.PAS.VBA/A.EM.RLZ" xmlDataType="double"/>
    </xmlCellPr>
  </singleXmlCell>
  <singleXmlCell id="1001" r="S25" connectionId="0">
    <xmlCellPr id="1001" uniqueName="_Report_Observations_BIL.PAS.VBA_A.EM.B1M">
      <xmlPr mapId="1" xpath="/Report/Observations/BIL.PAS.VBA/A.EM.B1M" xmlDataType="double"/>
    </xmlCellPr>
  </singleXmlCell>
  <singleXmlCell id="1002" r="S22" connectionId="0">
    <xmlCellPr id="1002" uniqueName="_Report_Observations_BIL.PAS.VBA_A.EM.ASI">
      <xmlPr mapId="1" xpath="/Report/Observations/BIL.PAS.VBA/A.EM.ASI" xmlDataType="double"/>
    </xmlCellPr>
  </singleXmlCell>
  <singleXmlCell id="1003" r="S23" connectionId="0">
    <xmlCellPr id="1003" uniqueName="_Report_Observations_BIL.PAS.VBA_A.EM.KUE">
      <xmlPr mapId="1" xpath="/Report/Observations/BIL.PAS.VBA/A.EM.KUE" xmlDataType="double"/>
    </xmlCellPr>
  </singleXmlCell>
  <singleXmlCell id="1011" r="S53" connectionId="0">
    <xmlCellPr id="1011" uniqueName="_Report_Observations_BIL.PAS.VKE.KOV_A.EM.KUE.T">
      <xmlPr mapId="1" xpath="/Report/Observations/BIL.PAS.VKE.KOV/A.EM.KUE.T" xmlDataType="double"/>
    </xmlCellPr>
  </singleXmlCell>
  <singleXmlCell id="1013" r="S54" connectionId="0">
    <xmlCellPr id="1013" uniqueName="_Report_Observations_BIL.PAS.VKE.KOV_A.EM.KUE.UEB">
      <xmlPr mapId="1" xpath="/Report/Observations/BIL.PAS.VKE.KOV/A.EM.KUE.UEB" xmlDataType="double"/>
    </xmlCellPr>
  </singleXmlCell>
  <singleXmlCell id="1015" r="S51" connectionId="0">
    <xmlCellPr id="1015" uniqueName="_Report_Observations_BIL.PAS.VKE.KOV_A.EM.T.T">
      <xmlPr mapId="1" xpath="/Report/Observations/BIL.PAS.VKE.KOV/A.EM.T.T" xmlDataType="double"/>
    </xmlCellPr>
  </singleXmlCell>
  <singleXmlCell id="1017" r="S52" connectionId="0">
    <xmlCellPr id="1017" uniqueName="_Report_Observations_BIL.PAS.VKE.KOV_A.EM.ASI.T">
      <xmlPr mapId="1" xpath="/Report/Observations/BIL.PAS.VKE.KOV/A.EM.ASI.T" xmlDataType="double"/>
    </xmlCellPr>
  </singleXmlCell>
  <singleXmlCell id="1019" r="S50" connectionId="0">
    <xmlCellPr id="1019" uniqueName="_Report_Observations_BIL.PAS.VKE_A.EM">
      <xmlPr mapId="1" xpath="/Report/Observations/BIL.PAS.VKE/A.EM" xmlDataType="double"/>
    </xmlCellPr>
  </singleXmlCell>
  <singleXmlCell id="1020" r="S59" connectionId="0">
    <xmlCellPr id="1020" uniqueName="_Report_Observations_BIL.PAS.VKE.KOV_A.EM.M13.T">
      <xmlPr mapId="1" xpath="/Report/Observations/BIL.PAS.VKE.KOV/A.EM.M13.T" xmlDataType="double"/>
    </xmlCellPr>
  </singleXmlCell>
  <singleXmlCell id="1021" r="S57" connectionId="0">
    <xmlCellPr id="1021" uniqueName="_Report_Observations_BIL.PAS.VKE.KOV_A.EM.RLZ.T">
      <xmlPr mapId="1" xpath="/Report/Observations/BIL.PAS.VKE.KOV/A.EM.RLZ.T" xmlDataType="double"/>
    </xmlCellPr>
  </singleXmlCell>
  <singleXmlCell id="1022" r="S58" connectionId="0">
    <xmlCellPr id="1022" uniqueName="_Report_Observations_BIL.PAS.VKE.KOV_A.EM.B1M.T">
      <xmlPr mapId="1" xpath="/Report/Observations/BIL.PAS.VKE.KOV/A.EM.B1M.T" xmlDataType="double"/>
    </xmlCellPr>
  </singleXmlCell>
  <singleXmlCell id="1023" r="S55" connectionId="0">
    <xmlCellPr id="1023" uniqueName="_Report_Observations_BIL.PAS.VKE.KOV_A.EM.KUE.NUE">
      <xmlPr mapId="1" xpath="/Report/Observations/BIL.PAS.VKE.KOV/A.EM.KUE.NUE" xmlDataType="double"/>
    </xmlCellPr>
  </singleXmlCell>
  <singleXmlCell id="1024" r="S56" connectionId="0">
    <xmlCellPr id="1024" uniqueName="_Report_Observations_BIL.PAS.VKE.KOV.CAG_A.EM.KUE.NUE">
      <xmlPr mapId="1" xpath="/Report/Observations/BIL.PAS.VKE.KOV.CAG/A.EM.KUE.NUE" xmlDataType="double"/>
    </xmlCellPr>
  </singleXmlCell>
  <singleXmlCell id="1031" r="S42" connectionId="0">
    <xmlCellPr id="1031" uniqueName="_Report_Observations_BIL.PAS.WFG_A.EM.ASI.KUN">
      <xmlPr mapId="1" xpath="/Report/Observations/BIL.PAS.WFG/A.EM.ASI.KUN" xmlDataType="double"/>
    </xmlCellPr>
  </singleXmlCell>
  <singleXmlCell id="1033" r="S43" connectionId="0">
    <xmlCellPr id="1033" uniqueName="_Report_Observations_BIL.PAS.WFG_A.EM.KUE.KUN">
      <xmlPr mapId="1" xpath="/Report/Observations/BIL.PAS.WFG/A.EM.KUE.KUN" xmlDataType="double"/>
    </xmlCellPr>
  </singleXmlCell>
  <singleXmlCell id="1035" r="S40" connectionId="0">
    <xmlCellPr id="1035" uniqueName="_Report_Observations_BIL.PAS.WFG_A.EM.U5J.BAN">
      <xmlPr mapId="1" xpath="/Report/Observations/BIL.PAS.WFG/A.EM.U5J.BAN" xmlDataType="double"/>
    </xmlCellPr>
  </singleXmlCell>
  <singleXmlCell id="1037" r="S41" connectionId="0">
    <xmlCellPr id="1037" uniqueName="_Report_Observations_BIL.PAS.WFG_A.EM.T.KUN">
      <xmlPr mapId="1" xpath="/Report/Observations/BIL.PAS.WFG/A.EM.T.KUN" xmlDataType="double"/>
    </xmlCellPr>
  </singleXmlCell>
  <singleXmlCell id="1040" r="S48" connectionId="0">
    <xmlCellPr id="1040" uniqueName="_Report_Observations_BIL.PAS.WFG_A.EM.J15.KUN">
      <xmlPr mapId="1" xpath="/Report/Observations/BIL.PAS.WFG/A.EM.J15.KUN" xmlDataType="double"/>
    </xmlCellPr>
  </singleXmlCell>
  <singleXmlCell id="1041" r="S49" connectionId="0">
    <xmlCellPr id="1041" uniqueName="_Report_Observations_BIL.PAS.WFG_A.EM.U5J.KUN">
      <xmlPr mapId="1" xpath="/Report/Observations/BIL.PAS.WFG/A.EM.U5J.KUN" xmlDataType="double"/>
    </xmlCellPr>
  </singleXmlCell>
  <singleXmlCell id="1042" r="S46" connectionId="0">
    <xmlCellPr id="1042" uniqueName="_Report_Observations_BIL.PAS.WFG_A.EM.M13.KUN">
      <xmlPr mapId="1" xpath="/Report/Observations/BIL.PAS.WFG/A.EM.M13.KUN" xmlDataType="double"/>
    </xmlCellPr>
  </singleXmlCell>
  <singleXmlCell id="1043" r="S47" connectionId="0">
    <xmlCellPr id="1043" uniqueName="_Report_Observations_BIL.PAS.WFG_A.EM.M31.KUN">
      <xmlPr mapId="1" xpath="/Report/Observations/BIL.PAS.WFG/A.EM.M31.KUN" xmlDataType="double"/>
    </xmlCellPr>
  </singleXmlCell>
  <singleXmlCell id="1044" r="S44" connectionId="0">
    <xmlCellPr id="1044" uniqueName="_Report_Observations_BIL.PAS.WFG_A.EM.RLZ.KUN">
      <xmlPr mapId="1" xpath="/Report/Observations/BIL.PAS.WFG/A.EM.RLZ.KUN" xmlDataType="double"/>
    </xmlCellPr>
  </singleXmlCell>
  <singleXmlCell id="1045" r="S45" connectionId="0">
    <xmlCellPr id="1045" uniqueName="_Report_Observations_BIL.PAS.WFG_A.EM.B1M.KUN">
      <xmlPr mapId="1" xpath="/Report/Observations/BIL.PAS.WFG/A.EM.B1M.KUN" xmlDataType="double"/>
    </xmlCellPr>
  </singleXmlCell>
  <singleXmlCell id="1188" r="R98" connectionId="0">
    <xmlCellPr id="1188" uniqueName="_Report_Observations_BIL.PAS.TOT_A.CHF">
      <xmlPr mapId="1" xpath="/Report/Observations/BIL.PAS.TOT/A.CHF" xmlDataType="double"/>
    </xmlCellPr>
  </singleXmlCell>
  <singleXmlCell id="1189" r="R99" connectionId="0">
    <xmlCellPr id="1189" uniqueName="_Report_Observations_BIL.PAS.TOT.NRA_A.CHF">
      <xmlPr mapId="1" xpath="/Report/Observations/BIL.PAS.TOT.NRA/A.CHF" xmlDataType="double"/>
    </xmlCellPr>
  </singleXmlCell>
  <singleXmlCell id="1190" r="R96" connectionId="0">
    <xmlCellPr id="1190" uniqueName="_Report_Observations_BIL.PAS.EKA_A.CHF">
      <xmlPr mapId="1" xpath="/Report/Observations/BIL.PAS.EKA/A.CHF" xmlDataType="double"/>
    </xmlCellPr>
  </singleXmlCell>
  <singleXmlCell id="1191" r="R97" connectionId="0">
    <xmlCellPr id="1191" uniqueName="_Report_Observations_BIL.PAS.GVO_A.CHF">
      <xmlPr mapId="1" xpath="/Report/Observations/BIL.PAS.GVO/A.CHF" xmlDataType="double"/>
    </xmlCellPr>
  </singleXmlCell>
  <singleXmlCell id="1192" r="R94" connectionId="0">
    <xmlCellPr id="1192" uniqueName="_Report_Observations_BIL.PAS.GRE_A.CHF">
      <xmlPr mapId="1" xpath="/Report/Observations/BIL.PAS.GRE/A.CHF" xmlDataType="double"/>
    </xmlCellPr>
  </singleXmlCell>
  <singleXmlCell id="1194" r="R95" connectionId="0">
    <xmlCellPr id="1194" uniqueName="_Report_Observations_BIL.PAS.FGR_A.CHF">
      <xmlPr mapId="1" xpath="/Report/Observations/BIL.PAS.FGR/A.CHF" xmlDataType="double"/>
    </xmlCellPr>
  </singleXmlCell>
  <singleXmlCell id="1196" r="R92" connectionId="0">
    <xmlCellPr id="1196" uniqueName="_Report_Observations_BIL.PAS.KRE_A.CHF">
      <xmlPr mapId="1" xpath="/Report/Observations/BIL.PAS.KRE/A.CHF" xmlDataType="double"/>
    </xmlCellPr>
  </singleXmlCell>
  <singleXmlCell id="1200" r="R87" connectionId="0">
    <xmlCellPr id="1200" uniqueName="_Report_Observations_BIL.PAS.SON.SBG_A.CHF">
      <xmlPr mapId="1" xpath="/Report/Observations/BIL.PAS.SON.SBG/A.CHF" xmlDataType="double"/>
    </xmlCellPr>
  </singleXmlCell>
  <singleXmlCell id="1201" r="R88" connectionId="0">
    <xmlCellPr id="1201" uniqueName="_Report_Observations_BIL.PAS.SON.NML_A.CHF">
      <xmlPr mapId="1" xpath="/Report/Observations/BIL.PAS.SON.NML/A.CHF" xmlDataType="double"/>
    </xmlCellPr>
  </singleXmlCell>
  <singleXmlCell id="1202" r="R85" connectionId="0">
    <xmlCellPr id="1202" uniqueName="_Report_Observations_BIL.PAS.REA_A.CHF">
      <xmlPr mapId="1" xpath="/Report/Observations/BIL.PAS.REA/A.CHF" xmlDataType="double"/>
    </xmlCellPr>
  </singleXmlCell>
  <singleXmlCell id="1203" r="R86" connectionId="0">
    <xmlCellPr id="1203" uniqueName="_Report_Observations_BIL.PAS.SON_A.CHF">
      <xmlPr mapId="1" xpath="/Report/Observations/BIL.PAS.SON/A.CHF" xmlDataType="double"/>
    </xmlCellPr>
  </singleXmlCell>
  <singleXmlCell id="1204" r="R81" connectionId="0">
    <xmlCellPr id="1204" uniqueName="_Report_Observations_BIL.PAS.APF.OOW.NRA_A.CHF">
      <xmlPr mapId="1" xpath="/Report/Observations/BIL.PAS.APF.OOW.NRA/A.CHF" xmlDataType="double"/>
    </xmlCellPr>
  </singleXmlCell>
  <singleXmlCell id="1205" r="R82" connectionId="0">
    <xmlCellPr id="1205" uniqueName="_Report_Observations_BIL.PAS.APF.GMP_A.CHF">
      <xmlPr mapId="1" xpath="/Report/Observations/BIL.PAS.APF.GMP/A.CHF" xmlDataType="double"/>
    </xmlCellPr>
  </singleXmlCell>
  <singleXmlCell id="1206" r="R89" connectionId="0">
    <xmlCellPr id="1206" uniqueName="_Report_Observations_BIL.PAS.RUE_A.CHF">
      <xmlPr mapId="1" xpath="/Report/Observations/BIL.PAS.RUE/A.CHF" xmlDataType="double"/>
    </xmlCellPr>
  </singleXmlCell>
  <singleXmlCell id="1207" r="R90" connectionId="0">
    <xmlCellPr id="1207" uniqueName="_Report_Observations_BIL.PAS.RAB_A.CHF">
      <xmlPr mapId="1" xpath="/Report/Observations/BIL.PAS.RAB/A.CHF" xmlDataType="double"/>
    </xmlCellPr>
  </singleXmlCell>
  <singleXmlCell id="1209" r="R91" connectionId="0">
    <xmlCellPr id="1209" uniqueName="_Report_Observations_BIL.PAS.GKA_A.CHF">
      <xmlPr mapId="1" xpath="/Report/Observations/BIL.PAS.GKA/A.CHF" xmlDataType="double"/>
    </xmlCellPr>
  </singleXmlCell>
  <singleXmlCell id="1226" r="R54" connectionId="0">
    <xmlCellPr id="1226" uniqueName="_Report_Observations_BIL.PAS.VKE.KOV_A.CHF.KUE.UEB">
      <xmlPr mapId="1" xpath="/Report/Observations/BIL.PAS.VKE.KOV/A.CHF.KUE.UEB" xmlDataType="double"/>
    </xmlCellPr>
  </singleXmlCell>
  <singleXmlCell id="1227" r="R55" connectionId="0">
    <xmlCellPr id="1227" uniqueName="_Report_Observations_BIL.PAS.VKE.KOV_A.CHF.KUE.NUE">
      <xmlPr mapId="1" xpath="/Report/Observations/BIL.PAS.VKE.KOV/A.CHF.KUE.NUE" xmlDataType="double"/>
    </xmlCellPr>
  </singleXmlCell>
  <singleXmlCell id="1228" r="R52" connectionId="0">
    <xmlCellPr id="1228" uniqueName="_Report_Observations_BIL.PAS.VKE.KOV_A.CHF.ASI.T">
      <xmlPr mapId="1" xpath="/Report/Observations/BIL.PAS.VKE.KOV/A.CHF.ASI.T" xmlDataType="double"/>
    </xmlCellPr>
  </singleXmlCell>
  <singleXmlCell id="1229" r="R53" connectionId="0">
    <xmlCellPr id="1229" uniqueName="_Report_Observations_BIL.PAS.VKE.KOV_A.CHF.KUE.T">
      <xmlPr mapId="1" xpath="/Report/Observations/BIL.PAS.VKE.KOV/A.CHF.KUE.T" xmlDataType="double"/>
    </xmlCellPr>
  </singleXmlCell>
  <singleXmlCell id="1230" r="R50" connectionId="0">
    <xmlCellPr id="1230" uniqueName="_Report_Observations_BIL.PAS.VKE_A.CHF">
      <xmlPr mapId="1" xpath="/Report/Observations/BIL.PAS.VKE/A.CHF" xmlDataType="double"/>
    </xmlCellPr>
  </singleXmlCell>
  <singleXmlCell id="1231" r="R51" connectionId="0">
    <xmlCellPr id="1231" uniqueName="_Report_Observations_BIL.PAS.VKE.KOV_A.CHF.T.T">
      <xmlPr mapId="1" xpath="/Report/Observations/BIL.PAS.VKE.KOV/A.CHF.T.T" xmlDataType="double"/>
    </xmlCellPr>
  </singleXmlCell>
  <singleXmlCell id="1232" r="R58" connectionId="0">
    <xmlCellPr id="1232" uniqueName="_Report_Observations_BIL.PAS.VKE.KOV_A.CHF.B1M.T">
      <xmlPr mapId="1" xpath="/Report/Observations/BIL.PAS.VKE.KOV/A.CHF.B1M.T" xmlDataType="double"/>
    </xmlCellPr>
  </singleXmlCell>
  <singleXmlCell id="1233" r="R59" connectionId="0">
    <xmlCellPr id="1233" uniqueName="_Report_Observations_BIL.PAS.VKE.KOV_A.CHF.M13.T">
      <xmlPr mapId="1" xpath="/Report/Observations/BIL.PAS.VKE.KOV/A.CHF.M13.T" xmlDataType="double"/>
    </xmlCellPr>
  </singleXmlCell>
  <singleXmlCell id="1234" r="R56" connectionId="0">
    <xmlCellPr id="1234" uniqueName="_Report_Observations_BIL.PAS.VKE.KOV.CAG_A.CHF.KUE.NUE">
      <xmlPr mapId="1" xpath="/Report/Observations/BIL.PAS.VKE.KOV.CAG/A.CHF.KUE.NUE" xmlDataType="double"/>
    </xmlCellPr>
  </singleXmlCell>
  <singleXmlCell id="1235" r="R57" connectionId="0">
    <xmlCellPr id="1235" uniqueName="_Report_Observations_BIL.PAS.VKE.KOV_A.CHF.RLZ.T">
      <xmlPr mapId="1" xpath="/Report/Observations/BIL.PAS.VKE.KOV/A.CHF.RLZ.T" xmlDataType="double"/>
    </xmlCellPr>
  </singleXmlCell>
  <singleXmlCell id="1236" r="R43" connectionId="0">
    <xmlCellPr id="1236" uniqueName="_Report_Observations_BIL.PAS.WFG_A.CHF.KUE.KUN">
      <xmlPr mapId="1" xpath="/Report/Observations/BIL.PAS.WFG/A.CHF.KUE.KUN" xmlDataType="double"/>
    </xmlCellPr>
  </singleXmlCell>
  <singleXmlCell id="1237" r="R44" connectionId="0">
    <xmlCellPr id="1237" uniqueName="_Report_Observations_BIL.PAS.WFG_A.CHF.RLZ.KUN">
      <xmlPr mapId="1" xpath="/Report/Observations/BIL.PAS.WFG/A.CHF.RLZ.KUN" xmlDataType="double"/>
    </xmlCellPr>
  </singleXmlCell>
  <singleXmlCell id="1238" r="R41" connectionId="0">
    <xmlCellPr id="1238" uniqueName="_Report_Observations_BIL.PAS.WFG_A.CHF.T.KUN">
      <xmlPr mapId="1" xpath="/Report/Observations/BIL.PAS.WFG/A.CHF.T.KUN" xmlDataType="double"/>
    </xmlCellPr>
  </singleXmlCell>
  <singleXmlCell id="1239" r="R42" connectionId="0">
    <xmlCellPr id="1239" uniqueName="_Report_Observations_BIL.PAS.WFG_A.CHF.ASI.KUN">
      <xmlPr mapId="1" xpath="/Report/Observations/BIL.PAS.WFG/A.CHF.ASI.KUN" xmlDataType="double"/>
    </xmlCellPr>
  </singleXmlCell>
  <singleXmlCell id="1240" r="R40" connectionId="0">
    <xmlCellPr id="1240" uniqueName="_Report_Observations_BIL.PAS.WFG_A.CHF.U5J.BAN">
      <xmlPr mapId="1" xpath="/Report/Observations/BIL.PAS.WFG/A.CHF.U5J.BAN" xmlDataType="double"/>
    </xmlCellPr>
  </singleXmlCell>
  <singleXmlCell id="1241" r="R49" connectionId="0">
    <xmlCellPr id="1241" uniqueName="_Report_Observations_BIL.PAS.WFG_A.CHF.U5J.KUN">
      <xmlPr mapId="1" xpath="/Report/Observations/BIL.PAS.WFG/A.CHF.U5J.KUN" xmlDataType="double"/>
    </xmlCellPr>
  </singleXmlCell>
  <singleXmlCell id="1242" r="R47" connectionId="0">
    <xmlCellPr id="1242" uniqueName="_Report_Observations_BIL.PAS.WFG_A.CHF.M31.KUN">
      <xmlPr mapId="1" xpath="/Report/Observations/BIL.PAS.WFG/A.CHF.M31.KUN" xmlDataType="double"/>
    </xmlCellPr>
  </singleXmlCell>
  <singleXmlCell id="1243" r="R48" connectionId="0">
    <xmlCellPr id="1243" uniqueName="_Report_Observations_BIL.PAS.WFG_A.CHF.J15.KUN">
      <xmlPr mapId="1" xpath="/Report/Observations/BIL.PAS.WFG/A.CHF.J15.KUN" xmlDataType="double"/>
    </xmlCellPr>
  </singleXmlCell>
  <singleXmlCell id="1244" r="R45" connectionId="0">
    <xmlCellPr id="1244" uniqueName="_Report_Observations_BIL.PAS.WFG_A.CHF.B1M.KUN">
      <xmlPr mapId="1" xpath="/Report/Observations/BIL.PAS.WFG/A.CHF.B1M.KUN" xmlDataType="double"/>
    </xmlCellPr>
  </singleXmlCell>
  <singleXmlCell id="1245" r="R46" connectionId="0">
    <xmlCellPr id="1245" uniqueName="_Report_Observations_BIL.PAS.WFG_A.CHF.M13.KUN">
      <xmlPr mapId="1" xpath="/Report/Observations/BIL.PAS.WFG/A.CHF.M13.KUN" xmlDataType="double"/>
    </xmlCellPr>
  </singleXmlCell>
  <singleXmlCell id="1256" r="R76" connectionId="0">
    <xmlCellPr id="1256" uniqueName="_Report_Observations_BIL.PAS.KOB_A.CHF.T">
      <xmlPr mapId="1" xpath="/Report/Observations/BIL.PAS.KOB/A.CHF.T" xmlDataType="double"/>
    </xmlCellPr>
  </singleXmlCell>
  <singleXmlCell id="1258" r="R77" connectionId="0">
    <xmlCellPr id="1258" uniqueName="_Report_Observations_BIL.PAS.KOB_A.CHF.B5J">
      <xmlPr mapId="1" xpath="/Report/Observations/BIL.PAS.KOB/A.CHF.B5J" xmlDataType="double"/>
    </xmlCellPr>
  </singleXmlCell>
  <singleXmlCell id="1259" r="R74" connectionId="0">
    <xmlCellPr id="1259" uniqueName="_Report_Observations_BIL.PAS.FFV.WFG_A.CHF">
      <xmlPr mapId="1" xpath="/Report/Observations/BIL.PAS.FFV.WFG/A.CHF" xmlDataType="double"/>
    </xmlCellPr>
  </singleXmlCell>
  <singleXmlCell id="1260" r="R75" connectionId="0">
    <xmlCellPr id="1260" uniqueName="_Report_Observations_BIL.PAS.FFV.APF_A.CHF">
      <xmlPr mapId="1" xpath="/Report/Observations/BIL.PAS.FFV.APF/A.CHF" xmlDataType="double"/>
    </xmlCellPr>
  </singleXmlCell>
  <singleXmlCell id="1261" r="R72" connectionId="0">
    <xmlCellPr id="1261" uniqueName="_Report_Observations_BIL.PAS.FFV.STP_A.CHF">
      <xmlPr mapId="1" xpath="/Report/Observations/BIL.PAS.FFV.STP/A.CHF" xmlDataType="double"/>
    </xmlCellPr>
  </singleXmlCell>
  <singleXmlCell id="1262" r="R73" connectionId="0">
    <xmlCellPr id="1262" uniqueName="_Report_Observations_BIL.PAS.FFV.VBA_A.CHF">
      <xmlPr mapId="1" xpath="/Report/Observations/BIL.PAS.FFV.VBA/A.CHF" xmlDataType="double"/>
    </xmlCellPr>
  </singleXmlCell>
  <singleXmlCell id="1263" r="R70" connectionId="0">
    <xmlCellPr id="1263" uniqueName="_Report_Observations_BIL.PAS.WBW_A.CHF">
      <xmlPr mapId="1" xpath="/Report/Observations/BIL.PAS.WBW/A.CHF" xmlDataType="double"/>
    </xmlCellPr>
  </singleXmlCell>
  <singleXmlCell id="1264" r="R71" connectionId="0">
    <xmlCellPr id="1264" uniqueName="_Report_Observations_BIL.PAS.FFV_A.CHF">
      <xmlPr mapId="1" xpath="/Report/Observations/BIL.PAS.FFV/A.CHF" xmlDataType="double"/>
    </xmlCellPr>
  </singleXmlCell>
  <singleXmlCell id="1265" r="R78" connectionId="0">
    <xmlCellPr id="1265" uniqueName="_Report_Observations_BIL.PAS.KOB_A.CHF.U5J">
      <xmlPr mapId="1" xpath="/Report/Observations/BIL.PAS.KOB/A.CHF.U5J" xmlDataType="double"/>
    </xmlCellPr>
  </singleXmlCell>
  <singleXmlCell id="1266" r="R79" connectionId="0">
    <xmlCellPr id="1266" uniqueName="_Report_Observations_BIL.PAS.APF_A.CHF">
      <xmlPr mapId="1" xpath="/Report/Observations/BIL.PAS.APF/A.CHF" xmlDataType="double"/>
    </xmlCellPr>
  </singleXmlCell>
  <singleXmlCell id="1277" r="R80" connectionId="0">
    <xmlCellPr id="1277" uniqueName="_Report_Observations_BIL.PAS.APF.OOW_A.CHF">
      <xmlPr mapId="1" xpath="/Report/Observations/BIL.PAS.APF.OOW/A.CHF" xmlDataType="double"/>
    </xmlCellPr>
  </singleXmlCell>
  <singleXmlCell id="1287" r="R65" connectionId="0">
    <xmlCellPr id="1287" uniqueName="_Report_Observations_BIL.PAS.VKE.GVG.F2S_A.CHF">
      <xmlPr mapId="1" xpath="/Report/Observations/BIL.PAS.VKE.GVG.F2S/A.CHF" xmlDataType="double"/>
    </xmlCellPr>
  </singleXmlCell>
  <singleXmlCell id="1289" r="R66" connectionId="0">
    <xmlCellPr id="1289" uniqueName="_Report_Observations_BIL.PAS.VKE.GVG.S3A_A.CHF">
      <xmlPr mapId="1" xpath="/Report/Observations/BIL.PAS.VKE.GVG.S3A/A.CHF" xmlDataType="double"/>
    </xmlCellPr>
  </singleXmlCell>
  <singleXmlCell id="1290" r="R63" connectionId="0">
    <xmlCellPr id="1290" uniqueName="_Report_Observations_BIL.PAS.VKE.KOV.GMP_A.CHF">
      <xmlPr mapId="1" xpath="/Report/Observations/BIL.PAS.VKE.KOV.GMP/A.CHF" xmlDataType="double"/>
    </xmlCellPr>
  </singleXmlCell>
  <singleXmlCell id="1291" r="R64" connectionId="0">
    <xmlCellPr id="1291" uniqueName="_Report_Observations_BIL.PAS.VKE.GVG_A.CHF">
      <xmlPr mapId="1" xpath="/Report/Observations/BIL.PAS.VKE.GVG/A.CHF" xmlDataType="double"/>
    </xmlCellPr>
  </singleXmlCell>
  <singleXmlCell id="1292" r="R61" connectionId="0">
    <xmlCellPr id="1292" uniqueName="_Report_Observations_BIL.PAS.VKE.KOV_A.CHF.J15.T">
      <xmlPr mapId="1" xpath="/Report/Observations/BIL.PAS.VKE.KOV/A.CHF.J15.T" xmlDataType="double"/>
    </xmlCellPr>
  </singleXmlCell>
  <singleXmlCell id="1293" r="R62" connectionId="0">
    <xmlCellPr id="1293" uniqueName="_Report_Observations_BIL.PAS.VKE.KOV_A.CHF.U5J.T">
      <xmlPr mapId="1" xpath="/Report/Observations/BIL.PAS.VKE.KOV/A.CHF.U5J.T" xmlDataType="double"/>
    </xmlCellPr>
  </singleXmlCell>
  <singleXmlCell id="1294" r="R60" connectionId="0">
    <xmlCellPr id="1294" uniqueName="_Report_Observations_BIL.PAS.VKE.KOV_A.CHF.M31.T">
      <xmlPr mapId="1" xpath="/Report/Observations/BIL.PAS.VKE.KOV/A.CHF.M31.T" xmlDataType="double"/>
    </xmlCellPr>
  </singleXmlCell>
  <singleXmlCell id="1298" r="R69" connectionId="0">
    <xmlCellPr id="1298" uniqueName="_Report_Observations_BIL.PAS.HGE_A.CHF.KUN">
      <xmlPr mapId="1" xpath="/Report/Observations/BIL.PAS.HGE/A.CHF.KUN" xmlDataType="double"/>
    </xmlCellPr>
  </singleXmlCell>
  <singleXmlCell id="1300" r="R67" connectionId="0">
    <xmlCellPr id="1300" uniqueName="_Report_Observations_BIL.PAS.HGE_A.CHF.T">
      <xmlPr mapId="1" xpath="/Report/Observations/BIL.PAS.HGE/A.CHF.T" xmlDataType="double"/>
    </xmlCellPr>
  </singleXmlCell>
  <singleXmlCell id="1301" r="R68" connectionId="0">
    <xmlCellPr id="1301" uniqueName="_Report_Observations_BIL.PAS.HGE_A.CHF.BAN">
      <xmlPr mapId="1" xpath="/Report/Observations/BIL.PAS.HGE/A.CHF.BAN" xmlDataType="double"/>
    </xmlCellPr>
  </singleXmlCell>
  <singleXmlCell id="1334" r="R32" connectionId="0">
    <xmlCellPr id="1334" uniqueName="_Report_Observations_BIL.PAS.WFG_A.CHF.T.BAN">
      <xmlPr mapId="1" xpath="/Report/Observations/BIL.PAS.WFG/A.CHF.T.BAN" xmlDataType="double"/>
    </xmlCellPr>
  </singleXmlCell>
  <singleXmlCell id="1335" r="R33" connectionId="0">
    <xmlCellPr id="1335" uniqueName="_Report_Observations_BIL.PAS.WFG_A.CHF.ASI.BAN">
      <xmlPr mapId="1" xpath="/Report/Observations/BIL.PAS.WFG/A.CHF.ASI.BAN" xmlDataType="double"/>
    </xmlCellPr>
  </singleXmlCell>
  <singleXmlCell id="1337" r="R30" connectionId="0">
    <xmlCellPr id="1337" uniqueName="_Report_Observations_BIL.PAS.VBA.GMP_A.CHF">
      <xmlPr mapId="1" xpath="/Report/Observations/BIL.PAS.VBA.GMP/A.CHF" xmlDataType="double"/>
    </xmlCellPr>
  </singleXmlCell>
  <singleXmlCell id="1339" r="R31" connectionId="0">
    <xmlCellPr id="1339" uniqueName="_Report_Observations_BIL.PAS.WFG_A.CHF.T.T">
      <xmlPr mapId="1" xpath="/Report/Observations/BIL.PAS.WFG/A.CHF.T.T" xmlDataType="double"/>
    </xmlCellPr>
  </singleXmlCell>
  <singleXmlCell id="1342" r="R38" connectionId="0">
    <xmlCellPr id="1342" uniqueName="_Report_Observations_BIL.PAS.WFG_A.CHF.M31.BAN">
      <xmlPr mapId="1" xpath="/Report/Observations/BIL.PAS.WFG/A.CHF.M31.BAN" xmlDataType="double"/>
    </xmlCellPr>
  </singleXmlCell>
  <singleXmlCell id="1343" r="R39" connectionId="0">
    <xmlCellPr id="1343" uniqueName="_Report_Observations_BIL.PAS.WFG_A.CHF.J15.BAN">
      <xmlPr mapId="1" xpath="/Report/Observations/BIL.PAS.WFG/A.CHF.J15.BAN" xmlDataType="double"/>
    </xmlCellPr>
  </singleXmlCell>
  <singleXmlCell id="1344" r="R36" connectionId="0">
    <xmlCellPr id="1344" uniqueName="_Report_Observations_BIL.PAS.WFG_A.CHF.B1M.BAN">
      <xmlPr mapId="1" xpath="/Report/Observations/BIL.PAS.WFG/A.CHF.B1M.BAN" xmlDataType="double"/>
    </xmlCellPr>
  </singleXmlCell>
  <singleXmlCell id="1345" r="R37" connectionId="0">
    <xmlCellPr id="1345" uniqueName="_Report_Observations_BIL.PAS.WFG_A.CHF.M13.BAN">
      <xmlPr mapId="1" xpath="/Report/Observations/BIL.PAS.WFG/A.CHF.M13.BAN" xmlDataType="double"/>
    </xmlCellPr>
  </singleXmlCell>
  <singleXmlCell id="1346" r="R34" connectionId="0">
    <xmlCellPr id="1346" uniqueName="_Report_Observations_BIL.PAS.WFG_A.CHF.KUE.BAN">
      <xmlPr mapId="1" xpath="/Report/Observations/BIL.PAS.WFG/A.CHF.KUE.BAN" xmlDataType="double"/>
    </xmlCellPr>
  </singleXmlCell>
  <singleXmlCell id="1347" r="R35" connectionId="0">
    <xmlCellPr id="1347" uniqueName="_Report_Observations_BIL.PAS.WFG_A.CHF.RLZ.BAN">
      <xmlPr mapId="1" xpath="/Report/Observations/BIL.PAS.WFG/A.CHF.RLZ.BAN" xmlDataType="double"/>
    </xmlCellPr>
  </singleXmlCell>
  <singleXmlCell id="1351" r="R21" connectionId="0">
    <xmlCellPr id="1351" uniqueName="_Report_Observations_BIL.PAS.VBA_A.CHF.T">
      <xmlPr mapId="1" xpath="/Report/Observations/BIL.PAS.VBA/A.CHF.T" xmlDataType="double"/>
    </xmlCellPr>
  </singleXmlCell>
  <singleXmlCell id="1352" r="R22" connectionId="0">
    <xmlCellPr id="1352" uniqueName="_Report_Observations_BIL.PAS.VBA_A.CHF.ASI">
      <xmlPr mapId="1" xpath="/Report/Observations/BIL.PAS.VBA/A.CHF.ASI" xmlDataType="double"/>
    </xmlCellPr>
  </singleXmlCell>
  <singleXmlCell id="1353" r="R29" connectionId="0">
    <xmlCellPr id="1353" uniqueName="_Report_Observations_BIL.PAS.VBA_A.CHF.U5J">
      <xmlPr mapId="1" xpath="/Report/Observations/BIL.PAS.VBA/A.CHF.U5J" xmlDataType="double"/>
    </xmlCellPr>
  </singleXmlCell>
  <singleXmlCell id="1354" r="R100" connectionId="0">
    <xmlCellPr id="1354" uniqueName="_Report_Observations_BIL.PAS.TOT.NRA.WAF_A.CHF">
      <xmlPr mapId="1" xpath="/Report/Observations/BIL.PAS.TOT.NRA.WAF/A.CHF" xmlDataType="double"/>
    </xmlCellPr>
  </singleXmlCell>
  <singleXmlCell id="1355" r="R27" connectionId="0">
    <xmlCellPr id="1355" uniqueName="_Report_Observations_BIL.PAS.VBA_A.CHF.M31">
      <xmlPr mapId="1" xpath="/Report/Observations/BIL.PAS.VBA/A.CHF.M31" xmlDataType="double"/>
    </xmlCellPr>
  </singleXmlCell>
  <singleXmlCell id="1356" r="R28" connectionId="0">
    <xmlCellPr id="1356" uniqueName="_Report_Observations_BIL.PAS.VBA_A.CHF.J15">
      <xmlPr mapId="1" xpath="/Report/Observations/BIL.PAS.VBA/A.CHF.J15" xmlDataType="double"/>
    </xmlCellPr>
  </singleXmlCell>
  <singleXmlCell id="1357" r="R25" connectionId="0">
    <xmlCellPr id="1357" uniqueName="_Report_Observations_BIL.PAS.VBA_A.CHF.B1M">
      <xmlPr mapId="1" xpath="/Report/Observations/BIL.PAS.VBA/A.CHF.B1M" xmlDataType="double"/>
    </xmlCellPr>
  </singleXmlCell>
  <singleXmlCell id="1358" r="R26" connectionId="0">
    <xmlCellPr id="1358" uniqueName="_Report_Observations_BIL.PAS.VBA_A.CHF.M13">
      <xmlPr mapId="1" xpath="/Report/Observations/BIL.PAS.VBA/A.CHF.M13" xmlDataType="double"/>
    </xmlCellPr>
  </singleXmlCell>
  <singleXmlCell id="1359" r="R23" connectionId="0">
    <xmlCellPr id="1359" uniqueName="_Report_Observations_BIL.PAS.VBA_A.CHF.KUE">
      <xmlPr mapId="1" xpath="/Report/Observations/BIL.PAS.VBA/A.CHF.KUE" xmlDataType="double"/>
    </xmlCellPr>
  </singleXmlCell>
  <singleXmlCell id="1360" r="R24" connectionId="0">
    <xmlCellPr id="1360" uniqueName="_Report_Observations_BIL.PAS.VBA_A.CHF.RLZ">
      <xmlPr mapId="1" xpath="/Report/Observations/BIL.PAS.VBA/A.CHF.RLZ" xmlDataType="double"/>
    </xmlCellPr>
  </singleXmlCell>
  <singleXmlCell id="1515" r="Q77" connectionId="0">
    <xmlCellPr id="1515" uniqueName="_Report_Observations_BIL.PAS.KOB_I.T.B5J">
      <xmlPr mapId="1" xpath="/Report/Observations/BIL.PAS.KOB/I.T.B5J" xmlDataType="double"/>
    </xmlCellPr>
  </singleXmlCell>
  <singleXmlCell id="1516" r="Q78" connectionId="0">
    <xmlCellPr id="1516" uniqueName="_Report_Observations_BIL.PAS.KOB_I.T.U5J">
      <xmlPr mapId="1" xpath="/Report/Observations/BIL.PAS.KOB/I.T.U5J" xmlDataType="double"/>
    </xmlCellPr>
  </singleXmlCell>
  <singleXmlCell id="1517" r="Q75" connectionId="0">
    <xmlCellPr id="1517" uniqueName="_Report_Observations_BIL.PAS.FFV.APF_I.T">
      <xmlPr mapId="1" xpath="/Report/Observations/BIL.PAS.FFV.APF/I.T" xmlDataType="double"/>
    </xmlCellPr>
  </singleXmlCell>
  <singleXmlCell id="1518" r="Q76" connectionId="0">
    <xmlCellPr id="1518" uniqueName="_Report_Observations_BIL.PAS.KOB_I.T.T">
      <xmlPr mapId="1" xpath="/Report/Observations/BIL.PAS.KOB/I.T.T" xmlDataType="double"/>
    </xmlCellPr>
  </singleXmlCell>
  <singleXmlCell id="1519" r="Q73" connectionId="0">
    <xmlCellPr id="1519" uniqueName="_Report_Observations_BIL.PAS.FFV.VBA_I.T">
      <xmlPr mapId="1" xpath="/Report/Observations/BIL.PAS.FFV.VBA/I.T" xmlDataType="double"/>
    </xmlCellPr>
  </singleXmlCell>
  <singleXmlCell id="1520" r="Q74" connectionId="0">
    <xmlCellPr id="1520" uniqueName="_Report_Observations_BIL.PAS.FFV.WFG_I.T">
      <xmlPr mapId="1" xpath="/Report/Observations/BIL.PAS.FFV.WFG/I.T" xmlDataType="double"/>
    </xmlCellPr>
  </singleXmlCell>
  <singleXmlCell id="1521" r="Q71" connectionId="0">
    <xmlCellPr id="1521" uniqueName="_Report_Observations_BIL.PAS.FFV_I.T">
      <xmlPr mapId="1" xpath="/Report/Observations/BIL.PAS.FFV/I.T" xmlDataType="double"/>
    </xmlCellPr>
  </singleXmlCell>
  <singleXmlCell id="1522" r="Q72" connectionId="0">
    <xmlCellPr id="1522" uniqueName="_Report_Observations_BIL.PAS.FFV.STP_I.T">
      <xmlPr mapId="1" xpath="/Report/Observations/BIL.PAS.FFV.STP/I.T" xmlDataType="double"/>
    </xmlCellPr>
  </singleXmlCell>
  <singleXmlCell id="1523" r="Q79" connectionId="0">
    <xmlCellPr id="1523" uniqueName="_Report_Observations_BIL.PAS.APF_I.T">
      <xmlPr mapId="1" xpath="/Report/Observations/BIL.PAS.APF/I.T" xmlDataType="double"/>
    </xmlCellPr>
  </singleXmlCell>
  <singleXmlCell id="1525" r="Q80" connectionId="0">
    <xmlCellPr id="1525" uniqueName="_Report_Observations_BIL.PAS.APF.OOW_I.T">
      <xmlPr mapId="1" xpath="/Report/Observations/BIL.PAS.APF.OOW/I.T" xmlDataType="double"/>
    </xmlCellPr>
  </singleXmlCell>
  <singleXmlCell id="1527" r="Q81" connectionId="0">
    <xmlCellPr id="1527" uniqueName="_Report_Observations_BIL.PAS.APF.OOW.NRA_I.T">
      <xmlPr mapId="1" xpath="/Report/Observations/BIL.PAS.APF.OOW.NRA/I.T" xmlDataType="double"/>
    </xmlCellPr>
  </singleXmlCell>
  <singleXmlCell id="1532" r="Q66" connectionId="0">
    <xmlCellPr id="1532" uniqueName="_Report_Observations_BIL.PAS.VKE.GVG.S3A_I.T">
      <xmlPr mapId="1" xpath="/Report/Observations/BIL.PAS.VKE.GVG.S3A/I.T" xmlDataType="double"/>
    </xmlCellPr>
  </singleXmlCell>
  <singleXmlCell id="1533" r="Q67" connectionId="0">
    <xmlCellPr id="1533" uniqueName="_Report_Observations_BIL.PAS.HGE_I.T.T">
      <xmlPr mapId="1" xpath="/Report/Observations/BIL.PAS.HGE/I.T.T" xmlDataType="double"/>
    </xmlCellPr>
  </singleXmlCell>
  <singleXmlCell id="1534" r="Q64" connectionId="0">
    <xmlCellPr id="1534" uniqueName="_Report_Observations_BIL.PAS.VKE.GVG_I.T">
      <xmlPr mapId="1" xpath="/Report/Observations/BIL.PAS.VKE.GVG/I.T" xmlDataType="double"/>
    </xmlCellPr>
  </singleXmlCell>
  <singleXmlCell id="1535" r="Q65" connectionId="0">
    <xmlCellPr id="1535" uniqueName="_Report_Observations_BIL.PAS.VKE.GVG.F2S_I.T">
      <xmlPr mapId="1" xpath="/Report/Observations/BIL.PAS.VKE.GVG.F2S/I.T" xmlDataType="double"/>
    </xmlCellPr>
  </singleXmlCell>
  <singleXmlCell id="1536" r="Q62" connectionId="0">
    <xmlCellPr id="1536" uniqueName="_Report_Observations_BIL.PAS.VKE.KOV_I.T.U5J.T">
      <xmlPr mapId="1" xpath="/Report/Observations/BIL.PAS.VKE.KOV/I.T.U5J.T" xmlDataType="double"/>
    </xmlCellPr>
  </singleXmlCell>
  <singleXmlCell id="1537" r="Q63" connectionId="0">
    <xmlCellPr id="1537" uniqueName="_Report_Observations_BIL.PAS.VKE.KOV.GMP_I.T">
      <xmlPr mapId="1" xpath="/Report/Observations/BIL.PAS.VKE.KOV.GMP/I.T" xmlDataType="double"/>
    </xmlCellPr>
  </singleXmlCell>
  <singleXmlCell id="1538" r="Q60" connectionId="0">
    <xmlCellPr id="1538" uniqueName="_Report_Observations_BIL.PAS.VKE.KOV_I.T.M31.T">
      <xmlPr mapId="1" xpath="/Report/Observations/BIL.PAS.VKE.KOV/I.T.M31.T" xmlDataType="double"/>
    </xmlCellPr>
  </singleXmlCell>
  <singleXmlCell id="1539" r="Q61" connectionId="0">
    <xmlCellPr id="1539" uniqueName="_Report_Observations_BIL.PAS.VKE.KOV_I.T.J15.T">
      <xmlPr mapId="1" xpath="/Report/Observations/BIL.PAS.VKE.KOV/I.T.J15.T" xmlDataType="double"/>
    </xmlCellPr>
  </singleXmlCell>
  <singleXmlCell id="1540" r="Q68" connectionId="0">
    <xmlCellPr id="1540" uniqueName="_Report_Observations_BIL.PAS.HGE_I.T.BAN">
      <xmlPr mapId="1" xpath="/Report/Observations/BIL.PAS.HGE/I.T.BAN" xmlDataType="double"/>
    </xmlCellPr>
  </singleXmlCell>
  <singleXmlCell id="1541" r="Q69" connectionId="0">
    <xmlCellPr id="1541" uniqueName="_Report_Observations_BIL.PAS.HGE_I.T.KUN">
      <xmlPr mapId="1" xpath="/Report/Observations/BIL.PAS.HGE/I.T.KUN" xmlDataType="double"/>
    </xmlCellPr>
  </singleXmlCell>
  <singleXmlCell id="1542" r="Q70" connectionId="0">
    <xmlCellPr id="1542" uniqueName="_Report_Observations_BIL.PAS.WBW_I.T">
      <xmlPr mapId="1" xpath="/Report/Observations/BIL.PAS.WBW/I.T" xmlDataType="double"/>
    </xmlCellPr>
  </singleXmlCell>
  <singleXmlCell id="1543" r="Q99" connectionId="0">
    <xmlCellPr id="1543" uniqueName="_Report_Observations_BIL.PAS.TOT.NRA_I.T">
      <xmlPr mapId="1" xpath="/Report/Observations/BIL.PAS.TOT.NRA/I.T" xmlDataType="double"/>
    </xmlCellPr>
  </singleXmlCell>
  <singleXmlCell id="1544" r="Q97" connectionId="0">
    <xmlCellPr id="1544" uniqueName="_Report_Observations_BIL.PAS.GVO_I.T">
      <xmlPr mapId="1" xpath="/Report/Observations/BIL.PAS.GVO/I.T" xmlDataType="double"/>
    </xmlCellPr>
  </singleXmlCell>
  <singleXmlCell id="1545" r="Q98" connectionId="0">
    <xmlCellPr id="1545" uniqueName="_Report_Observations_BIL.PAS.TOT_I.T">
      <xmlPr mapId="1" xpath="/Report/Observations/BIL.PAS.TOT/I.T" xmlDataType="double"/>
    </xmlCellPr>
  </singleXmlCell>
  <singleXmlCell id="1546" r="Q95" connectionId="0">
    <xmlCellPr id="1546" uniqueName="_Report_Observations_BIL.PAS.FGR_I.T">
      <xmlPr mapId="1" xpath="/Report/Observations/BIL.PAS.FGR/I.T" xmlDataType="double"/>
    </xmlCellPr>
  </singleXmlCell>
  <singleXmlCell id="1548" r="Q96" connectionId="0">
    <xmlCellPr id="1548" uniqueName="_Report_Observations_BIL.PAS.EKA_I.T">
      <xmlPr mapId="1" xpath="/Report/Observations/BIL.PAS.EKA/I.T" xmlDataType="double"/>
    </xmlCellPr>
  </singleXmlCell>
  <singleXmlCell id="1550" r="Q93" connectionId="0">
    <xmlCellPr id="1550" uniqueName="_Report_Observations_BIL.PAS.KRE.RSK_I.T">
      <xmlPr mapId="1" xpath="/Report/Observations/BIL.PAS.KRE.RSK/I.T" xmlDataType="double"/>
    </xmlCellPr>
  </singleXmlCell>
  <singleXmlCell id="1552" r="Q94" connectionId="0">
    <xmlCellPr id="1552" uniqueName="_Report_Observations_BIL.PAS.GRE_I.T">
      <xmlPr mapId="1" xpath="/Report/Observations/BIL.PAS.GRE/I.T" xmlDataType="double"/>
    </xmlCellPr>
  </singleXmlCell>
  <singleXmlCell id="1554" r="Q88" connectionId="0">
    <xmlCellPr id="1554" uniqueName="_Report_Observations_BIL.PAS.SON.NML_I.T">
      <xmlPr mapId="1" xpath="/Report/Observations/BIL.PAS.SON.NML/I.T" xmlDataType="double"/>
    </xmlCellPr>
  </singleXmlCell>
  <singleXmlCell id="1555" r="Q89" connectionId="0">
    <xmlCellPr id="1555" uniqueName="_Report_Observations_BIL.PAS.RUE_I.T">
      <xmlPr mapId="1" xpath="/Report/Observations/BIL.PAS.RUE/I.T" xmlDataType="double"/>
    </xmlCellPr>
  </singleXmlCell>
  <singleXmlCell id="1556" r="Q86" connectionId="0">
    <xmlCellPr id="1556" uniqueName="_Report_Observations_BIL.PAS.SON_I.T">
      <xmlPr mapId="1" xpath="/Report/Observations/BIL.PAS.SON/I.T" xmlDataType="double"/>
    </xmlCellPr>
  </singleXmlCell>
  <singleXmlCell id="1557" r="Q87" connectionId="0">
    <xmlCellPr id="1557" uniqueName="_Report_Observations_BIL.PAS.SON.SBG_I.T">
      <xmlPr mapId="1" xpath="/Report/Observations/BIL.PAS.SON.SBG/I.T" xmlDataType="double"/>
    </xmlCellPr>
  </singleXmlCell>
  <singleXmlCell id="1558" r="Q84" connectionId="0">
    <xmlCellPr id="1558" uniqueName="_Report_Observations_BIL.PAS.APF.DEZ_I.T">
      <xmlPr mapId="1" xpath="/Report/Observations/BIL.PAS.APF.DEZ/I.T" xmlDataType="double"/>
    </xmlCellPr>
  </singleXmlCell>
  <singleXmlCell id="1559" r="Q85" connectionId="0">
    <xmlCellPr id="1559" uniqueName="_Report_Observations_BIL.PAS.REA_I.T">
      <xmlPr mapId="1" xpath="/Report/Observations/BIL.PAS.REA/I.T" xmlDataType="double"/>
    </xmlCellPr>
  </singleXmlCell>
  <singleXmlCell id="1560" r="Q82" connectionId="0">
    <xmlCellPr id="1560" uniqueName="_Report_Observations_BIL.PAS.APF.GMP_I.T">
      <xmlPr mapId="1" xpath="/Report/Observations/BIL.PAS.APF.GMP/I.T" xmlDataType="double"/>
    </xmlCellPr>
  </singleXmlCell>
  <singleXmlCell id="1561" r="Q83" connectionId="0">
    <xmlCellPr id="1561" uniqueName="_Report_Observations_BIL.PAS.APF.DPZ_I.T">
      <xmlPr mapId="1" xpath="/Report/Observations/BIL.PAS.APF.DPZ/I.T" xmlDataType="double"/>
    </xmlCellPr>
  </singleXmlCell>
  <singleXmlCell id="1566" r="Q91" connectionId="0">
    <xmlCellPr id="1566" uniqueName="_Report_Observations_BIL.PAS.GKA_I.T">
      <xmlPr mapId="1" xpath="/Report/Observations/BIL.PAS.GKA/I.T" xmlDataType="double"/>
    </xmlCellPr>
  </singleXmlCell>
  <singleXmlCell id="1568" r="Q92" connectionId="0">
    <xmlCellPr id="1568" uniqueName="_Report_Observations_BIL.PAS.KRE_I.T">
      <xmlPr mapId="1" xpath="/Report/Observations/BIL.PAS.KRE/I.T" xmlDataType="double"/>
    </xmlCellPr>
  </singleXmlCell>
  <singleXmlCell id="1573" r="Q90" connectionId="0">
    <xmlCellPr id="1573" uniqueName="_Report_Observations_BIL.PAS.RAB_I.T">
      <xmlPr mapId="1" xpath="/Report/Observations/BIL.PAS.RAB/I.T" xmlDataType="double"/>
    </xmlCellPr>
  </singleXmlCell>
  <singleXmlCell id="1579" r="Q33" connectionId="0">
    <xmlCellPr id="1579" uniqueName="_Report_Observations_BIL.PAS.WFG_I.T.ASI.BAN">
      <xmlPr mapId="1" xpath="/Report/Observations/BIL.PAS.WFG/I.T.ASI.BAN" xmlDataType="double"/>
    </xmlCellPr>
  </singleXmlCell>
  <singleXmlCell id="1580" r="Q34" connectionId="0">
    <xmlCellPr id="1580" uniqueName="_Report_Observations_BIL.PAS.WFG_I.T.KUE.BAN">
      <xmlPr mapId="1" xpath="/Report/Observations/BIL.PAS.WFG/I.T.KUE.BAN" xmlDataType="double"/>
    </xmlCellPr>
  </singleXmlCell>
  <singleXmlCell id="1581" r="Q31" connectionId="0">
    <xmlCellPr id="1581" uniqueName="_Report_Observations_BIL.PAS.WFG_I.T.T.T">
      <xmlPr mapId="1" xpath="/Report/Observations/BIL.PAS.WFG/I.T.T.T" xmlDataType="double"/>
    </xmlCellPr>
  </singleXmlCell>
  <singleXmlCell id="1582" r="Q32" connectionId="0">
    <xmlCellPr id="1582" uniqueName="_Report_Observations_BIL.PAS.WFG_I.T.T.BAN">
      <xmlPr mapId="1" xpath="/Report/Observations/BIL.PAS.WFG/I.T.T.BAN" xmlDataType="double"/>
    </xmlCellPr>
  </singleXmlCell>
  <singleXmlCell id="1583" r="Q30" connectionId="0">
    <xmlCellPr id="1583" uniqueName="_Report_Observations_BIL.PAS.VBA.GMP_I.T">
      <xmlPr mapId="1" xpath="/Report/Observations/BIL.PAS.VBA.GMP/I.T" xmlDataType="double"/>
    </xmlCellPr>
  </singleXmlCell>
  <singleXmlCell id="1584" r="Q39" connectionId="0">
    <xmlCellPr id="1584" uniqueName="_Report_Observations_BIL.PAS.WFG_I.T.J15.BAN">
      <xmlPr mapId="1" xpath="/Report/Observations/BIL.PAS.WFG/I.T.J15.BAN" xmlDataType="double"/>
    </xmlCellPr>
  </singleXmlCell>
  <singleXmlCell id="1585" r="Q37" connectionId="0">
    <xmlCellPr id="1585" uniqueName="_Report_Observations_BIL.PAS.WFG_I.T.M13.BAN">
      <xmlPr mapId="1" xpath="/Report/Observations/BIL.PAS.WFG/I.T.M13.BAN" xmlDataType="double"/>
    </xmlCellPr>
  </singleXmlCell>
  <singleXmlCell id="1586" r="Q38" connectionId="0">
    <xmlCellPr id="1586" uniqueName="_Report_Observations_BIL.PAS.WFG_I.T.M31.BAN">
      <xmlPr mapId="1" xpath="/Report/Observations/BIL.PAS.WFG/I.T.M31.BAN" xmlDataType="double"/>
    </xmlCellPr>
  </singleXmlCell>
  <singleXmlCell id="1587" r="Q35" connectionId="0">
    <xmlCellPr id="1587" uniqueName="_Report_Observations_BIL.PAS.WFG_I.T.RLZ.BAN">
      <xmlPr mapId="1" xpath="/Report/Observations/BIL.PAS.WFG/I.T.RLZ.BAN" xmlDataType="double"/>
    </xmlCellPr>
  </singleXmlCell>
  <singleXmlCell id="1588" r="Q36" connectionId="0">
    <xmlCellPr id="1588" uniqueName="_Report_Observations_BIL.PAS.WFG_I.T.B1M.BAN">
      <xmlPr mapId="1" xpath="/Report/Observations/BIL.PAS.WFG/I.T.B1M.BAN" xmlDataType="double"/>
    </xmlCellPr>
  </singleXmlCell>
  <singleXmlCell id="1599" r="Q22" connectionId="0">
    <xmlCellPr id="1599" uniqueName="_Report_Observations_BIL.PAS.VBA_I.T.ASI">
      <xmlPr mapId="1" xpath="/Report/Observations/BIL.PAS.VBA/I.T.ASI" xmlDataType="double"/>
    </xmlCellPr>
  </singleXmlCell>
  <singleXmlCell id="1601" r="Q23" connectionId="0">
    <xmlCellPr id="1601" uniqueName="_Report_Observations_BIL.PAS.VBA_I.T.KUE">
      <xmlPr mapId="1" xpath="/Report/Observations/BIL.PAS.VBA/I.T.KUE" xmlDataType="double"/>
    </xmlCellPr>
  </singleXmlCell>
  <singleXmlCell id="1602" r="Q21" connectionId="0">
    <xmlCellPr id="1602" uniqueName="_Report_Observations_BIL.PAS.VBA_I.T.T">
      <xmlPr mapId="1" xpath="/Report/Observations/BIL.PAS.VBA/I.T.T" xmlDataType="double"/>
    </xmlCellPr>
  </singleXmlCell>
  <singleXmlCell id="1603" r="Q28" connectionId="0">
    <xmlCellPr id="1603" uniqueName="_Report_Observations_BIL.PAS.VBA_I.T.J15">
      <xmlPr mapId="1" xpath="/Report/Observations/BIL.PAS.VBA/I.T.J15" xmlDataType="double"/>
    </xmlCellPr>
  </singleXmlCell>
  <singleXmlCell id="1604" r="Q29" connectionId="0">
    <xmlCellPr id="1604" uniqueName="_Report_Observations_BIL.PAS.VBA_I.T.U5J">
      <xmlPr mapId="1" xpath="/Report/Observations/BIL.PAS.VBA/I.T.U5J" xmlDataType="double"/>
    </xmlCellPr>
  </singleXmlCell>
  <singleXmlCell id="1605" r="Q26" connectionId="0">
    <xmlCellPr id="1605" uniqueName="_Report_Observations_BIL.PAS.VBA_I.T.M13">
      <xmlPr mapId="1" xpath="/Report/Observations/BIL.PAS.VBA/I.T.M13" xmlDataType="double"/>
    </xmlCellPr>
  </singleXmlCell>
  <singleXmlCell id="1606" r="Q27" connectionId="0">
    <xmlCellPr id="1606" uniqueName="_Report_Observations_BIL.PAS.VBA_I.T.M31">
      <xmlPr mapId="1" xpath="/Report/Observations/BIL.PAS.VBA/I.T.M31" xmlDataType="double"/>
    </xmlCellPr>
  </singleXmlCell>
  <singleXmlCell id="1607" r="Q24" connectionId="0">
    <xmlCellPr id="1607" uniqueName="_Report_Observations_BIL.PAS.VBA_I.T.RLZ">
      <xmlPr mapId="1" xpath="/Report/Observations/BIL.PAS.VBA/I.T.RLZ" xmlDataType="double"/>
    </xmlCellPr>
  </singleXmlCell>
  <singleXmlCell id="1608" r="Q25" connectionId="0">
    <xmlCellPr id="1608" uniqueName="_Report_Observations_BIL.PAS.VBA_I.T.B1M">
      <xmlPr mapId="1" xpath="/Report/Observations/BIL.PAS.VBA/I.T.B1M" xmlDataType="double"/>
    </xmlCellPr>
  </singleXmlCell>
  <singleXmlCell id="1619" r="Q55" connectionId="0">
    <xmlCellPr id="1619" uniqueName="_Report_Observations_BIL.PAS.VKE.KOV_I.T.KUE.NUE">
      <xmlPr mapId="1" xpath="/Report/Observations/BIL.PAS.VKE.KOV/I.T.KUE.NUE" xmlDataType="double"/>
    </xmlCellPr>
  </singleXmlCell>
  <singleXmlCell id="1621" r="Q56" connectionId="0">
    <xmlCellPr id="1621" uniqueName="_Report_Observations_BIL.PAS.VKE.KOV.CAG_I.T.KUE.NUE">
      <xmlPr mapId="1" xpath="/Report/Observations/BIL.PAS.VKE.KOV.CAG/I.T.KUE.NUE" xmlDataType="double"/>
    </xmlCellPr>
  </singleXmlCell>
  <singleXmlCell id="1622" r="Q53" connectionId="0">
    <xmlCellPr id="1622" uniqueName="_Report_Observations_BIL.PAS.VKE.KOV_I.T.KUE.T">
      <xmlPr mapId="1" xpath="/Report/Observations/BIL.PAS.VKE.KOV/I.T.KUE.T" xmlDataType="double"/>
    </xmlCellPr>
  </singleXmlCell>
  <singleXmlCell id="1623" r="Q54" connectionId="0">
    <xmlCellPr id="1623" uniqueName="_Report_Observations_BIL.PAS.VKE.KOV_I.T.KUE.UEB">
      <xmlPr mapId="1" xpath="/Report/Observations/BIL.PAS.VKE.KOV/I.T.KUE.UEB" xmlDataType="double"/>
    </xmlCellPr>
  </singleXmlCell>
  <singleXmlCell id="1624" r="Q51" connectionId="0">
    <xmlCellPr id="1624" uniqueName="_Report_Observations_BIL.PAS.VKE.KOV_I.T.T.T">
      <xmlPr mapId="1" xpath="/Report/Observations/BIL.PAS.VKE.KOV/I.T.T.T" xmlDataType="double"/>
    </xmlCellPr>
  </singleXmlCell>
  <singleXmlCell id="1625" r="Q52" connectionId="0">
    <xmlCellPr id="1625" uniqueName="_Report_Observations_BIL.PAS.VKE.KOV_I.T.ASI.T">
      <xmlPr mapId="1" xpath="/Report/Observations/BIL.PAS.VKE.KOV/I.T.ASI.T" xmlDataType="double"/>
    </xmlCellPr>
  </singleXmlCell>
  <singleXmlCell id="1626" r="Q50" connectionId="0">
    <xmlCellPr id="1626" uniqueName="_Report_Observations_BIL.PAS.VKE_I.T">
      <xmlPr mapId="1" xpath="/Report/Observations/BIL.PAS.VKE/I.T" xmlDataType="double"/>
    </xmlCellPr>
  </singleXmlCell>
  <singleXmlCell id="1627" r="Q59" connectionId="0">
    <xmlCellPr id="1627" uniqueName="_Report_Observations_BIL.PAS.VKE.KOV_I.T.M13.T">
      <xmlPr mapId="1" xpath="/Report/Observations/BIL.PAS.VKE.KOV/I.T.M13.T" xmlDataType="double"/>
    </xmlCellPr>
  </singleXmlCell>
  <singleXmlCell id="1628" r="Q57" connectionId="0">
    <xmlCellPr id="1628" uniqueName="_Report_Observations_BIL.PAS.VKE.KOV_I.T.RLZ.T">
      <xmlPr mapId="1" xpath="/Report/Observations/BIL.PAS.VKE.KOV/I.T.RLZ.T" xmlDataType="double"/>
    </xmlCellPr>
  </singleXmlCell>
  <singleXmlCell id="1629" r="Q58" connectionId="0">
    <xmlCellPr id="1629" uniqueName="_Report_Observations_BIL.PAS.VKE.KOV_I.T.B1M.T">
      <xmlPr mapId="1" xpath="/Report/Observations/BIL.PAS.VKE.KOV/I.T.B1M.T" xmlDataType="double"/>
    </xmlCellPr>
  </singleXmlCell>
  <singleXmlCell id="1637" r="Q44" connectionId="0">
    <xmlCellPr id="1637" uniqueName="_Report_Observations_BIL.PAS.WFG_I.T.RLZ.KUN">
      <xmlPr mapId="1" xpath="/Report/Observations/BIL.PAS.WFG/I.T.RLZ.KUN" xmlDataType="double"/>
    </xmlCellPr>
  </singleXmlCell>
  <singleXmlCell id="1639" r="Q45" connectionId="0">
    <xmlCellPr id="1639" uniqueName="_Report_Observations_BIL.PAS.WFG_I.T.B1M.KUN">
      <xmlPr mapId="1" xpath="/Report/Observations/BIL.PAS.WFG/I.T.B1M.KUN" xmlDataType="double"/>
    </xmlCellPr>
  </singleXmlCell>
  <singleXmlCell id="1640" r="Q42" connectionId="0">
    <xmlCellPr id="1640" uniqueName="_Report_Observations_BIL.PAS.WFG_I.T.ASI.KUN">
      <xmlPr mapId="1" xpath="/Report/Observations/BIL.PAS.WFG/I.T.ASI.KUN" xmlDataType="double"/>
    </xmlCellPr>
  </singleXmlCell>
  <singleXmlCell id="1642" r="Q43" connectionId="0">
    <xmlCellPr id="1642" uniqueName="_Report_Observations_BIL.PAS.WFG_I.T.KUE.KUN">
      <xmlPr mapId="1" xpath="/Report/Observations/BIL.PAS.WFG/I.T.KUE.KUN" xmlDataType="double"/>
    </xmlCellPr>
  </singleXmlCell>
  <singleXmlCell id="1643" r="Q40" connectionId="0">
    <xmlCellPr id="1643" uniqueName="_Report_Observations_BIL.PAS.WFG_I.T.U5J.BAN">
      <xmlPr mapId="1" xpath="/Report/Observations/BIL.PAS.WFG/I.T.U5J.BAN" xmlDataType="double"/>
    </xmlCellPr>
  </singleXmlCell>
  <singleXmlCell id="1644" r="Q41" connectionId="0">
    <xmlCellPr id="1644" uniqueName="_Report_Observations_BIL.PAS.WFG_I.T.T.KUN">
      <xmlPr mapId="1" xpath="/Report/Observations/BIL.PAS.WFG/I.T.T.KUN" xmlDataType="double"/>
    </xmlCellPr>
  </singleXmlCell>
  <singleXmlCell id="1645" r="Q48" connectionId="0">
    <xmlCellPr id="1645" uniqueName="_Report_Observations_BIL.PAS.WFG_I.T.J15.KUN">
      <xmlPr mapId="1" xpath="/Report/Observations/BIL.PAS.WFG/I.T.J15.KUN" xmlDataType="double"/>
    </xmlCellPr>
  </singleXmlCell>
  <singleXmlCell id="1646" r="Q49" connectionId="0">
    <xmlCellPr id="1646" uniqueName="_Report_Observations_BIL.PAS.WFG_I.T.U5J.KUN">
      <xmlPr mapId="1" xpath="/Report/Observations/BIL.PAS.WFG/I.T.U5J.KUN" xmlDataType="double"/>
    </xmlCellPr>
  </singleXmlCell>
  <singleXmlCell id="1647" r="Q46" connectionId="0">
    <xmlCellPr id="1647" uniqueName="_Report_Observations_BIL.PAS.WFG_I.T.M13.KUN">
      <xmlPr mapId="1" xpath="/Report/Observations/BIL.PAS.WFG/I.T.M13.KUN" xmlDataType="double"/>
    </xmlCellPr>
  </singleXmlCell>
  <singleXmlCell id="1648" r="Q47" connectionId="0">
    <xmlCellPr id="1648" uniqueName="_Report_Observations_BIL.PAS.WFG_I.T.M31.KUN">
      <xmlPr mapId="1" xpath="/Report/Observations/BIL.PAS.WFG/I.T.M31.KUN" xmlDataType="double"/>
    </xmlCellPr>
  </singleXmlCell>
  <singleXmlCell id="1689" r="Y70" connectionId="0">
    <xmlCellPr id="1689" uniqueName="_Report_Observations_BIL.PAS.WBW_T.T">
      <xmlPr mapId="1" xpath="/Report/Observations/BIL.PAS.WBW/T.T" xmlDataType="double"/>
    </xmlCellPr>
  </singleXmlCell>
  <singleXmlCell id="1690" r="Y77" connectionId="0">
    <xmlCellPr id="1690" uniqueName="_Report_Observations_BIL.PAS.KOB_T.T.B5J">
      <xmlPr mapId="1" xpath="/Report/Observations/BIL.PAS.KOB/T.T.B5J" xmlDataType="double"/>
    </xmlCellPr>
  </singleXmlCell>
  <singleXmlCell id="1691" r="Y78" connectionId="0">
    <xmlCellPr id="1691" uniqueName="_Report_Observations_BIL.PAS.KOB_T.T.U5J">
      <xmlPr mapId="1" xpath="/Report/Observations/BIL.PAS.KOB/T.T.U5J" xmlDataType="double"/>
    </xmlCellPr>
  </singleXmlCell>
  <singleXmlCell id="1693" r="Y75" connectionId="0">
    <xmlCellPr id="1693" uniqueName="_Report_Observations_BIL.PAS.FFV.APF_T.T">
      <xmlPr mapId="1" xpath="/Report/Observations/BIL.PAS.FFV.APF/T.T" xmlDataType="double"/>
    </xmlCellPr>
  </singleXmlCell>
  <singleXmlCell id="1694" r="Y76" connectionId="0">
    <xmlCellPr id="1694" uniqueName="_Report_Observations_BIL.PAS.KOB_T.T.T">
      <xmlPr mapId="1" xpath="/Report/Observations/BIL.PAS.KOB/T.T.T" xmlDataType="double"/>
    </xmlCellPr>
  </singleXmlCell>
  <singleXmlCell id="1696" r="Y73" connectionId="0">
    <xmlCellPr id="1696" uniqueName="_Report_Observations_BIL.PAS.FFV.VBA_T.T">
      <xmlPr mapId="1" xpath="/Report/Observations/BIL.PAS.FFV.VBA/T.T" xmlDataType="double"/>
    </xmlCellPr>
  </singleXmlCell>
  <singleXmlCell id="1698" r="Y74" connectionId="0">
    <xmlCellPr id="1698" uniqueName="_Report_Observations_BIL.PAS.FFV.WFG_T.T">
      <xmlPr mapId="1" xpath="/Report/Observations/BIL.PAS.FFV.WFG/T.T" xmlDataType="double"/>
    </xmlCellPr>
  </singleXmlCell>
  <singleXmlCell id="1700" r="Y71" connectionId="0">
    <xmlCellPr id="1700" uniqueName="_Report_Observations_BIL.PAS.FFV_T.T">
      <xmlPr mapId="1" xpath="/Report/Observations/BIL.PAS.FFV/T.T" xmlDataType="double"/>
    </xmlCellPr>
  </singleXmlCell>
  <singleXmlCell id="1702" r="Y72" connectionId="0">
    <xmlCellPr id="1702" uniqueName="_Report_Observations_BIL.PAS.FFV.STP_T.T">
      <xmlPr mapId="1" xpath="/Report/Observations/BIL.PAS.FFV.STP/T.T" xmlDataType="double"/>
    </xmlCellPr>
  </singleXmlCell>
  <singleXmlCell id="1709" r="Y79" connectionId="0">
    <xmlCellPr id="1709" uniqueName="_Report_Observations_BIL.PAS.APF_T.T">
      <xmlPr mapId="1" xpath="/Report/Observations/BIL.PAS.APF/T.T" xmlDataType="double"/>
    </xmlCellPr>
  </singleXmlCell>
  <singleXmlCell id="1710" r="Y66" connectionId="0">
    <xmlCellPr id="1710" uniqueName="_Report_Observations_BIL.PAS.VKE.GVG.S3A_T.T">
      <xmlPr mapId="1" xpath="/Report/Observations/BIL.PAS.VKE.GVG.S3A/T.T" xmlDataType="double"/>
    </xmlCellPr>
  </singleXmlCell>
  <singleXmlCell id="1711" r="Y67" connectionId="0">
    <xmlCellPr id="1711" uniqueName="_Report_Observations_BIL.PAS.HGE_T.T.T">
      <xmlPr mapId="1" xpath="/Report/Observations/BIL.PAS.HGE/T.T.T" xmlDataType="double"/>
    </xmlCellPr>
  </singleXmlCell>
  <singleXmlCell id="1712" r="Y64" connectionId="0">
    <xmlCellPr id="1712" uniqueName="_Report_Observations_BIL.PAS.VKE.GVG_T.T">
      <xmlPr mapId="1" xpath="/Report/Observations/BIL.PAS.VKE.GVG/T.T" xmlDataType="double"/>
    </xmlCellPr>
  </singleXmlCell>
  <singleXmlCell id="1713" r="Y65" connectionId="0">
    <xmlCellPr id="1713" uniqueName="_Report_Observations_BIL.PAS.VKE.GVG.F2S_T.T">
      <xmlPr mapId="1" xpath="/Report/Observations/BIL.PAS.VKE.GVG.F2S/T.T" xmlDataType="double"/>
    </xmlCellPr>
  </singleXmlCell>
  <singleXmlCell id="1715" r="Y62" connectionId="0">
    <xmlCellPr id="1715" uniqueName="_Report_Observations_BIL.PAS.VKE.KOV_T.T.U5J.T">
      <xmlPr mapId="1" xpath="/Report/Observations/BIL.PAS.VKE.KOV/T.T.U5J.T" xmlDataType="double"/>
    </xmlCellPr>
  </singleXmlCell>
  <singleXmlCell id="1717" r="Y63" connectionId="0">
    <xmlCellPr id="1717" uniqueName="_Report_Observations_BIL.PAS.VKE.KOV.GMP_T.T">
      <xmlPr mapId="1" xpath="/Report/Observations/BIL.PAS.VKE.KOV.GMP/T.T" xmlDataType="double"/>
    </xmlCellPr>
  </singleXmlCell>
  <singleXmlCell id="1719" r="Y60" connectionId="0">
    <xmlCellPr id="1719" uniqueName="_Report_Observations_BIL.PAS.VKE.KOV_T.T.M31.T">
      <xmlPr mapId="1" xpath="/Report/Observations/BIL.PAS.VKE.KOV/T.T.M31.T" xmlDataType="double"/>
    </xmlCellPr>
  </singleXmlCell>
  <singleXmlCell id="1721" r="Y61" connectionId="0">
    <xmlCellPr id="1721" uniqueName="_Report_Observations_BIL.PAS.VKE.KOV_T.T.J15.T">
      <xmlPr mapId="1" xpath="/Report/Observations/BIL.PAS.VKE.KOV/T.T.J15.T" xmlDataType="double"/>
    </xmlCellPr>
  </singleXmlCell>
  <singleXmlCell id="1728" r="Y68" connectionId="0">
    <xmlCellPr id="1728" uniqueName="_Report_Observations_BIL.PAS.HGE_T.T.BAN">
      <xmlPr mapId="1" xpath="/Report/Observations/BIL.PAS.HGE/T.T.BAN" xmlDataType="double"/>
    </xmlCellPr>
  </singleXmlCell>
  <singleXmlCell id="1730" r="Y69" connectionId="0">
    <xmlCellPr id="1730" uniqueName="_Report_Observations_BIL.PAS.HGE_T.T.KUN">
      <xmlPr mapId="1" xpath="/Report/Observations/BIL.PAS.HGE/T.T.KUN" xmlDataType="double"/>
    </xmlCellPr>
  </singleXmlCell>
  <singleXmlCell id="1731" r="Y91" connectionId="0">
    <xmlCellPr id="1731" uniqueName="_Report_Observations_BIL.PAS.GKA_T.T">
      <xmlPr mapId="1" xpath="/Report/Observations/BIL.PAS.GKA/T.T" xmlDataType="double"/>
    </xmlCellPr>
  </singleXmlCell>
  <singleXmlCell id="1732" r="Y92" connectionId="0">
    <xmlCellPr id="1732" uniqueName="_Report_Observations_BIL.PAS.KRE_T.T">
      <xmlPr mapId="1" xpath="/Report/Observations/BIL.PAS.KRE/T.T" xmlDataType="double"/>
    </xmlCellPr>
  </singleXmlCell>
  <singleXmlCell id="1733" r="Y90" connectionId="0">
    <xmlCellPr id="1733" uniqueName="_Report_Observations_BIL.PAS.RAB_T.T">
      <xmlPr mapId="1" xpath="/Report/Observations/BIL.PAS.RAB/T.T" xmlDataType="double"/>
    </xmlCellPr>
  </singleXmlCell>
  <singleXmlCell id="1734" r="Y99" connectionId="0">
    <xmlCellPr id="1734" uniqueName="_Report_Observations_BIL.PAS.TOT.NRA_T.T">
      <xmlPr mapId="1" xpath="/Report/Observations/BIL.PAS.TOT.NRA/T.T" xmlDataType="double"/>
    </xmlCellPr>
  </singleXmlCell>
  <singleXmlCell id="1735" r="Y97" connectionId="0">
    <xmlCellPr id="1735" uniqueName="_Report_Observations_BIL.PAS.GVO_T.T">
      <xmlPr mapId="1" xpath="/Report/Observations/BIL.PAS.GVO/T.T" xmlDataType="double"/>
    </xmlCellPr>
  </singleXmlCell>
  <singleXmlCell id="1736" r="Y98" connectionId="0">
    <xmlCellPr id="1736" uniqueName="_Report_Observations_BIL.PAS.TOT_T.T">
      <xmlPr mapId="1" xpath="/Report/Observations/BIL.PAS.TOT/T.T" xmlDataType="double"/>
    </xmlCellPr>
  </singleXmlCell>
  <singleXmlCell id="1738" r="Y95" connectionId="0">
    <xmlCellPr id="1738" uniqueName="_Report_Observations_BIL.PAS.FGR_T.T">
      <xmlPr mapId="1" xpath="/Report/Observations/BIL.PAS.FGR/T.T" xmlDataType="double"/>
    </xmlCellPr>
  </singleXmlCell>
  <singleXmlCell id="1739" r="Y96" connectionId="0">
    <xmlCellPr id="1739" uniqueName="_Report_Observations_BIL.PAS.EKA_T.T">
      <xmlPr mapId="1" xpath="/Report/Observations/BIL.PAS.EKA/T.T" xmlDataType="double"/>
    </xmlCellPr>
  </singleXmlCell>
  <singleXmlCell id="1741" r="Y93" connectionId="0">
    <xmlCellPr id="1741" uniqueName="_Report_Observations_BIL.PAS.KRE.RSK_T.T">
      <xmlPr mapId="1" xpath="/Report/Observations/BIL.PAS.KRE.RSK/T.T" xmlDataType="double"/>
    </xmlCellPr>
  </singleXmlCell>
  <singleXmlCell id="1743" r="Y94" connectionId="0">
    <xmlCellPr id="1743" uniqueName="_Report_Observations_BIL.PAS.GRE_T.T">
      <xmlPr mapId="1" xpath="/Report/Observations/BIL.PAS.GRE/T.T" xmlDataType="double"/>
    </xmlCellPr>
  </singleXmlCell>
  <singleXmlCell id="1751" r="Y80" connectionId="0">
    <xmlCellPr id="1751" uniqueName="_Report_Observations_BIL.PAS.APF.OOW_T.T">
      <xmlPr mapId="1" xpath="/Report/Observations/BIL.PAS.APF.OOW/T.T" xmlDataType="double"/>
    </xmlCellPr>
  </singleXmlCell>
  <singleXmlCell id="1752" r="Y81" connectionId="0">
    <xmlCellPr id="1752" uniqueName="_Report_Observations_BIL.PAS.APF.OOW.NRA_T.T">
      <xmlPr mapId="1" xpath="/Report/Observations/BIL.PAS.APF.OOW.NRA/T.T" xmlDataType="double"/>
    </xmlCellPr>
  </singleXmlCell>
  <singleXmlCell id="1753" r="Y88" connectionId="0">
    <xmlCellPr id="1753" uniqueName="_Report_Observations_BIL.PAS.SON.NML_T.T">
      <xmlPr mapId="1" xpath="/Report/Observations/BIL.PAS.SON.NML/T.T" xmlDataType="double"/>
    </xmlCellPr>
  </singleXmlCell>
  <singleXmlCell id="1754" r="Y89" connectionId="0">
    <xmlCellPr id="1754" uniqueName="_Report_Observations_BIL.PAS.RUE_T.T">
      <xmlPr mapId="1" xpath="/Report/Observations/BIL.PAS.RUE/T.T" xmlDataType="double"/>
    </xmlCellPr>
  </singleXmlCell>
  <singleXmlCell id="1755" r="Y86" connectionId="0">
    <xmlCellPr id="1755" uniqueName="_Report_Observations_BIL.PAS.SON_T.T">
      <xmlPr mapId="1" xpath="/Report/Observations/BIL.PAS.SON/T.T" xmlDataType="double"/>
    </xmlCellPr>
  </singleXmlCell>
  <singleXmlCell id="1756" r="Y87" connectionId="0">
    <xmlCellPr id="1756" uniqueName="_Report_Observations_BIL.PAS.SON.SBG_T.T">
      <xmlPr mapId="1" xpath="/Report/Observations/BIL.PAS.SON.SBG/T.T" xmlDataType="double"/>
    </xmlCellPr>
  </singleXmlCell>
  <singleXmlCell id="1757" r="Y84" connectionId="0">
    <xmlCellPr id="1757" uniqueName="_Report_Observations_BIL.PAS.APF.DEZ_T.T">
      <xmlPr mapId="1" xpath="/Report/Observations/BIL.PAS.APF.DEZ/T.T" xmlDataType="double"/>
    </xmlCellPr>
  </singleXmlCell>
  <singleXmlCell id="1758" r="Y85" connectionId="0">
    <xmlCellPr id="1758" uniqueName="_Report_Observations_BIL.PAS.REA_T.T">
      <xmlPr mapId="1" xpath="/Report/Observations/BIL.PAS.REA/T.T" xmlDataType="double"/>
    </xmlCellPr>
  </singleXmlCell>
  <singleXmlCell id="1760" r="Y82" connectionId="0">
    <xmlCellPr id="1760" uniqueName="_Report_Observations_BIL.PAS.APF.GMP_T.T">
      <xmlPr mapId="1" xpath="/Report/Observations/BIL.PAS.APF.GMP/T.T" xmlDataType="double"/>
    </xmlCellPr>
  </singleXmlCell>
  <singleXmlCell id="1762" r="Y83" connectionId="0">
    <xmlCellPr id="1762" uniqueName="_Report_Observations_BIL.PAS.APF.DPZ_T.T">
      <xmlPr mapId="1" xpath="/Report/Observations/BIL.PAS.APF.DPZ/T.T" xmlDataType="double"/>
    </xmlCellPr>
  </singleXmlCell>
  <singleXmlCell id="1771" r="Y33" connectionId="0">
    <xmlCellPr id="1771" uniqueName="_Report_Observations_BIL.PAS.WFG_T.T.ASI.BAN">
      <xmlPr mapId="1" xpath="/Report/Observations/BIL.PAS.WFG/T.T.ASI.BAN" xmlDataType="double"/>
    </xmlCellPr>
  </singleXmlCell>
  <singleXmlCell id="1772" r="Y34" connectionId="0">
    <xmlCellPr id="1772" uniqueName="_Report_Observations_BIL.PAS.WFG_T.T.KUE.BAN">
      <xmlPr mapId="1" xpath="/Report/Observations/BIL.PAS.WFG/T.T.KUE.BAN" xmlDataType="double"/>
    </xmlCellPr>
  </singleXmlCell>
  <singleXmlCell id="1773" r="Y31" connectionId="0">
    <xmlCellPr id="1773" uniqueName="_Report_Observations_BIL.PAS.WFG_T.T.T.T">
      <xmlPr mapId="1" xpath="/Report/Observations/BIL.PAS.WFG/T.T.T.T" xmlDataType="double"/>
    </xmlCellPr>
  </singleXmlCell>
  <singleXmlCell id="1774" r="Y32" connectionId="0">
    <xmlCellPr id="1774" uniqueName="_Report_Observations_BIL.PAS.WFG_T.T.T.BAN">
      <xmlPr mapId="1" xpath="/Report/Observations/BIL.PAS.WFG/T.T.T.BAN" xmlDataType="double"/>
    </xmlCellPr>
  </singleXmlCell>
  <singleXmlCell id="1777" r="Y30" connectionId="0">
    <xmlCellPr id="1777" uniqueName="_Report_Observations_BIL.PAS.VBA.GMP_T.T">
      <xmlPr mapId="1" xpath="/Report/Observations/BIL.PAS.VBA.GMP/T.T" xmlDataType="double"/>
    </xmlCellPr>
  </singleXmlCell>
  <singleXmlCell id="1787" r="Y39" connectionId="0">
    <xmlCellPr id="1787" uniqueName="_Report_Observations_BIL.PAS.WFG_T.T.J15.BAN">
      <xmlPr mapId="1" xpath="/Report/Observations/BIL.PAS.WFG/T.T.J15.BAN" xmlDataType="double"/>
    </xmlCellPr>
  </singleXmlCell>
  <singleXmlCell id="1791" r="Y37" connectionId="0">
    <xmlCellPr id="1791" uniqueName="_Report_Observations_BIL.PAS.WFG_T.T.M13.BAN">
      <xmlPr mapId="1" xpath="/Report/Observations/BIL.PAS.WFG/T.T.M13.BAN" xmlDataType="double"/>
    </xmlCellPr>
  </singleXmlCell>
  <singleXmlCell id="1793" r="Y38" connectionId="0">
    <xmlCellPr id="1793" uniqueName="_Report_Observations_BIL.PAS.WFG_T.T.M31.BAN">
      <xmlPr mapId="1" xpath="/Report/Observations/BIL.PAS.WFG/T.T.M31.BAN" xmlDataType="double"/>
    </xmlCellPr>
  </singleXmlCell>
  <singleXmlCell id="1796" r="Y35" connectionId="0">
    <xmlCellPr id="1796" uniqueName="_Report_Observations_BIL.PAS.WFG_T.T.RLZ.BAN">
      <xmlPr mapId="1" xpath="/Report/Observations/BIL.PAS.WFG/T.T.RLZ.BAN" xmlDataType="double"/>
    </xmlCellPr>
  </singleXmlCell>
  <singleXmlCell id="1799" r="Y36" connectionId="0">
    <xmlCellPr id="1799" uniqueName="_Report_Observations_BIL.PAS.WFG_T.T.B1M.BAN">
      <xmlPr mapId="1" xpath="/Report/Observations/BIL.PAS.WFG/T.T.B1M.BAN" xmlDataType="double"/>
    </xmlCellPr>
  </singleXmlCell>
  <singleXmlCell id="1802" r="Y22" connectionId="0">
    <xmlCellPr id="1802" uniqueName="_Report_Observations_BIL.PAS.VBA_T.T.ASI">
      <xmlPr mapId="1" xpath="/Report/Observations/BIL.PAS.VBA/T.T.ASI" xmlDataType="double"/>
    </xmlCellPr>
  </singleXmlCell>
  <singleXmlCell id="1803" r="Y23" connectionId="0">
    <xmlCellPr id="1803" uniqueName="_Report_Observations_BIL.PAS.VBA_T.T.KUE">
      <xmlPr mapId="1" xpath="/Report/Observations/BIL.PAS.VBA/T.T.KUE" xmlDataType="double"/>
    </xmlCellPr>
  </singleXmlCell>
  <singleXmlCell id="1804" r="Y21" connectionId="0">
    <xmlCellPr id="1804" uniqueName="_Report_Observations_BIL.PAS.VBA_T.T.T">
      <xmlPr mapId="1" xpath="/Report/Observations/BIL.PAS.VBA/T.T.T" xmlDataType="double"/>
    </xmlCellPr>
  </singleXmlCell>
  <singleXmlCell id="1807" r="Y28" connectionId="0">
    <xmlCellPr id="1807" uniqueName="_Report_Observations_BIL.PAS.VBA_T.T.J15">
      <xmlPr mapId="1" xpath="/Report/Observations/BIL.PAS.VBA/T.T.J15" xmlDataType="double"/>
    </xmlCellPr>
  </singleXmlCell>
  <singleXmlCell id="1809" r="Y29" connectionId="0">
    <xmlCellPr id="1809" uniqueName="_Report_Observations_BIL.PAS.VBA_T.T.U5J">
      <xmlPr mapId="1" xpath="/Report/Observations/BIL.PAS.VBA/T.T.U5J" xmlDataType="double"/>
    </xmlCellPr>
  </singleXmlCell>
  <singleXmlCell id="1811" r="Y26" connectionId="0">
    <xmlCellPr id="1811" uniqueName="_Report_Observations_BIL.PAS.VBA_T.T.M13">
      <xmlPr mapId="1" xpath="/Report/Observations/BIL.PAS.VBA/T.T.M13" xmlDataType="double"/>
    </xmlCellPr>
  </singleXmlCell>
  <singleXmlCell id="1813" r="Y27" connectionId="0">
    <xmlCellPr id="1813" uniqueName="_Report_Observations_BIL.PAS.VBA_T.T.M31">
      <xmlPr mapId="1" xpath="/Report/Observations/BIL.PAS.VBA/T.T.M31" xmlDataType="double"/>
    </xmlCellPr>
  </singleXmlCell>
  <singleXmlCell id="1815" r="Y24" connectionId="0">
    <xmlCellPr id="1815" uniqueName="_Report_Observations_BIL.PAS.VBA_T.T.RLZ">
      <xmlPr mapId="1" xpath="/Report/Observations/BIL.PAS.VBA/T.T.RLZ" xmlDataType="double"/>
    </xmlCellPr>
  </singleXmlCell>
  <singleXmlCell id="1817" r="Y25" connectionId="0">
    <xmlCellPr id="1817" uniqueName="_Report_Observations_BIL.PAS.VBA_T.T.B1M">
      <xmlPr mapId="1" xpath="/Report/Observations/BIL.PAS.VBA/T.T.B1M" xmlDataType="double"/>
    </xmlCellPr>
  </singleXmlCell>
  <singleXmlCell id="1821" r="Y55" connectionId="0">
    <xmlCellPr id="1821" uniqueName="_Report_Observations_BIL.PAS.VKE.KOV_T.T.KUE.NUE">
      <xmlPr mapId="1" xpath="/Report/Observations/BIL.PAS.VKE.KOV/T.T.KUE.NUE" xmlDataType="double"/>
    </xmlCellPr>
  </singleXmlCell>
  <singleXmlCell id="1822" r="Y56" connectionId="0">
    <xmlCellPr id="1822" uniqueName="_Report_Observations_BIL.PAS.VKE.KOV.CAG_T.T.KUE.NUE">
      <xmlPr mapId="1" xpath="/Report/Observations/BIL.PAS.VKE.KOV.CAG/T.T.KUE.NUE" xmlDataType="double"/>
    </xmlCellPr>
  </singleXmlCell>
  <singleXmlCell id="1823" r="Y53" connectionId="0">
    <xmlCellPr id="1823" uniqueName="_Report_Observations_BIL.PAS.VKE.KOV_T.T.KUE.T">
      <xmlPr mapId="1" xpath="/Report/Observations/BIL.PAS.VKE.KOV/T.T.KUE.T" xmlDataType="double"/>
    </xmlCellPr>
  </singleXmlCell>
  <singleXmlCell id="1824" r="Y54" connectionId="0">
    <xmlCellPr id="1824" uniqueName="_Report_Observations_BIL.PAS.VKE.KOV_T.T.KUE.UEB">
      <xmlPr mapId="1" xpath="/Report/Observations/BIL.PAS.VKE.KOV/T.T.KUE.UEB" xmlDataType="double"/>
    </xmlCellPr>
  </singleXmlCell>
  <singleXmlCell id="1825" r="Y51" connectionId="0">
    <xmlCellPr id="1825" uniqueName="_Report_Observations_BIL.PAS.VKE.KOV_T.T.T.T">
      <xmlPr mapId="1" xpath="/Report/Observations/BIL.PAS.VKE.KOV/T.T.T.T" xmlDataType="double"/>
    </xmlCellPr>
  </singleXmlCell>
  <singleXmlCell id="1826" r="Y52" connectionId="0">
    <xmlCellPr id="1826" uniqueName="_Report_Observations_BIL.PAS.VKE.KOV_T.T.ASI.T">
      <xmlPr mapId="1" xpath="/Report/Observations/BIL.PAS.VKE.KOV/T.T.ASI.T" xmlDataType="double"/>
    </xmlCellPr>
  </singleXmlCell>
  <singleXmlCell id="1827" r="Y50" connectionId="0">
    <xmlCellPr id="1827" uniqueName="_Report_Observations_BIL.PAS.VKE_T.T">
      <xmlPr mapId="1" xpath="/Report/Observations/BIL.PAS.VKE/T.T" xmlDataType="double"/>
    </xmlCellPr>
  </singleXmlCell>
  <singleXmlCell id="1830" r="Y59" connectionId="0">
    <xmlCellPr id="1830" uniqueName="_Report_Observations_BIL.PAS.VKE.KOV_T.T.M13.T">
      <xmlPr mapId="1" xpath="/Report/Observations/BIL.PAS.VKE.KOV/T.T.M13.T" xmlDataType="double"/>
    </xmlCellPr>
  </singleXmlCell>
  <singleXmlCell id="1831" r="Y57" connectionId="0">
    <xmlCellPr id="1831" uniqueName="_Report_Observations_BIL.PAS.VKE.KOV_T.T.RLZ.T">
      <xmlPr mapId="1" xpath="/Report/Observations/BIL.PAS.VKE.KOV/T.T.RLZ.T" xmlDataType="double"/>
    </xmlCellPr>
  </singleXmlCell>
  <singleXmlCell id="1832" r="Y58" connectionId="0">
    <xmlCellPr id="1832" uniqueName="_Report_Observations_BIL.PAS.VKE.KOV_T.T.B1M.T">
      <xmlPr mapId="1" xpath="/Report/Observations/BIL.PAS.VKE.KOV/T.T.B1M.T" xmlDataType="double"/>
    </xmlCellPr>
  </singleXmlCell>
  <singleXmlCell id="1834" r="Y44" connectionId="0">
    <xmlCellPr id="1834" uniqueName="_Report_Observations_BIL.PAS.WFG_T.T.RLZ.KUN">
      <xmlPr mapId="1" xpath="/Report/Observations/BIL.PAS.WFG/T.T.RLZ.KUN" xmlDataType="double"/>
    </xmlCellPr>
  </singleXmlCell>
  <singleXmlCell id="1835" r="Y45" connectionId="0">
    <xmlCellPr id="1835" uniqueName="_Report_Observations_BIL.PAS.WFG_T.T.B1M.KUN">
      <xmlPr mapId="1" xpath="/Report/Observations/BIL.PAS.WFG/T.T.B1M.KUN" xmlDataType="double"/>
    </xmlCellPr>
  </singleXmlCell>
  <singleXmlCell id="1836" r="Y42" connectionId="0">
    <xmlCellPr id="1836" uniqueName="_Report_Observations_BIL.PAS.WFG_T.T.ASI.KUN">
      <xmlPr mapId="1" xpath="/Report/Observations/BIL.PAS.WFG/T.T.ASI.KUN" xmlDataType="double"/>
    </xmlCellPr>
  </singleXmlCell>
  <singleXmlCell id="1837" r="Y43" connectionId="0">
    <xmlCellPr id="1837" uniqueName="_Report_Observations_BIL.PAS.WFG_T.T.KUE.KUN">
      <xmlPr mapId="1" xpath="/Report/Observations/BIL.PAS.WFG/T.T.KUE.KUN" xmlDataType="double"/>
    </xmlCellPr>
  </singleXmlCell>
  <singleXmlCell id="1838" r="Y40" connectionId="0">
    <xmlCellPr id="1838" uniqueName="_Report_Observations_BIL.PAS.WFG_T.T.U5J.BAN">
      <xmlPr mapId="1" xpath="/Report/Observations/BIL.PAS.WFG/T.T.U5J.BAN" xmlDataType="double"/>
    </xmlCellPr>
  </singleXmlCell>
  <singleXmlCell id="1839" r="Y41" connectionId="0">
    <xmlCellPr id="1839" uniqueName="_Report_Observations_BIL.PAS.WFG_T.T.T.KUN">
      <xmlPr mapId="1" xpath="/Report/Observations/BIL.PAS.WFG/T.T.T.KUN" xmlDataType="double"/>
    </xmlCellPr>
  </singleXmlCell>
  <singleXmlCell id="1840" r="Y48" connectionId="0">
    <xmlCellPr id="1840" uniqueName="_Report_Observations_BIL.PAS.WFG_T.T.J15.KUN">
      <xmlPr mapId="1" xpath="/Report/Observations/BIL.PAS.WFG/T.T.J15.KUN" xmlDataType="double"/>
    </xmlCellPr>
  </singleXmlCell>
  <singleXmlCell id="1841" r="Y49" connectionId="0">
    <xmlCellPr id="1841" uniqueName="_Report_Observations_BIL.PAS.WFG_T.T.U5J.KUN">
      <xmlPr mapId="1" xpath="/Report/Observations/BIL.PAS.WFG/T.T.U5J.KUN" xmlDataType="double"/>
    </xmlCellPr>
  </singleXmlCell>
  <singleXmlCell id="1842" r="Y46" connectionId="0">
    <xmlCellPr id="1842" uniqueName="_Report_Observations_BIL.PAS.WFG_T.T.M13.KUN">
      <xmlPr mapId="1" xpath="/Report/Observations/BIL.PAS.WFG/T.T.M13.KUN" xmlDataType="double"/>
    </xmlCellPr>
  </singleXmlCell>
  <singleXmlCell id="1843" r="Y47" connectionId="0">
    <xmlCellPr id="1843" uniqueName="_Report_Observations_BIL.PAS.WFG_T.T.M31.KUN">
      <xmlPr mapId="1" xpath="/Report/Observations/BIL.PAS.WFG/T.T.M31.KUN" xmlDataType="double"/>
    </xmlCellPr>
  </singleXmlCell>
  <singleXmlCell id="1853" r="P98" connectionId="0">
    <xmlCellPr id="1853" uniqueName="_Report_Observations_BIL.PAS.TOT_I.U">
      <xmlPr mapId="1" xpath="/Report/Observations/BIL.PAS.TOT/I.U" xmlDataType="double"/>
    </xmlCellPr>
  </singleXmlCell>
  <singleXmlCell id="1854" r="P99" connectionId="0">
    <xmlCellPr id="1854" uniqueName="_Report_Observations_BIL.PAS.TOT.NRA_I.U">
      <xmlPr mapId="1" xpath="/Report/Observations/BIL.PAS.TOT.NRA/I.U" xmlDataType="double"/>
    </xmlCellPr>
  </singleXmlCell>
  <singleXmlCell id="1855" r="P96" connectionId="0">
    <xmlCellPr id="1855" uniqueName="_Report_Observations_BIL.PAS.EKA_I.U">
      <xmlPr mapId="1" xpath="/Report/Observations/BIL.PAS.EKA/I.U" xmlDataType="double"/>
    </xmlCellPr>
  </singleXmlCell>
  <singleXmlCell id="1856" r="P97" connectionId="0">
    <xmlCellPr id="1856" uniqueName="_Report_Observations_BIL.PAS.GVO_I.U">
      <xmlPr mapId="1" xpath="/Report/Observations/BIL.PAS.GVO/I.U" xmlDataType="double"/>
    </xmlCellPr>
  </singleXmlCell>
  <singleXmlCell id="1857" r="P94" connectionId="0">
    <xmlCellPr id="1857" uniqueName="_Report_Observations_BIL.PAS.GRE_I.U">
      <xmlPr mapId="1" xpath="/Report/Observations/BIL.PAS.GRE/I.U" xmlDataType="double"/>
    </xmlCellPr>
  </singleXmlCell>
  <singleXmlCell id="1858" r="P95" connectionId="0">
    <xmlCellPr id="1858" uniqueName="_Report_Observations_BIL.PAS.FGR_I.U">
      <xmlPr mapId="1" xpath="/Report/Observations/BIL.PAS.FGR/I.U" xmlDataType="double"/>
    </xmlCellPr>
  </singleXmlCell>
  <singleXmlCell id="1859" r="P89" connectionId="0">
    <xmlCellPr id="1859" uniqueName="_Report_Observations_BIL.PAS.RUE_I.U">
      <xmlPr mapId="1" xpath="/Report/Observations/BIL.PAS.RUE/I.U" xmlDataType="double"/>
    </xmlCellPr>
  </singleXmlCell>
  <singleXmlCell id="1860" r="P87" connectionId="0">
    <xmlCellPr id="1860" uniqueName="_Report_Observations_BIL.PAS.SON.SBG_I.U">
      <xmlPr mapId="1" xpath="/Report/Observations/BIL.PAS.SON.SBG/I.U" xmlDataType="double"/>
    </xmlCellPr>
  </singleXmlCell>
  <singleXmlCell id="1861" r="P88" connectionId="0">
    <xmlCellPr id="1861" uniqueName="_Report_Observations_BIL.PAS.SON.NML_I.U">
      <xmlPr mapId="1" xpath="/Report/Observations/BIL.PAS.SON.NML/I.U" xmlDataType="double"/>
    </xmlCellPr>
  </singleXmlCell>
  <singleXmlCell id="1862" r="P85" connectionId="0">
    <xmlCellPr id="1862" uniqueName="_Report_Observations_BIL.PAS.REA_I.U">
      <xmlPr mapId="1" xpath="/Report/Observations/BIL.PAS.REA/I.U" xmlDataType="double"/>
    </xmlCellPr>
  </singleXmlCell>
  <singleXmlCell id="1863" r="P86" connectionId="0">
    <xmlCellPr id="1863" uniqueName="_Report_Observations_BIL.PAS.SON_I.U">
      <xmlPr mapId="1" xpath="/Report/Observations/BIL.PAS.SON/I.U" xmlDataType="double"/>
    </xmlCellPr>
  </singleXmlCell>
  <singleXmlCell id="1864" r="P92" connectionId="0">
    <xmlCellPr id="1864" uniqueName="_Report_Observations_BIL.PAS.KRE_I.U">
      <xmlPr mapId="1" xpath="/Report/Observations/BIL.PAS.KRE/I.U" xmlDataType="double"/>
    </xmlCellPr>
  </singleXmlCell>
  <singleXmlCell id="1865" r="P93" connectionId="0">
    <xmlCellPr id="1865" uniqueName="_Report_Observations_BIL.PAS.KRE.RSK_I.U">
      <xmlPr mapId="1" xpath="/Report/Observations/BIL.PAS.KRE.RSK/I.U" xmlDataType="double"/>
    </xmlCellPr>
  </singleXmlCell>
  <singleXmlCell id="1866" r="P90" connectionId="0">
    <xmlCellPr id="1866" uniqueName="_Report_Observations_BIL.PAS.RAB_I.U">
      <xmlPr mapId="1" xpath="/Report/Observations/BIL.PAS.RAB/I.U" xmlDataType="double"/>
    </xmlCellPr>
  </singleXmlCell>
  <singleXmlCell id="1867" r="P91" connectionId="0">
    <xmlCellPr id="1867" uniqueName="_Report_Observations_BIL.PAS.GKA_I.U">
      <xmlPr mapId="1" xpath="/Report/Observations/BIL.PAS.GKA/I.U" xmlDataType="double"/>
    </xmlCellPr>
  </singleXmlCell>
  <singleXmlCell id="1884" r="P56" connectionId="0">
    <xmlCellPr id="1884" uniqueName="_Report_Observations_BIL.PAS.VKE.KOV.CAG_I.U.KUE.NUE">
      <xmlPr mapId="1" xpath="/Report/Observations/BIL.PAS.VKE.KOV.CAG/I.U.KUE.NUE" xmlDataType="double"/>
    </xmlCellPr>
  </singleXmlCell>
  <singleXmlCell id="1885" r="P57" connectionId="0">
    <xmlCellPr id="1885" uniqueName="_Report_Observations_BIL.PAS.VKE.KOV_I.U.RLZ.T">
      <xmlPr mapId="1" xpath="/Report/Observations/BIL.PAS.VKE.KOV/I.U.RLZ.T" xmlDataType="double"/>
    </xmlCellPr>
  </singleXmlCell>
  <singleXmlCell id="1886" r="P54" connectionId="0">
    <xmlCellPr id="1886" uniqueName="_Report_Observations_BIL.PAS.VKE.KOV_I.U.KUE.UEB">
      <xmlPr mapId="1" xpath="/Report/Observations/BIL.PAS.VKE.KOV/I.U.KUE.UEB" xmlDataType="double"/>
    </xmlCellPr>
  </singleXmlCell>
  <singleXmlCell id="1887" r="P55" connectionId="0">
    <xmlCellPr id="1887" uniqueName="_Report_Observations_BIL.PAS.VKE.KOV_I.U.KUE.NUE">
      <xmlPr mapId="1" xpath="/Report/Observations/BIL.PAS.VKE.KOV/I.U.KUE.NUE" xmlDataType="double"/>
    </xmlCellPr>
  </singleXmlCell>
  <singleXmlCell id="1888" r="P52" connectionId="0">
    <xmlCellPr id="1888" uniqueName="_Report_Observations_BIL.PAS.VKE.KOV_I.U.ASI.T">
      <xmlPr mapId="1" xpath="/Report/Observations/BIL.PAS.VKE.KOV/I.U.ASI.T" xmlDataType="double"/>
    </xmlCellPr>
  </singleXmlCell>
  <singleXmlCell id="1889" r="P53" connectionId="0">
    <xmlCellPr id="1889" uniqueName="_Report_Observations_BIL.PAS.VKE.KOV_I.U.KUE.T">
      <xmlPr mapId="1" xpath="/Report/Observations/BIL.PAS.VKE.KOV/I.U.KUE.T" xmlDataType="double"/>
    </xmlCellPr>
  </singleXmlCell>
  <singleXmlCell id="1890" r="P50" connectionId="0">
    <xmlCellPr id="1890" uniqueName="_Report_Observations_BIL.PAS.VKE_I.U">
      <xmlPr mapId="1" xpath="/Report/Observations/BIL.PAS.VKE/I.U" xmlDataType="double"/>
    </xmlCellPr>
  </singleXmlCell>
  <singleXmlCell id="1891" r="P51" connectionId="0">
    <xmlCellPr id="1891" uniqueName="_Report_Observations_BIL.PAS.VKE.KOV_I.U.T.T">
      <xmlPr mapId="1" xpath="/Report/Observations/BIL.PAS.VKE.KOV/I.U.T.T" xmlDataType="double"/>
    </xmlCellPr>
  </singleXmlCell>
  <singleXmlCell id="1892" r="P58" connectionId="0">
    <xmlCellPr id="1892" uniqueName="_Report_Observations_BIL.PAS.VKE.KOV_I.U.B1M.T">
      <xmlPr mapId="1" xpath="/Report/Observations/BIL.PAS.VKE.KOV/I.U.B1M.T" xmlDataType="double"/>
    </xmlCellPr>
  </singleXmlCell>
  <singleXmlCell id="1893" r="P59" connectionId="0">
    <xmlCellPr id="1893" uniqueName="_Report_Observations_BIL.PAS.VKE.KOV_I.U.M13.T">
      <xmlPr mapId="1" xpath="/Report/Observations/BIL.PAS.VKE.KOV/I.U.M13.T" xmlDataType="double"/>
    </xmlCellPr>
  </singleXmlCell>
  <singleXmlCell id="1894" r="P60" connectionId="0">
    <xmlCellPr id="1894" uniqueName="_Report_Observations_BIL.PAS.VKE.KOV_I.U.M31.T">
      <xmlPr mapId="1" xpath="/Report/Observations/BIL.PAS.VKE.KOV/I.U.M31.T" xmlDataType="double"/>
    </xmlCellPr>
  </singleXmlCell>
  <singleXmlCell id="1895" r="P45" connectionId="0">
    <xmlCellPr id="1895" uniqueName="_Report_Observations_BIL.PAS.WFG_I.U.B1M.KUN">
      <xmlPr mapId="1" xpath="/Report/Observations/BIL.PAS.WFG/I.U.B1M.KUN" xmlDataType="double"/>
    </xmlCellPr>
  </singleXmlCell>
  <singleXmlCell id="1896" r="P46" connectionId="0">
    <xmlCellPr id="1896" uniqueName="_Report_Observations_BIL.PAS.WFG_I.U.M13.KUN">
      <xmlPr mapId="1" xpath="/Report/Observations/BIL.PAS.WFG/I.U.M13.KUN" xmlDataType="double"/>
    </xmlCellPr>
  </singleXmlCell>
  <singleXmlCell id="1897" r="P43" connectionId="0">
    <xmlCellPr id="1897" uniqueName="_Report_Observations_BIL.PAS.WFG_I.U.KUE.KUN">
      <xmlPr mapId="1" xpath="/Report/Observations/BIL.PAS.WFG/I.U.KUE.KUN" xmlDataType="double"/>
    </xmlCellPr>
  </singleXmlCell>
  <singleXmlCell id="1898" r="P44" connectionId="0">
    <xmlCellPr id="1898" uniqueName="_Report_Observations_BIL.PAS.WFG_I.U.RLZ.KUN">
      <xmlPr mapId="1" xpath="/Report/Observations/BIL.PAS.WFG/I.U.RLZ.KUN" xmlDataType="double"/>
    </xmlCellPr>
  </singleXmlCell>
  <singleXmlCell id="1899" r="P41" connectionId="0">
    <xmlCellPr id="1899" uniqueName="_Report_Observations_BIL.PAS.WFG_I.U.T.KUN">
      <xmlPr mapId="1" xpath="/Report/Observations/BIL.PAS.WFG/I.U.T.KUN" xmlDataType="double"/>
    </xmlCellPr>
  </singleXmlCell>
  <singleXmlCell id="1900" r="P42" connectionId="0">
    <xmlCellPr id="1900" uniqueName="_Report_Observations_BIL.PAS.WFG_I.U.ASI.KUN">
      <xmlPr mapId="1" xpath="/Report/Observations/BIL.PAS.WFG/I.U.ASI.KUN" xmlDataType="double"/>
    </xmlCellPr>
  </singleXmlCell>
  <singleXmlCell id="1901" r="P40" connectionId="0">
    <xmlCellPr id="1901" uniqueName="_Report_Observations_BIL.PAS.WFG_I.U.U5J.BAN">
      <xmlPr mapId="1" xpath="/Report/Observations/BIL.PAS.WFG/I.U.U5J.BAN" xmlDataType="double"/>
    </xmlCellPr>
  </singleXmlCell>
  <singleXmlCell id="1902" r="P49" connectionId="0">
    <xmlCellPr id="1902" uniqueName="_Report_Observations_BIL.PAS.WFG_I.U.U5J.KUN">
      <xmlPr mapId="1" xpath="/Report/Observations/BIL.PAS.WFG/I.U.U5J.KUN" xmlDataType="double"/>
    </xmlCellPr>
  </singleXmlCell>
  <singleXmlCell id="1903" r="P47" connectionId="0">
    <xmlCellPr id="1903" uniqueName="_Report_Observations_BIL.PAS.WFG_I.U.M31.KUN">
      <xmlPr mapId="1" xpath="/Report/Observations/BIL.PAS.WFG/I.U.M31.KUN" xmlDataType="double"/>
    </xmlCellPr>
  </singleXmlCell>
  <singleXmlCell id="1904" r="P48" connectionId="0">
    <xmlCellPr id="1904" uniqueName="_Report_Observations_BIL.PAS.WFG_I.U.J15.KUN">
      <xmlPr mapId="1" xpath="/Report/Observations/BIL.PAS.WFG/I.U.J15.KUN" xmlDataType="double"/>
    </xmlCellPr>
  </singleXmlCell>
  <singleXmlCell id="1915" r="P78" connectionId="0">
    <xmlCellPr id="1915" uniqueName="_Report_Observations_BIL.PAS.KOB_I.U.U5J">
      <xmlPr mapId="1" xpath="/Report/Observations/BIL.PAS.KOB/I.U.U5J" xmlDataType="double"/>
    </xmlCellPr>
  </singleXmlCell>
  <singleXmlCell id="1916" r="P79" connectionId="0">
    <xmlCellPr id="1916" uniqueName="_Report_Observations_BIL.PAS.APF_I.U">
      <xmlPr mapId="1" xpath="/Report/Observations/BIL.PAS.APF/I.U" xmlDataType="double"/>
    </xmlCellPr>
  </singleXmlCell>
  <singleXmlCell id="1917" r="P76" connectionId="0">
    <xmlCellPr id="1917" uniqueName="_Report_Observations_BIL.PAS.KOB_I.U.T">
      <xmlPr mapId="1" xpath="/Report/Observations/BIL.PAS.KOB/I.U.T" xmlDataType="double"/>
    </xmlCellPr>
  </singleXmlCell>
  <singleXmlCell id="1918" r="U100" connectionId="0">
    <xmlCellPr id="1918" uniqueName="_Report_Observations_BIL.PAS.TOT.NRA.WAF_A.EUR">
      <xmlPr mapId="1" xpath="/Report/Observations/BIL.PAS.TOT.NRA.WAF/A.EUR" xmlDataType="double"/>
    </xmlCellPr>
  </singleXmlCell>
  <singleXmlCell id="1919" r="P77" connectionId="0">
    <xmlCellPr id="1919" uniqueName="_Report_Observations_BIL.PAS.KOB_I.U.B5J">
      <xmlPr mapId="1" xpath="/Report/Observations/BIL.PAS.KOB/I.U.B5J" xmlDataType="double"/>
    </xmlCellPr>
  </singleXmlCell>
  <singleXmlCell id="1920" r="P74" connectionId="0">
    <xmlCellPr id="1920" uniqueName="_Report_Observations_BIL.PAS.FFV.WFG_I.U">
      <xmlPr mapId="1" xpath="/Report/Observations/BIL.PAS.FFV.WFG/I.U" xmlDataType="double"/>
    </xmlCellPr>
  </singleXmlCell>
  <singleXmlCell id="1921" r="P75" connectionId="0">
    <xmlCellPr id="1921" uniqueName="_Report_Observations_BIL.PAS.FFV.APF_I.U">
      <xmlPr mapId="1" xpath="/Report/Observations/BIL.PAS.FFV.APF/I.U" xmlDataType="double"/>
    </xmlCellPr>
  </singleXmlCell>
  <singleXmlCell id="1922" r="P72" connectionId="0">
    <xmlCellPr id="1922" uniqueName="_Report_Observations_BIL.PAS.FFV.STP_I.U">
      <xmlPr mapId="1" xpath="/Report/Observations/BIL.PAS.FFV.STP/I.U" xmlDataType="double"/>
    </xmlCellPr>
  </singleXmlCell>
  <singleXmlCell id="1923" r="P73" connectionId="0">
    <xmlCellPr id="1923" uniqueName="_Report_Observations_BIL.PAS.FFV.VBA_I.U">
      <xmlPr mapId="1" xpath="/Report/Observations/BIL.PAS.FFV.VBA/I.U" xmlDataType="double"/>
    </xmlCellPr>
  </singleXmlCell>
  <singleXmlCell id="1928" r="P81" connectionId="0">
    <xmlCellPr id="1928" uniqueName="_Report_Observations_BIL.PAS.APF.OOW.NRA_I.U">
      <xmlPr mapId="1" xpath="/Report/Observations/BIL.PAS.APF.OOW.NRA/I.U" xmlDataType="double"/>
    </xmlCellPr>
  </singleXmlCell>
  <singleXmlCell id="1930" r="P82" connectionId="0">
    <xmlCellPr id="1930" uniqueName="_Report_Observations_BIL.PAS.APF.GMP_I.U">
      <xmlPr mapId="1" xpath="/Report/Observations/BIL.PAS.APF.GMP/I.U" xmlDataType="double"/>
    </xmlCellPr>
  </singleXmlCell>
  <singleXmlCell id="1933" r="P80" connectionId="0">
    <xmlCellPr id="1933" uniqueName="_Report_Observations_BIL.PAS.APF.OOW_I.U">
      <xmlPr mapId="1" xpath="/Report/Observations/BIL.PAS.APF.OOW/I.U" xmlDataType="double"/>
    </xmlCellPr>
  </singleXmlCell>
  <singleXmlCell id="1937" r="P67" connectionId="0">
    <xmlCellPr id="1937" uniqueName="_Report_Observations_BIL.PAS.HGE_I.U.T">
      <xmlPr mapId="1" xpath="/Report/Observations/BIL.PAS.HGE/I.U.T" xmlDataType="double"/>
    </xmlCellPr>
  </singleXmlCell>
  <singleXmlCell id="1938" r="P68" connectionId="0">
    <xmlCellPr id="1938" uniqueName="_Report_Observations_BIL.PAS.HGE_I.U.BAN">
      <xmlPr mapId="1" xpath="/Report/Observations/BIL.PAS.HGE/I.U.BAN" xmlDataType="double"/>
    </xmlCellPr>
  </singleXmlCell>
  <singleXmlCell id="1939" r="P65" connectionId="0">
    <xmlCellPr id="1939" uniqueName="_Report_Observations_BIL.PAS.VKE.GVG.F2S_I.U">
      <xmlPr mapId="1" xpath="/Report/Observations/BIL.PAS.VKE.GVG.F2S/I.U" xmlDataType="double"/>
    </xmlCellPr>
  </singleXmlCell>
  <singleXmlCell id="1940" r="P66" connectionId="0">
    <xmlCellPr id="1940" uniqueName="_Report_Observations_BIL.PAS.VKE.GVG.S3A_I.U">
      <xmlPr mapId="1" xpath="/Report/Observations/BIL.PAS.VKE.GVG.S3A/I.U" xmlDataType="double"/>
    </xmlCellPr>
  </singleXmlCell>
  <singleXmlCell id="1941" r="P63" connectionId="0">
    <xmlCellPr id="1941" uniqueName="_Report_Observations_BIL.PAS.VKE.KOV.GMP_I.U">
      <xmlPr mapId="1" xpath="/Report/Observations/BIL.PAS.VKE.KOV.GMP/I.U" xmlDataType="double"/>
    </xmlCellPr>
  </singleXmlCell>
  <singleXmlCell id="1942" r="P64" connectionId="0">
    <xmlCellPr id="1942" uniqueName="_Report_Observations_BIL.PAS.VKE.GVG_I.U">
      <xmlPr mapId="1" xpath="/Report/Observations/BIL.PAS.VKE.GVG/I.U" xmlDataType="double"/>
    </xmlCellPr>
  </singleXmlCell>
  <singleXmlCell id="1943" r="P61" connectionId="0">
    <xmlCellPr id="1943" uniqueName="_Report_Observations_BIL.PAS.VKE.KOV_I.U.J15.T">
      <xmlPr mapId="1" xpath="/Report/Observations/BIL.PAS.VKE.KOV/I.U.J15.T" xmlDataType="double"/>
    </xmlCellPr>
  </singleXmlCell>
  <singleXmlCell id="1944" r="P62" connectionId="0">
    <xmlCellPr id="1944" uniqueName="_Report_Observations_BIL.PAS.VKE.KOV_I.U.U5J.T">
      <xmlPr mapId="1" xpath="/Report/Observations/BIL.PAS.VKE.KOV/I.U.U5J.T" xmlDataType="double"/>
    </xmlCellPr>
  </singleXmlCell>
  <singleXmlCell id="1945" r="P69" connectionId="0">
    <xmlCellPr id="1945" uniqueName="_Report_Observations_BIL.PAS.HGE_I.U.KUN">
      <xmlPr mapId="1" xpath="/Report/Observations/BIL.PAS.HGE/I.U.KUN" xmlDataType="double"/>
    </xmlCellPr>
  </singleXmlCell>
  <singleXmlCell id="1949" r="P70" connectionId="0">
    <xmlCellPr id="1949" uniqueName="_Report_Observations_BIL.PAS.WBW_I.U">
      <xmlPr mapId="1" xpath="/Report/Observations/BIL.PAS.WBW/I.U" xmlDataType="double"/>
    </xmlCellPr>
  </singleXmlCell>
  <singleXmlCell id="1951" r="P71" connectionId="0">
    <xmlCellPr id="1951" uniqueName="_Report_Observations_BIL.PAS.FFV_I.U">
      <xmlPr mapId="1" xpath="/Report/Observations/BIL.PAS.FFV/I.U" xmlDataType="double"/>
    </xmlCellPr>
  </singleXmlCell>
  <singleXmlCell id="1977" r="P34" connectionId="0">
    <xmlCellPr id="1977" uniqueName="_Report_Observations_BIL.PAS.WFG_I.U.KUE.BAN">
      <xmlPr mapId="1" xpath="/Report/Observations/BIL.PAS.WFG/I.U.KUE.BAN" xmlDataType="double"/>
    </xmlCellPr>
  </singleXmlCell>
  <singleXmlCell id="1979" r="P35" connectionId="0">
    <xmlCellPr id="1979" uniqueName="_Report_Observations_BIL.PAS.WFG_I.U.RLZ.BAN">
      <xmlPr mapId="1" xpath="/Report/Observations/BIL.PAS.WFG/I.U.RLZ.BAN" xmlDataType="double"/>
    </xmlCellPr>
  </singleXmlCell>
  <singleXmlCell id="1980" r="P32" connectionId="0">
    <xmlCellPr id="1980" uniqueName="_Report_Observations_BIL.PAS.WFG_I.U.T.BAN">
      <xmlPr mapId="1" xpath="/Report/Observations/BIL.PAS.WFG/I.U.T.BAN" xmlDataType="double"/>
    </xmlCellPr>
  </singleXmlCell>
  <singleXmlCell id="1982" r="P33" connectionId="0">
    <xmlCellPr id="1982" uniqueName="_Report_Observations_BIL.PAS.WFG_I.U.ASI.BAN">
      <xmlPr mapId="1" xpath="/Report/Observations/BIL.PAS.WFG/I.U.ASI.BAN" xmlDataType="double"/>
    </xmlCellPr>
  </singleXmlCell>
  <singleXmlCell id="1983" r="P30" connectionId="0">
    <xmlCellPr id="1983" uniqueName="_Report_Observations_BIL.PAS.VBA.GMP_I.U">
      <xmlPr mapId="1" xpath="/Report/Observations/BIL.PAS.VBA.GMP/I.U" xmlDataType="double"/>
    </xmlCellPr>
  </singleXmlCell>
  <singleXmlCell id="1984" r="P31" connectionId="0">
    <xmlCellPr id="1984" uniqueName="_Report_Observations_BIL.PAS.WFG_I.U.T.T">
      <xmlPr mapId="1" xpath="/Report/Observations/BIL.PAS.WFG/I.U.T.T" xmlDataType="double"/>
    </xmlCellPr>
  </singleXmlCell>
  <singleXmlCell id="1985" r="P38" connectionId="0">
    <xmlCellPr id="1985" uniqueName="_Report_Observations_BIL.PAS.WFG_I.U.M31.BAN">
      <xmlPr mapId="1" xpath="/Report/Observations/BIL.PAS.WFG/I.U.M31.BAN" xmlDataType="double"/>
    </xmlCellPr>
  </singleXmlCell>
  <singleXmlCell id="1986" r="P39" connectionId="0">
    <xmlCellPr id="1986" uniqueName="_Report_Observations_BIL.PAS.WFG_I.U.J15.BAN">
      <xmlPr mapId="1" xpath="/Report/Observations/BIL.PAS.WFG/I.U.J15.BAN" xmlDataType="double"/>
    </xmlCellPr>
  </singleXmlCell>
  <singleXmlCell id="1987" r="P36" connectionId="0">
    <xmlCellPr id="1987" uniqueName="_Report_Observations_BIL.PAS.WFG_I.U.B1M.BAN">
      <xmlPr mapId="1" xpath="/Report/Observations/BIL.PAS.WFG/I.U.B1M.BAN" xmlDataType="double"/>
    </xmlCellPr>
  </singleXmlCell>
  <singleXmlCell id="1988" r="P37" connectionId="0">
    <xmlCellPr id="1988" uniqueName="_Report_Observations_BIL.PAS.WFG_I.U.M13.BAN">
      <xmlPr mapId="1" xpath="/Report/Observations/BIL.PAS.WFG/I.U.M13.BAN" xmlDataType="double"/>
    </xmlCellPr>
  </singleXmlCell>
  <singleXmlCell id="1997" r="P23" connectionId="0">
    <xmlCellPr id="1997" uniqueName="_Report_Observations_BIL.PAS.VBA_I.U.KUE">
      <xmlPr mapId="1" xpath="/Report/Observations/BIL.PAS.VBA/I.U.KUE" xmlDataType="double"/>
    </xmlCellPr>
  </singleXmlCell>
  <singleXmlCell id="1999" r="P24" connectionId="0">
    <xmlCellPr id="1999" uniqueName="_Report_Observations_BIL.PAS.VBA_I.U.RLZ">
      <xmlPr mapId="1" xpath="/Report/Observations/BIL.PAS.VBA/I.U.RLZ" xmlDataType="double"/>
    </xmlCellPr>
  </singleXmlCell>
  <singleXmlCell id="2001" r="P21" connectionId="0">
    <xmlCellPr id="2001" uniqueName="_Report_Observations_BIL.PAS.VBA_I.U.T">
      <xmlPr mapId="1" xpath="/Report/Observations/BIL.PAS.VBA/I.U.T" xmlDataType="double"/>
    </xmlCellPr>
  </singleXmlCell>
  <singleXmlCell id="2003" r="P22" connectionId="0">
    <xmlCellPr id="2003" uniqueName="_Report_Observations_BIL.PAS.VBA_I.U.ASI">
      <xmlPr mapId="1" xpath="/Report/Observations/BIL.PAS.VBA/I.U.ASI" xmlDataType="double"/>
    </xmlCellPr>
  </singleXmlCell>
  <singleXmlCell id="2004" r="P29" connectionId="0">
    <xmlCellPr id="2004" uniqueName="_Report_Observations_BIL.PAS.VBA_I.U.U5J">
      <xmlPr mapId="1" xpath="/Report/Observations/BIL.PAS.VBA/I.U.U5J" xmlDataType="double"/>
    </xmlCellPr>
  </singleXmlCell>
  <singleXmlCell id="2005" r="P27" connectionId="0">
    <xmlCellPr id="2005" uniqueName="_Report_Observations_BIL.PAS.VBA_I.U.M31">
      <xmlPr mapId="1" xpath="/Report/Observations/BIL.PAS.VBA/I.U.M31" xmlDataType="double"/>
    </xmlCellPr>
  </singleXmlCell>
  <singleXmlCell id="2006" r="P28" connectionId="0">
    <xmlCellPr id="2006" uniqueName="_Report_Observations_BIL.PAS.VBA_I.U.J15">
      <xmlPr mapId="1" xpath="/Report/Observations/BIL.PAS.VBA/I.U.J15" xmlDataType="double"/>
    </xmlCellPr>
  </singleXmlCell>
  <singleXmlCell id="2007" r="P25" connectionId="0">
    <xmlCellPr id="2007" uniqueName="_Report_Observations_BIL.PAS.VBA_I.U.B1M">
      <xmlPr mapId="1" xpath="/Report/Observations/BIL.PAS.VBA/I.U.B1M" xmlDataType="double"/>
    </xmlCellPr>
  </singleXmlCell>
  <singleXmlCell id="2008" r="P26" connectionId="0">
    <xmlCellPr id="2008" uniqueName="_Report_Observations_BIL.PAS.VBA_I.U.M13">
      <xmlPr mapId="1" xpath="/Report/Observations/BIL.PAS.VBA/I.U.M13" xmlDataType="double"/>
    </xmlCellPr>
  </singleXmlCell>
  <singleXmlCell id="2028" r="X92" connectionId="0">
    <xmlCellPr id="2028" uniqueName="_Report_Observations_BIL.PAS.KRE_A.T">
      <xmlPr mapId="1" xpath="/Report/Observations/BIL.PAS.KRE/A.T" xmlDataType="double"/>
    </xmlCellPr>
  </singleXmlCell>
  <singleXmlCell id="2029" r="X90" connectionId="0">
    <xmlCellPr id="2029" uniqueName="_Report_Observations_BIL.PAS.RAB_A.T">
      <xmlPr mapId="1" xpath="/Report/Observations/BIL.PAS.RAB/A.T" xmlDataType="double"/>
    </xmlCellPr>
  </singleXmlCell>
  <singleXmlCell id="2030" r="X91" connectionId="0">
    <xmlCellPr id="2030" uniqueName="_Report_Observations_BIL.PAS.GKA_A.T">
      <xmlPr mapId="1" xpath="/Report/Observations/BIL.PAS.GKA/A.T" xmlDataType="double"/>
    </xmlCellPr>
  </singleXmlCell>
  <singleXmlCell id="2031" r="X98" connectionId="0">
    <xmlCellPr id="2031" uniqueName="_Report_Observations_BIL.PAS.TOT_A.T">
      <xmlPr mapId="1" xpath="/Report/Observations/BIL.PAS.TOT/A.T" xmlDataType="double"/>
    </xmlCellPr>
  </singleXmlCell>
  <singleXmlCell id="2032" r="X99" connectionId="0">
    <xmlCellPr id="2032" uniqueName="_Report_Observations_BIL.PAS.TOT.NRA_A.T">
      <xmlPr mapId="1" xpath="/Report/Observations/BIL.PAS.TOT.NRA/A.T" xmlDataType="double"/>
    </xmlCellPr>
  </singleXmlCell>
  <singleXmlCell id="2033" r="X96" connectionId="0">
    <xmlCellPr id="2033" uniqueName="_Report_Observations_BIL.PAS.EKA_A.T">
      <xmlPr mapId="1" xpath="/Report/Observations/BIL.PAS.EKA/A.T" xmlDataType="double"/>
    </xmlCellPr>
  </singleXmlCell>
  <singleXmlCell id="2034" r="X97" connectionId="0">
    <xmlCellPr id="2034" uniqueName="_Report_Observations_BIL.PAS.GVO_A.T">
      <xmlPr mapId="1" xpath="/Report/Observations/BIL.PAS.GVO/A.T" xmlDataType="double"/>
    </xmlCellPr>
  </singleXmlCell>
  <singleXmlCell id="2035" r="X94" connectionId="0">
    <xmlCellPr id="2035" uniqueName="_Report_Observations_BIL.PAS.GRE_A.T">
      <xmlPr mapId="1" xpath="/Report/Observations/BIL.PAS.GRE/A.T" xmlDataType="double"/>
    </xmlCellPr>
  </singleXmlCell>
  <singleXmlCell id="2036" r="X95" connectionId="0">
    <xmlCellPr id="2036" uniqueName="_Report_Observations_BIL.PAS.FGR_A.T">
      <xmlPr mapId="1" xpath="/Report/Observations/BIL.PAS.FGR/A.T" xmlDataType="double"/>
    </xmlCellPr>
  </singleXmlCell>
  <singleXmlCell id="2037" r="X81" connectionId="0">
    <xmlCellPr id="2037" uniqueName="_Report_Observations_BIL.PAS.APF.OOW.NRA_A.T">
      <xmlPr mapId="1" xpath="/Report/Observations/BIL.PAS.APF.OOW.NRA/A.T" xmlDataType="double"/>
    </xmlCellPr>
  </singleXmlCell>
  <singleXmlCell id="2038" r="X82" connectionId="0">
    <xmlCellPr id="2038" uniqueName="_Report_Observations_BIL.PAS.APF.GMP_A.T">
      <xmlPr mapId="1" xpath="/Report/Observations/BIL.PAS.APF.GMP/A.T" xmlDataType="double"/>
    </xmlCellPr>
  </singleXmlCell>
  <singleXmlCell id="2039" r="X80" connectionId="0">
    <xmlCellPr id="2039" uniqueName="_Report_Observations_BIL.PAS.APF.OOW_A.T">
      <xmlPr mapId="1" xpath="/Report/Observations/BIL.PAS.APF.OOW/A.T" xmlDataType="double"/>
    </xmlCellPr>
  </singleXmlCell>
  <singleXmlCell id="2040" r="X89" connectionId="0">
    <xmlCellPr id="2040" uniqueName="_Report_Observations_BIL.PAS.RUE_A.T">
      <xmlPr mapId="1" xpath="/Report/Observations/BIL.PAS.RUE/A.T" xmlDataType="double"/>
    </xmlCellPr>
  </singleXmlCell>
  <singleXmlCell id="2043" r="X87" connectionId="0">
    <xmlCellPr id="2043" uniqueName="_Report_Observations_BIL.PAS.SON.SBG_A.T">
      <xmlPr mapId="1" xpath="/Report/Observations/BIL.PAS.SON.SBG/A.T" xmlDataType="double"/>
    </xmlCellPr>
  </singleXmlCell>
  <singleXmlCell id="2045" r="X88" connectionId="0">
    <xmlCellPr id="2045" uniqueName="_Report_Observations_BIL.PAS.SON.NML_A.T">
      <xmlPr mapId="1" xpath="/Report/Observations/BIL.PAS.SON.NML/A.T" xmlDataType="double"/>
    </xmlCellPr>
  </singleXmlCell>
  <singleXmlCell id="2046" r="X85" connectionId="0">
    <xmlCellPr id="2046" uniqueName="_Report_Observations_BIL.PAS.REA_A.T">
      <xmlPr mapId="1" xpath="/Report/Observations/BIL.PAS.REA/A.T" xmlDataType="double"/>
    </xmlCellPr>
  </singleXmlCell>
  <singleXmlCell id="2048" r="X86" connectionId="0">
    <xmlCellPr id="2048" uniqueName="_Report_Observations_BIL.PAS.SON_A.T">
      <xmlPr mapId="1" xpath="/Report/Observations/BIL.PAS.SON/A.T" xmlDataType="double"/>
    </xmlCellPr>
  </singleXmlCell>
  <singleXmlCell id="2108" r="X56" connectionId="0">
    <xmlCellPr id="2108" uniqueName="_Report_Observations_BIL.PAS.VKE.KOV.CAG_A.T.KUE.NUE">
      <xmlPr mapId="1" xpath="/Report/Observations/BIL.PAS.VKE.KOV.CAG/A.T.KUE.NUE" xmlDataType="double"/>
    </xmlCellPr>
  </singleXmlCell>
  <singleXmlCell id="2109" r="X57" connectionId="0">
    <xmlCellPr id="2109" uniqueName="_Report_Observations_BIL.PAS.VKE.KOV_A.T.RLZ.T">
      <xmlPr mapId="1" xpath="/Report/Observations/BIL.PAS.VKE.KOV/A.T.RLZ.T" xmlDataType="double"/>
    </xmlCellPr>
  </singleXmlCell>
  <singleXmlCell id="2110" r="X54" connectionId="0">
    <xmlCellPr id="2110" uniqueName="_Report_Observations_BIL.PAS.VKE.KOV_A.T.KUE.UEB">
      <xmlPr mapId="1" xpath="/Report/Observations/BIL.PAS.VKE.KOV/A.T.KUE.UEB" xmlDataType="double"/>
    </xmlCellPr>
  </singleXmlCell>
  <singleXmlCell id="2111" r="X55" connectionId="0">
    <xmlCellPr id="2111" uniqueName="_Report_Observations_BIL.PAS.VKE.KOV_A.T.KUE.NUE">
      <xmlPr mapId="1" xpath="/Report/Observations/BIL.PAS.VKE.KOV/A.T.KUE.NUE" xmlDataType="double"/>
    </xmlCellPr>
  </singleXmlCell>
  <singleXmlCell id="2113" r="X52" connectionId="0">
    <xmlCellPr id="2113" uniqueName="_Report_Observations_BIL.PAS.VKE.KOV_A.T.ASI.T">
      <xmlPr mapId="1" xpath="/Report/Observations/BIL.PAS.VKE.KOV/A.T.ASI.T" xmlDataType="double"/>
    </xmlCellPr>
  </singleXmlCell>
  <singleXmlCell id="2115" r="X53" connectionId="0">
    <xmlCellPr id="2115" uniqueName="_Report_Observations_BIL.PAS.VKE.KOV_A.T.KUE.T">
      <xmlPr mapId="1" xpath="/Report/Observations/BIL.PAS.VKE.KOV/A.T.KUE.T" xmlDataType="double"/>
    </xmlCellPr>
  </singleXmlCell>
  <singleXmlCell id="2117" r="X50" connectionId="0">
    <xmlCellPr id="2117" uniqueName="_Report_Observations_BIL.PAS.VKE_A.T">
      <xmlPr mapId="1" xpath="/Report/Observations/BIL.PAS.VKE/A.T" xmlDataType="double"/>
    </xmlCellPr>
  </singleXmlCell>
  <singleXmlCell id="2119" r="X51" connectionId="0">
    <xmlCellPr id="2119" uniqueName="_Report_Observations_BIL.PAS.VKE.KOV_A.T.T.T">
      <xmlPr mapId="1" xpath="/Report/Observations/BIL.PAS.VKE.KOV/A.T.T.T" xmlDataType="double"/>
    </xmlCellPr>
  </singleXmlCell>
  <singleXmlCell id="2125" r="X58" connectionId="0">
    <xmlCellPr id="2125" uniqueName="_Report_Observations_BIL.PAS.VKE.KOV_A.T.B1M.T">
      <xmlPr mapId="1" xpath="/Report/Observations/BIL.PAS.VKE.KOV/A.T.B1M.T" xmlDataType="double"/>
    </xmlCellPr>
  </singleXmlCell>
  <singleXmlCell id="2127" r="X59" connectionId="0">
    <xmlCellPr id="2127" uniqueName="_Report_Observations_BIL.PAS.VKE.KOV_A.T.M13.T">
      <xmlPr mapId="1" xpath="/Report/Observations/BIL.PAS.VKE.KOV/A.T.M13.T" xmlDataType="double"/>
    </xmlCellPr>
  </singleXmlCell>
  <singleXmlCell id="2140" r="X45" connectionId="0">
    <xmlCellPr id="2140" uniqueName="_Report_Observations_BIL.PAS.WFG_A.T.B1M.KUN">
      <xmlPr mapId="1" xpath="/Report/Observations/BIL.PAS.WFG/A.T.B1M.KUN" xmlDataType="double"/>
    </xmlCellPr>
  </singleXmlCell>
  <singleXmlCell id="2141" r="X46" connectionId="0">
    <xmlCellPr id="2141" uniqueName="_Report_Observations_BIL.PAS.WFG_A.T.M13.KUN">
      <xmlPr mapId="1" xpath="/Report/Observations/BIL.PAS.WFG/A.T.M13.KUN" xmlDataType="double"/>
    </xmlCellPr>
  </singleXmlCell>
  <singleXmlCell id="2142" r="X43" connectionId="0">
    <xmlCellPr id="2142" uniqueName="_Report_Observations_BIL.PAS.WFG_A.T.KUE.KUN">
      <xmlPr mapId="1" xpath="/Report/Observations/BIL.PAS.WFG/A.T.KUE.KUN" xmlDataType="double"/>
    </xmlCellPr>
  </singleXmlCell>
  <singleXmlCell id="2143" r="X44" connectionId="0">
    <xmlCellPr id="2143" uniqueName="_Report_Observations_BIL.PAS.WFG_A.T.RLZ.KUN">
      <xmlPr mapId="1" xpath="/Report/Observations/BIL.PAS.WFG/A.T.RLZ.KUN" xmlDataType="double"/>
    </xmlCellPr>
  </singleXmlCell>
  <singleXmlCell id="2145" r="X41" connectionId="0">
    <xmlCellPr id="2145" uniqueName="_Report_Observations_BIL.PAS.WFG_A.T.T.KUN">
      <xmlPr mapId="1" xpath="/Report/Observations/BIL.PAS.WFG/A.T.T.KUN" xmlDataType="double"/>
    </xmlCellPr>
  </singleXmlCell>
  <singleXmlCell id="2146" r="X42" connectionId="0">
    <xmlCellPr id="2146" uniqueName="_Report_Observations_BIL.PAS.WFG_A.T.ASI.KUN">
      <xmlPr mapId="1" xpath="/Report/Observations/BIL.PAS.WFG/A.T.ASI.KUN" xmlDataType="double"/>
    </xmlCellPr>
  </singleXmlCell>
  <singleXmlCell id="2149" r="X40" connectionId="0">
    <xmlCellPr id="2149" uniqueName="_Report_Observations_BIL.PAS.WFG_A.T.U5J.BAN">
      <xmlPr mapId="1" xpath="/Report/Observations/BIL.PAS.WFG/A.T.U5J.BAN" xmlDataType="double"/>
    </xmlCellPr>
  </singleXmlCell>
  <singleXmlCell id="2155" r="X49" connectionId="0">
    <xmlCellPr id="2155" uniqueName="_Report_Observations_BIL.PAS.WFG_A.T.U5J.KUN">
      <xmlPr mapId="1" xpath="/Report/Observations/BIL.PAS.WFG/A.T.U5J.KUN" xmlDataType="double"/>
    </xmlCellPr>
  </singleXmlCell>
  <singleXmlCell id="2158" r="X47" connectionId="0">
    <xmlCellPr id="2158" uniqueName="_Report_Observations_BIL.PAS.WFG_A.T.M31.KUN">
      <xmlPr mapId="1" xpath="/Report/Observations/BIL.PAS.WFG/A.T.M31.KUN" xmlDataType="double"/>
    </xmlCellPr>
  </singleXmlCell>
  <singleXmlCell id="2159" r="X48" connectionId="0">
    <xmlCellPr id="2159" uniqueName="_Report_Observations_BIL.PAS.WFG_A.T.J15.KUN">
      <xmlPr mapId="1" xpath="/Report/Observations/BIL.PAS.WFG/A.T.J15.KUN" xmlDataType="double"/>
    </xmlCellPr>
  </singleXmlCell>
  <singleXmlCell id="2167" r="X70" connectionId="0">
    <xmlCellPr id="2167" uniqueName="_Report_Observations_BIL.PAS.WBW_A.T">
      <xmlPr mapId="1" xpath="/Report/Observations/BIL.PAS.WBW/A.T" xmlDataType="double"/>
    </xmlCellPr>
  </singleXmlCell>
  <singleXmlCell id="2168" r="X71" connectionId="0">
    <xmlCellPr id="2168" uniqueName="_Report_Observations_BIL.PAS.FFV_A.T">
      <xmlPr mapId="1" xpath="/Report/Observations/BIL.PAS.FFV/A.T" xmlDataType="double"/>
    </xmlCellPr>
  </singleXmlCell>
  <singleXmlCell id="2169" r="X78" connectionId="0">
    <xmlCellPr id="2169" uniqueName="_Report_Observations_BIL.PAS.KOB_A.T.U5J">
      <xmlPr mapId="1" xpath="/Report/Observations/BIL.PAS.KOB/A.T.U5J" xmlDataType="double"/>
    </xmlCellPr>
  </singleXmlCell>
  <singleXmlCell id="2170" r="X79" connectionId="0">
    <xmlCellPr id="2170" uniqueName="_Report_Observations_BIL.PAS.APF_A.T">
      <xmlPr mapId="1" xpath="/Report/Observations/BIL.PAS.APF/A.T" xmlDataType="double"/>
    </xmlCellPr>
  </singleXmlCell>
  <singleXmlCell id="2171" r="X76" connectionId="0">
    <xmlCellPr id="2171" uniqueName="_Report_Observations_BIL.PAS.KOB_A.T.T">
      <xmlPr mapId="1" xpath="/Report/Observations/BIL.PAS.KOB/A.T.T" xmlDataType="double"/>
    </xmlCellPr>
  </singleXmlCell>
  <singleXmlCell id="2172" r="X77" connectionId="0">
    <xmlCellPr id="2172" uniqueName="_Report_Observations_BIL.PAS.KOB_A.T.B5J">
      <xmlPr mapId="1" xpath="/Report/Observations/BIL.PAS.KOB/A.T.B5J" xmlDataType="double"/>
    </xmlCellPr>
  </singleXmlCell>
  <singleXmlCell id="2173" r="X74" connectionId="0">
    <xmlCellPr id="2173" uniqueName="_Report_Observations_BIL.PAS.FFV.WFG_A.T">
      <xmlPr mapId="1" xpath="/Report/Observations/BIL.PAS.FFV.WFG/A.T" xmlDataType="double"/>
    </xmlCellPr>
  </singleXmlCell>
  <singleXmlCell id="2174" r="X75" connectionId="0">
    <xmlCellPr id="2174" uniqueName="_Report_Observations_BIL.PAS.FFV.APF_A.T">
      <xmlPr mapId="1" xpath="/Report/Observations/BIL.PAS.FFV.APF/A.T" xmlDataType="double"/>
    </xmlCellPr>
  </singleXmlCell>
  <singleXmlCell id="2176" r="X72" connectionId="0">
    <xmlCellPr id="2176" uniqueName="_Report_Observations_BIL.PAS.FFV.STP_A.T">
      <xmlPr mapId="1" xpath="/Report/Observations/BIL.PAS.FFV.STP/A.T" xmlDataType="double"/>
    </xmlCellPr>
  </singleXmlCell>
  <singleXmlCell id="2178" r="X73" connectionId="0">
    <xmlCellPr id="2178" uniqueName="_Report_Observations_BIL.PAS.FFV.VBA_A.T">
      <xmlPr mapId="1" xpath="/Report/Observations/BIL.PAS.FFV.VBA/A.T" xmlDataType="double"/>
    </xmlCellPr>
  </singleXmlCell>
  <singleXmlCell id="2193" r="X60" connectionId="0">
    <xmlCellPr id="2193" uniqueName="_Report_Observations_BIL.PAS.VKE.KOV_A.T.M31.T">
      <xmlPr mapId="1" xpath="/Report/Observations/BIL.PAS.VKE.KOV/A.T.M31.T" xmlDataType="double"/>
    </xmlCellPr>
  </singleXmlCell>
  <singleXmlCell id="2194" r="X67" connectionId="0">
    <xmlCellPr id="2194" uniqueName="_Report_Observations_BIL.PAS.HGE_A.T.T">
      <xmlPr mapId="1" xpath="/Report/Observations/BIL.PAS.HGE/A.T.T" xmlDataType="double"/>
    </xmlCellPr>
  </singleXmlCell>
  <singleXmlCell id="2195" r="X68" connectionId="0">
    <xmlCellPr id="2195" uniqueName="_Report_Observations_BIL.PAS.HGE_A.T.BAN">
      <xmlPr mapId="1" xpath="/Report/Observations/BIL.PAS.HGE/A.T.BAN" xmlDataType="double"/>
    </xmlCellPr>
  </singleXmlCell>
  <singleXmlCell id="2196" r="X65" connectionId="0">
    <xmlCellPr id="2196" uniqueName="_Report_Observations_BIL.PAS.VKE.GVG.F2S_A.T">
      <xmlPr mapId="1" xpath="/Report/Observations/BIL.PAS.VKE.GVG.F2S/A.T" xmlDataType="double"/>
    </xmlCellPr>
  </singleXmlCell>
  <singleXmlCell id="2197" r="X66" connectionId="0">
    <xmlCellPr id="2197" uniqueName="_Report_Observations_BIL.PAS.VKE.GVG.S3A_A.T">
      <xmlPr mapId="1" xpath="/Report/Observations/BIL.PAS.VKE.GVG.S3A/A.T" xmlDataType="double"/>
    </xmlCellPr>
  </singleXmlCell>
  <singleXmlCell id="2198" r="X63" connectionId="0">
    <xmlCellPr id="2198" uniqueName="_Report_Observations_BIL.PAS.VKE.KOV.GMP_A.T">
      <xmlPr mapId="1" xpath="/Report/Observations/BIL.PAS.VKE.KOV.GMP/A.T" xmlDataType="double"/>
    </xmlCellPr>
  </singleXmlCell>
  <singleXmlCell id="2199" r="X64" connectionId="0">
    <xmlCellPr id="2199" uniqueName="_Report_Observations_BIL.PAS.VKE.GVG_A.T">
      <xmlPr mapId="1" xpath="/Report/Observations/BIL.PAS.VKE.GVG/A.T" xmlDataType="double"/>
    </xmlCellPr>
  </singleXmlCell>
  <singleXmlCell id="2201" r="X61" connectionId="0">
    <xmlCellPr id="2201" uniqueName="_Report_Observations_BIL.PAS.VKE.KOV_A.T.J15.T">
      <xmlPr mapId="1" xpath="/Report/Observations/BIL.PAS.VKE.KOV/A.T.J15.T" xmlDataType="double"/>
    </xmlCellPr>
  </singleXmlCell>
  <singleXmlCell id="2202" r="X62" connectionId="0">
    <xmlCellPr id="2202" uniqueName="_Report_Observations_BIL.PAS.VKE.KOV_A.T.U5J.T">
      <xmlPr mapId="1" xpath="/Report/Observations/BIL.PAS.VKE.KOV/A.T.U5J.T" xmlDataType="double"/>
    </xmlCellPr>
  </singleXmlCell>
  <singleXmlCell id="2210" r="X69" connectionId="0">
    <xmlCellPr id="2210" uniqueName="_Report_Observations_BIL.PAS.HGE_A.T.KUN">
      <xmlPr mapId="1" xpath="/Report/Observations/BIL.PAS.HGE/A.T.KUN" xmlDataType="double"/>
    </xmlCellPr>
  </singleXmlCell>
  <singleXmlCell id="2217" r="X34" connectionId="0">
    <xmlCellPr id="2217" uniqueName="_Report_Observations_BIL.PAS.WFG_A.T.KUE.BAN">
      <xmlPr mapId="1" xpath="/Report/Observations/BIL.PAS.WFG/A.T.KUE.BAN" xmlDataType="double"/>
    </xmlCellPr>
  </singleXmlCell>
  <singleXmlCell id="2218" r="X35" connectionId="0">
    <xmlCellPr id="2218" uniqueName="_Report_Observations_BIL.PAS.WFG_A.T.RLZ.BAN">
      <xmlPr mapId="1" xpath="/Report/Observations/BIL.PAS.WFG/A.T.RLZ.BAN" xmlDataType="double"/>
    </xmlCellPr>
  </singleXmlCell>
  <singleXmlCell id="2219" r="X32" connectionId="0">
    <xmlCellPr id="2219" uniqueName="_Report_Observations_BIL.PAS.WFG_A.T.T.BAN">
      <xmlPr mapId="1" xpath="/Report/Observations/BIL.PAS.WFG/A.T.T.BAN" xmlDataType="double"/>
    </xmlCellPr>
  </singleXmlCell>
  <singleXmlCell id="2220" r="X33" connectionId="0">
    <xmlCellPr id="2220" uniqueName="_Report_Observations_BIL.PAS.WFG_A.T.ASI.BAN">
      <xmlPr mapId="1" xpath="/Report/Observations/BIL.PAS.WFG/A.T.ASI.BAN" xmlDataType="double"/>
    </xmlCellPr>
  </singleXmlCell>
  <singleXmlCell id="2221" r="X30" connectionId="0">
    <xmlCellPr id="2221" uniqueName="_Report_Observations_BIL.PAS.VBA.GMP_A.T">
      <xmlPr mapId="1" xpath="/Report/Observations/BIL.PAS.VBA.GMP/A.T" xmlDataType="double"/>
    </xmlCellPr>
  </singleXmlCell>
  <singleXmlCell id="2222" r="X31" connectionId="0">
    <xmlCellPr id="2222" uniqueName="_Report_Observations_BIL.PAS.WFG_A.T.T.T">
      <xmlPr mapId="1" xpath="/Report/Observations/BIL.PAS.WFG/A.T.T.T" xmlDataType="double"/>
    </xmlCellPr>
  </singleXmlCell>
  <singleXmlCell id="2223" r="X38" connectionId="0">
    <xmlCellPr id="2223" uniqueName="_Report_Observations_BIL.PAS.WFG_A.T.M31.BAN">
      <xmlPr mapId="1" xpath="/Report/Observations/BIL.PAS.WFG/A.T.M31.BAN" xmlDataType="double"/>
    </xmlCellPr>
  </singleXmlCell>
  <singleXmlCell id="2224" r="X39" connectionId="0">
    <xmlCellPr id="2224" uniqueName="_Report_Observations_BIL.PAS.WFG_A.T.J15.BAN">
      <xmlPr mapId="1" xpath="/Report/Observations/BIL.PAS.WFG/A.T.J15.BAN" xmlDataType="double"/>
    </xmlCellPr>
  </singleXmlCell>
  <singleXmlCell id="2225" r="X36" connectionId="0">
    <xmlCellPr id="2225" uniqueName="_Report_Observations_BIL.PAS.WFG_A.T.B1M.BAN">
      <xmlPr mapId="1" xpath="/Report/Observations/BIL.PAS.WFG/A.T.B1M.BAN" xmlDataType="double"/>
    </xmlCellPr>
  </singleXmlCell>
  <singleXmlCell id="2226" r="X37" connectionId="0">
    <xmlCellPr id="2226" uniqueName="_Report_Observations_BIL.PAS.WFG_A.T.M13.BAN">
      <xmlPr mapId="1" xpath="/Report/Observations/BIL.PAS.WFG/A.T.M13.BAN" xmlDataType="double"/>
    </xmlCellPr>
  </singleXmlCell>
  <singleXmlCell id="2227" r="X23" connectionId="0">
    <xmlCellPr id="2227" uniqueName="_Report_Observations_BIL.PAS.VBA_A.T.KUE">
      <xmlPr mapId="1" xpath="/Report/Observations/BIL.PAS.VBA/A.T.KUE" xmlDataType="double"/>
    </xmlCellPr>
  </singleXmlCell>
  <singleXmlCell id="2228" r="X24" connectionId="0">
    <xmlCellPr id="2228" uniqueName="_Report_Observations_BIL.PAS.VBA_A.T.RLZ">
      <xmlPr mapId="1" xpath="/Report/Observations/BIL.PAS.VBA/A.T.RLZ" xmlDataType="double"/>
    </xmlCellPr>
  </singleXmlCell>
  <singleXmlCell id="2229" r="X21" connectionId="0">
    <xmlCellPr id="2229" uniqueName="_Report_Observations_BIL.PAS.VBA_A.T.T">
      <xmlPr mapId="1" xpath="/Report/Observations/BIL.PAS.VBA/A.T.T" xmlDataType="double"/>
    </xmlCellPr>
  </singleXmlCell>
  <singleXmlCell id="2230" r="X22" connectionId="0">
    <xmlCellPr id="2230" uniqueName="_Report_Observations_BIL.PAS.VBA_A.T.ASI">
      <xmlPr mapId="1" xpath="/Report/Observations/BIL.PAS.VBA/A.T.ASI" xmlDataType="double"/>
    </xmlCellPr>
  </singleXmlCell>
  <singleXmlCell id="2231" r="X29" connectionId="0">
    <xmlCellPr id="2231" uniqueName="_Report_Observations_BIL.PAS.VBA_A.T.U5J">
      <xmlPr mapId="1" xpath="/Report/Observations/BIL.PAS.VBA/A.T.U5J" xmlDataType="double"/>
    </xmlCellPr>
  </singleXmlCell>
  <singleXmlCell id="2232" r="X27" connectionId="0">
    <xmlCellPr id="2232" uniqueName="_Report_Observations_BIL.PAS.VBA_A.T.M31">
      <xmlPr mapId="1" xpath="/Report/Observations/BIL.PAS.VBA/A.T.M31" xmlDataType="double"/>
    </xmlCellPr>
  </singleXmlCell>
  <singleXmlCell id="2233" r="X28" connectionId="0">
    <xmlCellPr id="2233" uniqueName="_Report_Observations_BIL.PAS.VBA_A.T.J15">
      <xmlPr mapId="1" xpath="/Report/Observations/BIL.PAS.VBA/A.T.J15" xmlDataType="double"/>
    </xmlCellPr>
  </singleXmlCell>
  <singleXmlCell id="2234" r="X25" connectionId="0">
    <xmlCellPr id="2234" uniqueName="_Report_Observations_BIL.PAS.VBA_A.T.B1M">
      <xmlPr mapId="1" xpath="/Report/Observations/BIL.PAS.VBA/A.T.B1M" xmlDataType="double"/>
    </xmlCellPr>
  </singleXmlCell>
  <singleXmlCell id="2235" r="X26" connectionId="0">
    <xmlCellPr id="2235" uniqueName="_Report_Observations_BIL.PAS.VBA_A.T.M13">
      <xmlPr mapId="1" xpath="/Report/Observations/BIL.PAS.VBA/A.T.M13" xmlDataType="double"/>
    </xmlCellPr>
  </singleXmlCell>
  <singleXmlCell id="2252" r="O79" connectionId="0">
    <xmlCellPr id="2252" uniqueName="_Report_Observations_BIL.PAS.APF_I.JPY">
      <xmlPr mapId="1" xpath="/Report/Observations/BIL.PAS.APF/I.JPY" xmlDataType="double"/>
    </xmlCellPr>
  </singleXmlCell>
  <singleXmlCell id="2253" r="O77" connectionId="0">
    <xmlCellPr id="2253" uniqueName="_Report_Observations_BIL.PAS.KOB_I.JPY.B5J">
      <xmlPr mapId="1" xpath="/Report/Observations/BIL.PAS.KOB/I.JPY.B5J" xmlDataType="double"/>
    </xmlCellPr>
  </singleXmlCell>
  <singleXmlCell id="2254" r="O78" connectionId="0">
    <xmlCellPr id="2254" uniqueName="_Report_Observations_BIL.PAS.KOB_I.JPY.U5J">
      <xmlPr mapId="1" xpath="/Report/Observations/BIL.PAS.KOB/I.JPY.U5J" xmlDataType="double"/>
    </xmlCellPr>
  </singleXmlCell>
  <singleXmlCell id="2255" r="O75" connectionId="0">
    <xmlCellPr id="2255" uniqueName="_Report_Observations_BIL.PAS.FFV.APF_I.JPY">
      <xmlPr mapId="1" xpath="/Report/Observations/BIL.PAS.FFV.APF/I.JPY" xmlDataType="double"/>
    </xmlCellPr>
  </singleXmlCell>
  <singleXmlCell id="2256" r="O76" connectionId="0">
    <xmlCellPr id="2256" uniqueName="_Report_Observations_BIL.PAS.KOB_I.JPY.T">
      <xmlPr mapId="1" xpath="/Report/Observations/BIL.PAS.KOB/I.JPY.T" xmlDataType="double"/>
    </xmlCellPr>
  </singleXmlCell>
  <singleXmlCell id="2257" r="O73" connectionId="0">
    <xmlCellPr id="2257" uniqueName="_Report_Observations_BIL.PAS.FFV.VBA_I.JPY">
      <xmlPr mapId="1" xpath="/Report/Observations/BIL.PAS.FFV.VBA/I.JPY" xmlDataType="double"/>
    </xmlCellPr>
  </singleXmlCell>
  <singleXmlCell id="2258" r="O74" connectionId="0">
    <xmlCellPr id="2258" uniqueName="_Report_Observations_BIL.PAS.FFV.WFG_I.JPY">
      <xmlPr mapId="1" xpath="/Report/Observations/BIL.PAS.FFV.WFG/I.JPY" xmlDataType="double"/>
    </xmlCellPr>
  </singleXmlCell>
  <singleXmlCell id="2265" r="O82" connectionId="0">
    <xmlCellPr id="2265" uniqueName="_Report_Observations_BIL.PAS.APF.GMP_I.JPY">
      <xmlPr mapId="1" xpath="/Report/Observations/BIL.PAS.APF.GMP/I.JPY" xmlDataType="double"/>
    </xmlCellPr>
  </singleXmlCell>
  <singleXmlCell id="2266" r="O80" connectionId="0">
    <xmlCellPr id="2266" uniqueName="_Report_Observations_BIL.PAS.APF.OOW_I.JPY">
      <xmlPr mapId="1" xpath="/Report/Observations/BIL.PAS.APF.OOW/I.JPY" xmlDataType="double"/>
    </xmlCellPr>
  </singleXmlCell>
  <singleXmlCell id="2267" r="O81" connectionId="0">
    <xmlCellPr id="2267" uniqueName="_Report_Observations_BIL.PAS.APF.OOW.NRA_I.JPY">
      <xmlPr mapId="1" xpath="/Report/Observations/BIL.PAS.APF.OOW.NRA/I.JPY" xmlDataType="double"/>
    </xmlCellPr>
  </singleXmlCell>
  <singleXmlCell id="2268" r="O68" connectionId="0">
    <xmlCellPr id="2268" uniqueName="_Report_Observations_BIL.PAS.HGE_I.JPY.BAN">
      <xmlPr mapId="1" xpath="/Report/Observations/BIL.PAS.HGE/I.JPY.BAN" xmlDataType="double"/>
    </xmlCellPr>
  </singleXmlCell>
  <singleXmlCell id="2269" r="O69" connectionId="0">
    <xmlCellPr id="2269" uniqueName="_Report_Observations_BIL.PAS.HGE_I.JPY.KUN">
      <xmlPr mapId="1" xpath="/Report/Observations/BIL.PAS.HGE/I.JPY.KUN" xmlDataType="double"/>
    </xmlCellPr>
  </singleXmlCell>
  <singleXmlCell id="2270" r="O66" connectionId="0">
    <xmlCellPr id="2270" uniqueName="_Report_Observations_BIL.PAS.VKE.GVG.S3A_I.JPY">
      <xmlPr mapId="1" xpath="/Report/Observations/BIL.PAS.VKE.GVG.S3A/I.JPY" xmlDataType="double"/>
    </xmlCellPr>
  </singleXmlCell>
  <singleXmlCell id="2271" r="O67" connectionId="0">
    <xmlCellPr id="2271" uniqueName="_Report_Observations_BIL.PAS.HGE_I.JPY.T">
      <xmlPr mapId="1" xpath="/Report/Observations/BIL.PAS.HGE/I.JPY.T" xmlDataType="double"/>
    </xmlCellPr>
  </singleXmlCell>
  <singleXmlCell id="2272" r="O64" connectionId="0">
    <xmlCellPr id="2272" uniqueName="_Report_Observations_BIL.PAS.VKE.GVG_I.JPY">
      <xmlPr mapId="1" xpath="/Report/Observations/BIL.PAS.VKE.GVG/I.JPY" xmlDataType="double"/>
    </xmlCellPr>
  </singleXmlCell>
  <singleXmlCell id="2273" r="O65" connectionId="0">
    <xmlCellPr id="2273" uniqueName="_Report_Observations_BIL.PAS.VKE.GVG.F2S_I.JPY">
      <xmlPr mapId="1" xpath="/Report/Observations/BIL.PAS.VKE.GVG.F2S/I.JPY" xmlDataType="double"/>
    </xmlCellPr>
  </singleXmlCell>
  <singleXmlCell id="2274" r="O62" connectionId="0">
    <xmlCellPr id="2274" uniqueName="_Report_Observations_BIL.PAS.VKE.KOV_I.JPY.U5J.T">
      <xmlPr mapId="1" xpath="/Report/Observations/BIL.PAS.VKE.KOV/I.JPY.U5J.T" xmlDataType="double"/>
    </xmlCellPr>
  </singleXmlCell>
  <singleXmlCell id="2275" r="O63" connectionId="0">
    <xmlCellPr id="2275" uniqueName="_Report_Observations_BIL.PAS.VKE.KOV.GMP_I.JPY">
      <xmlPr mapId="1" xpath="/Report/Observations/BIL.PAS.VKE.KOV.GMP/I.JPY" xmlDataType="double"/>
    </xmlCellPr>
  </singleXmlCell>
  <singleXmlCell id="2276" r="O71" connectionId="0">
    <xmlCellPr id="2276" uniqueName="_Report_Observations_BIL.PAS.FFV_I.JPY">
      <xmlPr mapId="1" xpath="/Report/Observations/BIL.PAS.FFV/I.JPY" xmlDataType="double"/>
    </xmlCellPr>
  </singleXmlCell>
  <singleXmlCell id="2277" r="O72" connectionId="0">
    <xmlCellPr id="2277" uniqueName="_Report_Observations_BIL.PAS.FFV.STP_I.JPY">
      <xmlPr mapId="1" xpath="/Report/Observations/BIL.PAS.FFV.STP/I.JPY" xmlDataType="double"/>
    </xmlCellPr>
  </singleXmlCell>
  <singleXmlCell id="2278" r="O70" connectionId="0">
    <xmlCellPr id="2278" uniqueName="_Report_Observations_BIL.PAS.WBW_I.JPY">
      <xmlPr mapId="1" xpath="/Report/Observations/BIL.PAS.WBW/I.JPY" xmlDataType="double"/>
    </xmlCellPr>
  </singleXmlCell>
  <singleXmlCell id="2279" r="O99" connectionId="0">
    <xmlCellPr id="2279" uniqueName="_Report_Observations_BIL.PAS.TOT.NRA_I.JPY">
      <xmlPr mapId="1" xpath="/Report/Observations/BIL.PAS.TOT.NRA/I.JPY" xmlDataType="double"/>
    </xmlCellPr>
  </singleXmlCell>
  <singleXmlCell id="2280" r="O97" connectionId="0">
    <xmlCellPr id="2280" uniqueName="_Report_Observations_BIL.PAS.GVO_I.JPY">
      <xmlPr mapId="1" xpath="/Report/Observations/BIL.PAS.GVO/I.JPY" xmlDataType="double"/>
    </xmlCellPr>
  </singleXmlCell>
  <singleXmlCell id="2281" r="O98" connectionId="0">
    <xmlCellPr id="2281" uniqueName="_Report_Observations_BIL.PAS.TOT_I.JPY">
      <xmlPr mapId="1" xpath="/Report/Observations/BIL.PAS.TOT/I.JPY" xmlDataType="double"/>
    </xmlCellPr>
  </singleXmlCell>
  <singleXmlCell id="2282" r="O95" connectionId="0">
    <xmlCellPr id="2282" uniqueName="_Report_Observations_BIL.PAS.FGR_I.JPY">
      <xmlPr mapId="1" xpath="/Report/Observations/BIL.PAS.FGR/I.JPY" xmlDataType="double"/>
    </xmlCellPr>
  </singleXmlCell>
  <singleXmlCell id="2283" r="O96" connectionId="0">
    <xmlCellPr id="2283" uniqueName="_Report_Observations_BIL.PAS.EKA_I.JPY">
      <xmlPr mapId="1" xpath="/Report/Observations/BIL.PAS.EKA/I.JPY" xmlDataType="double"/>
    </xmlCellPr>
  </singleXmlCell>
  <singleXmlCell id="2284" r="O88" connectionId="0">
    <xmlCellPr id="2284" uniqueName="_Report_Observations_BIL.PAS.SON.NML_I.JPY">
      <xmlPr mapId="1" xpath="/Report/Observations/BIL.PAS.SON.NML/I.JPY" xmlDataType="double"/>
    </xmlCellPr>
  </singleXmlCell>
  <singleXmlCell id="2285" r="O89" connectionId="0">
    <xmlCellPr id="2285" uniqueName="_Report_Observations_BIL.PAS.RUE_I.JPY">
      <xmlPr mapId="1" xpath="/Report/Observations/BIL.PAS.RUE/I.JPY" xmlDataType="double"/>
    </xmlCellPr>
  </singleXmlCell>
  <singleXmlCell id="2286" r="O86" connectionId="0">
    <xmlCellPr id="2286" uniqueName="_Report_Observations_BIL.PAS.SON_I.JPY">
      <xmlPr mapId="1" xpath="/Report/Observations/BIL.PAS.SON/I.JPY" xmlDataType="double"/>
    </xmlCellPr>
  </singleXmlCell>
  <singleXmlCell id="2287" r="O87" connectionId="0">
    <xmlCellPr id="2287" uniqueName="_Report_Observations_BIL.PAS.SON.SBG_I.JPY">
      <xmlPr mapId="1" xpath="/Report/Observations/BIL.PAS.SON.SBG/I.JPY" xmlDataType="double"/>
    </xmlCellPr>
  </singleXmlCell>
  <singleXmlCell id="2288" r="O85" connectionId="0">
    <xmlCellPr id="2288" uniqueName="_Report_Observations_BIL.PAS.REA_I.JPY">
      <xmlPr mapId="1" xpath="/Report/Observations/BIL.PAS.REA/I.JPY" xmlDataType="double"/>
    </xmlCellPr>
  </singleXmlCell>
  <singleXmlCell id="2295" r="O93" connectionId="0">
    <xmlCellPr id="2295" uniqueName="_Report_Observations_BIL.PAS.KRE.RSK_I.JPY">
      <xmlPr mapId="1" xpath="/Report/Observations/BIL.PAS.KRE.RSK/I.JPY" xmlDataType="double"/>
    </xmlCellPr>
  </singleXmlCell>
  <singleXmlCell id="2297" r="O94" connectionId="0">
    <xmlCellPr id="2297" uniqueName="_Report_Observations_BIL.PAS.GRE_I.JPY">
      <xmlPr mapId="1" xpath="/Report/Observations/BIL.PAS.GRE/I.JPY" xmlDataType="double"/>
    </xmlCellPr>
  </singleXmlCell>
  <singleXmlCell id="2299" r="O91" connectionId="0">
    <xmlCellPr id="2299" uniqueName="_Report_Observations_BIL.PAS.GKA_I.JPY">
      <xmlPr mapId="1" xpath="/Report/Observations/BIL.PAS.GKA/I.JPY" xmlDataType="double"/>
    </xmlCellPr>
  </singleXmlCell>
  <singleXmlCell id="2301" r="O92" connectionId="0">
    <xmlCellPr id="2301" uniqueName="_Report_Observations_BIL.PAS.KRE_I.JPY">
      <xmlPr mapId="1" xpath="/Report/Observations/BIL.PAS.KRE/I.JPY" xmlDataType="double"/>
    </xmlCellPr>
  </singleXmlCell>
  <singleXmlCell id="2303" r="O90" connectionId="0">
    <xmlCellPr id="2303" uniqueName="_Report_Observations_BIL.PAS.RAB_I.JPY">
      <xmlPr mapId="1" xpath="/Report/Observations/BIL.PAS.RAB/I.JPY" xmlDataType="double"/>
    </xmlCellPr>
  </singleXmlCell>
  <singleXmlCell id="2304" r="O35" connectionId="0">
    <xmlCellPr id="2304" uniqueName="_Report_Observations_BIL.PAS.WFG_I.JPY.RLZ.BAN">
      <xmlPr mapId="1" xpath="/Report/Observations/BIL.PAS.WFG/I.JPY.RLZ.BAN" xmlDataType="double"/>
    </xmlCellPr>
  </singleXmlCell>
  <singleXmlCell id="2305" r="O36" connectionId="0">
    <xmlCellPr id="2305" uniqueName="_Report_Observations_BIL.PAS.WFG_I.JPY.B1M.BAN">
      <xmlPr mapId="1" xpath="/Report/Observations/BIL.PAS.WFG/I.JPY.B1M.BAN" xmlDataType="double"/>
    </xmlCellPr>
  </singleXmlCell>
  <singleXmlCell id="2306" r="O33" connectionId="0">
    <xmlCellPr id="2306" uniqueName="_Report_Observations_BIL.PAS.WFG_I.JPY.ASI.BAN">
      <xmlPr mapId="1" xpath="/Report/Observations/BIL.PAS.WFG/I.JPY.ASI.BAN" xmlDataType="double"/>
    </xmlCellPr>
  </singleXmlCell>
  <singleXmlCell id="2307" r="O34" connectionId="0">
    <xmlCellPr id="2307" uniqueName="_Report_Observations_BIL.PAS.WFG_I.JPY.KUE.BAN">
      <xmlPr mapId="1" xpath="/Report/Observations/BIL.PAS.WFG/I.JPY.KUE.BAN" xmlDataType="double"/>
    </xmlCellPr>
  </singleXmlCell>
  <singleXmlCell id="2308" r="O31" connectionId="0">
    <xmlCellPr id="2308" uniqueName="_Report_Observations_BIL.PAS.WFG_I.JPY.T.T">
      <xmlPr mapId="1" xpath="/Report/Observations/BIL.PAS.WFG/I.JPY.T.T" xmlDataType="double"/>
    </xmlCellPr>
  </singleXmlCell>
  <singleXmlCell id="2310" r="O32" connectionId="0">
    <xmlCellPr id="2310" uniqueName="_Report_Observations_BIL.PAS.WFG_I.JPY.T.BAN">
      <xmlPr mapId="1" xpath="/Report/Observations/BIL.PAS.WFG/I.JPY.T.BAN" xmlDataType="double"/>
    </xmlCellPr>
  </singleXmlCell>
  <singleXmlCell id="2312" r="O30" connectionId="0">
    <xmlCellPr id="2312" uniqueName="_Report_Observations_BIL.PAS.VBA.GMP_I.JPY">
      <xmlPr mapId="1" xpath="/Report/Observations/BIL.PAS.VBA.GMP/I.JPY" xmlDataType="double"/>
    </xmlCellPr>
  </singleXmlCell>
  <singleXmlCell id="2313" r="O39" connectionId="0">
    <xmlCellPr id="2313" uniqueName="_Report_Observations_BIL.PAS.WFG_I.JPY.J15.BAN">
      <xmlPr mapId="1" xpath="/Report/Observations/BIL.PAS.WFG/I.JPY.J15.BAN" xmlDataType="double"/>
    </xmlCellPr>
  </singleXmlCell>
  <singleXmlCell id="2314" r="O37" connectionId="0">
    <xmlCellPr id="2314" uniqueName="_Report_Observations_BIL.PAS.WFG_I.JPY.M13.BAN">
      <xmlPr mapId="1" xpath="/Report/Observations/BIL.PAS.WFG/I.JPY.M13.BAN" xmlDataType="double"/>
    </xmlCellPr>
  </singleXmlCell>
  <singleXmlCell id="2315" r="O38" connectionId="0">
    <xmlCellPr id="2315" uniqueName="_Report_Observations_BIL.PAS.WFG_I.JPY.M31.BAN">
      <xmlPr mapId="1" xpath="/Report/Observations/BIL.PAS.WFG/I.JPY.M31.BAN" xmlDataType="double"/>
    </xmlCellPr>
  </singleXmlCell>
  <singleXmlCell id="2332" r="O24" connectionId="0">
    <xmlCellPr id="2332" uniqueName="_Report_Observations_BIL.PAS.VBA_I.JPY.RLZ">
      <xmlPr mapId="1" xpath="/Report/Observations/BIL.PAS.VBA/I.JPY.RLZ" xmlDataType="double"/>
    </xmlCellPr>
  </singleXmlCell>
  <singleXmlCell id="2333" r="O25" connectionId="0">
    <xmlCellPr id="2333" uniqueName="_Report_Observations_BIL.PAS.VBA_I.JPY.B1M">
      <xmlPr mapId="1" xpath="/Report/Observations/BIL.PAS.VBA/I.JPY.B1M" xmlDataType="double"/>
    </xmlCellPr>
  </singleXmlCell>
  <singleXmlCell id="2334" r="O22" connectionId="0">
    <xmlCellPr id="2334" uniqueName="_Report_Observations_BIL.PAS.VBA_I.JPY.ASI">
      <xmlPr mapId="1" xpath="/Report/Observations/BIL.PAS.VBA/I.JPY.ASI" xmlDataType="double"/>
    </xmlCellPr>
  </singleXmlCell>
  <singleXmlCell id="2335" r="O23" connectionId="0">
    <xmlCellPr id="2335" uniqueName="_Report_Observations_BIL.PAS.VBA_I.JPY.KUE">
      <xmlPr mapId="1" xpath="/Report/Observations/BIL.PAS.VBA/I.JPY.KUE" xmlDataType="double"/>
    </xmlCellPr>
  </singleXmlCell>
  <singleXmlCell id="2337" r="O21" connectionId="0">
    <xmlCellPr id="2337" uniqueName="_Report_Observations_BIL.PAS.VBA_I.JPY.T">
      <xmlPr mapId="1" xpath="/Report/Observations/BIL.PAS.VBA/I.JPY.T" xmlDataType="double"/>
    </xmlCellPr>
  </singleXmlCell>
  <singleXmlCell id="2338" r="T100" connectionId="0">
    <xmlCellPr id="2338" uniqueName="_Report_Observations_BIL.PAS.TOT.NRA.WAF_A.USD">
      <xmlPr mapId="1" xpath="/Report/Observations/BIL.PAS.TOT.NRA.WAF/A.USD" xmlDataType="double"/>
    </xmlCellPr>
  </singleXmlCell>
  <singleXmlCell id="2339" r="O28" connectionId="0">
    <xmlCellPr id="2339" uniqueName="_Report_Observations_BIL.PAS.VBA_I.JPY.J15">
      <xmlPr mapId="1" xpath="/Report/Observations/BIL.PAS.VBA/I.JPY.J15" xmlDataType="double"/>
    </xmlCellPr>
  </singleXmlCell>
  <singleXmlCell id="2340" r="O29" connectionId="0">
    <xmlCellPr id="2340" uniqueName="_Report_Observations_BIL.PAS.VBA_I.JPY.U5J">
      <xmlPr mapId="1" xpath="/Report/Observations/BIL.PAS.VBA/I.JPY.U5J" xmlDataType="double"/>
    </xmlCellPr>
  </singleXmlCell>
  <singleXmlCell id="2341" r="O26" connectionId="0">
    <xmlCellPr id="2341" uniqueName="_Report_Observations_BIL.PAS.VBA_I.JPY.M13">
      <xmlPr mapId="1" xpath="/Report/Observations/BIL.PAS.VBA/I.JPY.M13" xmlDataType="double"/>
    </xmlCellPr>
  </singleXmlCell>
  <singleXmlCell id="2342" r="O27" connectionId="0">
    <xmlCellPr id="2342" uniqueName="_Report_Observations_BIL.PAS.VBA_I.JPY.M31">
      <xmlPr mapId="1" xpath="/Report/Observations/BIL.PAS.VBA/I.JPY.M31" xmlDataType="double"/>
    </xmlCellPr>
  </singleXmlCell>
  <singleXmlCell id="2361" r="O57" connectionId="0">
    <xmlCellPr id="2361" uniqueName="_Report_Observations_BIL.PAS.VKE.KOV_I.JPY.RLZ.T">
      <xmlPr mapId="1" xpath="/Report/Observations/BIL.PAS.VKE.KOV/I.JPY.RLZ.T" xmlDataType="double"/>
    </xmlCellPr>
  </singleXmlCell>
  <singleXmlCell id="2362" r="O58" connectionId="0">
    <xmlCellPr id="2362" uniqueName="_Report_Observations_BIL.PAS.VKE.KOV_I.JPY.B1M.T">
      <xmlPr mapId="1" xpath="/Report/Observations/BIL.PAS.VKE.KOV/I.JPY.B1M.T" xmlDataType="double"/>
    </xmlCellPr>
  </singleXmlCell>
  <singleXmlCell id="2364" r="O55" connectionId="0">
    <xmlCellPr id="2364" uniqueName="_Report_Observations_BIL.PAS.VKE.KOV_I.JPY.KUE.NUE">
      <xmlPr mapId="1" xpath="/Report/Observations/BIL.PAS.VKE.KOV/I.JPY.KUE.NUE" xmlDataType="double"/>
    </xmlCellPr>
  </singleXmlCell>
  <singleXmlCell id="2366" r="O56" connectionId="0">
    <xmlCellPr id="2366" uniqueName="_Report_Observations_BIL.PAS.VKE.KOV.CAG_I.JPY.KUE.NUE">
      <xmlPr mapId="1" xpath="/Report/Observations/BIL.PAS.VKE.KOV.CAG/I.JPY.KUE.NUE" xmlDataType="double"/>
    </xmlCellPr>
  </singleXmlCell>
  <singleXmlCell id="2367" r="O53" connectionId="0">
    <xmlCellPr id="2367" uniqueName="_Report_Observations_BIL.PAS.VKE.KOV_I.JPY.KUE.T">
      <xmlPr mapId="1" xpath="/Report/Observations/BIL.PAS.VKE.KOV/I.JPY.KUE.T" xmlDataType="double"/>
    </xmlCellPr>
  </singleXmlCell>
  <singleXmlCell id="2369" r="O54" connectionId="0">
    <xmlCellPr id="2369" uniqueName="_Report_Observations_BIL.PAS.VKE.KOV_I.JPY.KUE.UEB">
      <xmlPr mapId="1" xpath="/Report/Observations/BIL.PAS.VKE.KOV/I.JPY.KUE.UEB" xmlDataType="double"/>
    </xmlCellPr>
  </singleXmlCell>
  <singleXmlCell id="2371" r="O51" connectionId="0">
    <xmlCellPr id="2371" uniqueName="_Report_Observations_BIL.PAS.VKE.KOV_I.JPY.T.T">
      <xmlPr mapId="1" xpath="/Report/Observations/BIL.PAS.VKE.KOV/I.JPY.T.T" xmlDataType="double"/>
    </xmlCellPr>
  </singleXmlCell>
  <singleXmlCell id="2373" r="O52" connectionId="0">
    <xmlCellPr id="2373" uniqueName="_Report_Observations_BIL.PAS.VKE.KOV_I.JPY.ASI.T">
      <xmlPr mapId="1" xpath="/Report/Observations/BIL.PAS.VKE.KOV/I.JPY.ASI.T" xmlDataType="double"/>
    </xmlCellPr>
  </singleXmlCell>
  <singleXmlCell id="2381" r="O59" connectionId="0">
    <xmlCellPr id="2381" uniqueName="_Report_Observations_BIL.PAS.VKE.KOV_I.JPY.M13.T">
      <xmlPr mapId="1" xpath="/Report/Observations/BIL.PAS.VKE.KOV/I.JPY.M13.T" xmlDataType="double"/>
    </xmlCellPr>
  </singleXmlCell>
  <singleXmlCell id="2386" r="O60" connectionId="0">
    <xmlCellPr id="2386" uniqueName="_Report_Observations_BIL.PAS.VKE.KOV_I.JPY.M31.T">
      <xmlPr mapId="1" xpath="/Report/Observations/BIL.PAS.VKE.KOV/I.JPY.M31.T" xmlDataType="double"/>
    </xmlCellPr>
  </singleXmlCell>
  <singleXmlCell id="2389" r="O61" connectionId="0">
    <xmlCellPr id="2389" uniqueName="_Report_Observations_BIL.PAS.VKE.KOV_I.JPY.J15.T">
      <xmlPr mapId="1" xpath="/Report/Observations/BIL.PAS.VKE.KOV/I.JPY.J15.T" xmlDataType="double"/>
    </xmlCellPr>
  </singleXmlCell>
  <singleXmlCell id="2400" r="O46" connectionId="0">
    <xmlCellPr id="2400" uniqueName="_Report_Observations_BIL.PAS.WFG_I.JPY.M13.KUN">
      <xmlPr mapId="1" xpath="/Report/Observations/BIL.PAS.WFG/I.JPY.M13.KUN" xmlDataType="double"/>
    </xmlCellPr>
  </singleXmlCell>
  <singleXmlCell id="2402" r="O47" connectionId="0">
    <xmlCellPr id="2402" uniqueName="_Report_Observations_BIL.PAS.WFG_I.JPY.M31.KUN">
      <xmlPr mapId="1" xpath="/Report/Observations/BIL.PAS.WFG/I.JPY.M31.KUN" xmlDataType="double"/>
    </xmlCellPr>
  </singleXmlCell>
  <singleXmlCell id="2403" r="O44" connectionId="0">
    <xmlCellPr id="2403" uniqueName="_Report_Observations_BIL.PAS.WFG_I.JPY.RLZ.KUN">
      <xmlPr mapId="1" xpath="/Report/Observations/BIL.PAS.WFG/I.JPY.RLZ.KUN" xmlDataType="double"/>
    </xmlCellPr>
  </singleXmlCell>
  <singleXmlCell id="2404" r="O45" connectionId="0">
    <xmlCellPr id="2404" uniqueName="_Report_Observations_BIL.PAS.WFG_I.JPY.B1M.KUN">
      <xmlPr mapId="1" xpath="/Report/Observations/BIL.PAS.WFG/I.JPY.B1M.KUN" xmlDataType="double"/>
    </xmlCellPr>
  </singleXmlCell>
  <singleXmlCell id="2405" r="O42" connectionId="0">
    <xmlCellPr id="2405" uniqueName="_Report_Observations_BIL.PAS.WFG_I.JPY.ASI.KUN">
      <xmlPr mapId="1" xpath="/Report/Observations/BIL.PAS.WFG/I.JPY.ASI.KUN" xmlDataType="double"/>
    </xmlCellPr>
  </singleXmlCell>
  <singleXmlCell id="2407" r="O43" connectionId="0">
    <xmlCellPr id="2407" uniqueName="_Report_Observations_BIL.PAS.WFG_I.JPY.KUE.KUN">
      <xmlPr mapId="1" xpath="/Report/Observations/BIL.PAS.WFG/I.JPY.KUE.KUN" xmlDataType="double"/>
    </xmlCellPr>
  </singleXmlCell>
  <singleXmlCell id="2409" r="O40" connectionId="0">
    <xmlCellPr id="2409" uniqueName="_Report_Observations_BIL.PAS.WFG_I.JPY.U5J.BAN">
      <xmlPr mapId="1" xpath="/Report/Observations/BIL.PAS.WFG/I.JPY.U5J.BAN" xmlDataType="double"/>
    </xmlCellPr>
  </singleXmlCell>
  <singleXmlCell id="2411" r="O41" connectionId="0">
    <xmlCellPr id="2411" uniqueName="_Report_Observations_BIL.PAS.WFG_I.JPY.T.KUN">
      <xmlPr mapId="1" xpath="/Report/Observations/BIL.PAS.WFG/I.JPY.T.KUN" xmlDataType="double"/>
    </xmlCellPr>
  </singleXmlCell>
  <singleXmlCell id="2412" r="O48" connectionId="0">
    <xmlCellPr id="2412" uniqueName="_Report_Observations_BIL.PAS.WFG_I.JPY.J15.KUN">
      <xmlPr mapId="1" xpath="/Report/Observations/BIL.PAS.WFG/I.JPY.J15.KUN" xmlDataType="double"/>
    </xmlCellPr>
  </singleXmlCell>
  <singleXmlCell id="2413" r="O49" connectionId="0">
    <xmlCellPr id="2413" uniqueName="_Report_Observations_BIL.PAS.WFG_I.JPY.U5J.KUN">
      <xmlPr mapId="1" xpath="/Report/Observations/BIL.PAS.WFG/I.JPY.U5J.KUN" xmlDataType="double"/>
    </xmlCellPr>
  </singleXmlCell>
  <singleXmlCell id="2418" r="O50" connectionId="0">
    <xmlCellPr id="2418" uniqueName="_Report_Observations_BIL.PAS.VKE_I.JPY">
      <xmlPr mapId="1" xpath="/Report/Observations/BIL.PAS.VKE/I.JPY" xmlDataType="double"/>
    </xmlCellPr>
  </singleXmlCell>
  <singleXmlCell id="2497" r="W71" connectionId="0">
    <xmlCellPr id="2497" uniqueName="_Report_Observations_BIL.PAS.FFV_A.U">
      <xmlPr mapId="1" xpath="/Report/Observations/BIL.PAS.FFV/A.U" xmlDataType="double"/>
    </xmlCellPr>
  </singleXmlCell>
  <singleXmlCell id="2498" r="W72" connectionId="0">
    <xmlCellPr id="2498" uniqueName="_Report_Observations_BIL.PAS.FFV.STP_A.U">
      <xmlPr mapId="1" xpath="/Report/Observations/BIL.PAS.FFV.STP/A.U" xmlDataType="double"/>
    </xmlCellPr>
  </singleXmlCell>
  <singleXmlCell id="2499" r="W70" connectionId="0">
    <xmlCellPr id="2499" uniqueName="_Report_Observations_BIL.PAS.WBW_A.U">
      <xmlPr mapId="1" xpath="/Report/Observations/BIL.PAS.WBW/A.U" xmlDataType="double"/>
    </xmlCellPr>
  </singleXmlCell>
  <singleXmlCell id="2500" r="W79" connectionId="0">
    <xmlCellPr id="2500" uniqueName="_Report_Observations_BIL.PAS.APF_A.U">
      <xmlPr mapId="1" xpath="/Report/Observations/BIL.PAS.APF/A.U" xmlDataType="double"/>
    </xmlCellPr>
  </singleXmlCell>
  <singleXmlCell id="2502" r="W77" connectionId="0">
    <xmlCellPr id="2502" uniqueName="_Report_Observations_BIL.PAS.KOB_A.U.B5J">
      <xmlPr mapId="1" xpath="/Report/Observations/BIL.PAS.KOB/A.U.B5J" xmlDataType="double"/>
    </xmlCellPr>
  </singleXmlCell>
  <singleXmlCell id="2504" r="W78" connectionId="0">
    <xmlCellPr id="2504" uniqueName="_Report_Observations_BIL.PAS.KOB_A.U.U5J">
      <xmlPr mapId="1" xpath="/Report/Observations/BIL.PAS.KOB/A.U.U5J" xmlDataType="double"/>
    </xmlCellPr>
  </singleXmlCell>
  <singleXmlCell id="2505" r="W75" connectionId="0">
    <xmlCellPr id="2505" uniqueName="_Report_Observations_BIL.PAS.FFV.APF_A.U">
      <xmlPr mapId="1" xpath="/Report/Observations/BIL.PAS.FFV.APF/A.U" xmlDataType="double"/>
    </xmlCellPr>
  </singleXmlCell>
  <singleXmlCell id="2506" r="W76" connectionId="0">
    <xmlCellPr id="2506" uniqueName="_Report_Observations_BIL.PAS.KOB_A.U.T">
      <xmlPr mapId="1" xpath="/Report/Observations/BIL.PAS.KOB/A.U.T" xmlDataType="double"/>
    </xmlCellPr>
  </singleXmlCell>
  <singleXmlCell id="2507" r="W73" connectionId="0">
    <xmlCellPr id="2507" uniqueName="_Report_Observations_BIL.PAS.FFV.VBA_A.U">
      <xmlPr mapId="1" xpath="/Report/Observations/BIL.PAS.FFV.VBA/A.U" xmlDataType="double"/>
    </xmlCellPr>
  </singleXmlCell>
  <singleXmlCell id="2508" r="W74" connectionId="0">
    <xmlCellPr id="2508" uniqueName="_Report_Observations_BIL.PAS.FFV.WFG_A.U">
      <xmlPr mapId="1" xpath="/Report/Observations/BIL.PAS.FFV.WFG/A.U" xmlDataType="double"/>
    </xmlCellPr>
  </singleXmlCell>
  <singleXmlCell id="2512" r="W60" connectionId="0">
    <xmlCellPr id="2512" uniqueName="_Report_Observations_BIL.PAS.VKE.KOV_A.U.M31.T">
      <xmlPr mapId="1" xpath="/Report/Observations/BIL.PAS.VKE.KOV/A.U.M31.T" xmlDataType="double"/>
    </xmlCellPr>
  </singleXmlCell>
  <singleXmlCell id="2513" r="W61" connectionId="0">
    <xmlCellPr id="2513" uniqueName="_Report_Observations_BIL.PAS.VKE.KOV_A.U.J15.T">
      <xmlPr mapId="1" xpath="/Report/Observations/BIL.PAS.VKE.KOV/A.U.J15.T" xmlDataType="double"/>
    </xmlCellPr>
  </singleXmlCell>
  <singleXmlCell id="2514" r="W68" connectionId="0">
    <xmlCellPr id="2514" uniqueName="_Report_Observations_BIL.PAS.HGE_A.U.BAN">
      <xmlPr mapId="1" xpath="/Report/Observations/BIL.PAS.HGE/A.U.BAN" xmlDataType="double"/>
    </xmlCellPr>
  </singleXmlCell>
  <singleXmlCell id="2515" r="W69" connectionId="0">
    <xmlCellPr id="2515" uniqueName="_Report_Observations_BIL.PAS.HGE_A.U.KUN">
      <xmlPr mapId="1" xpath="/Report/Observations/BIL.PAS.HGE/A.U.KUN" xmlDataType="double"/>
    </xmlCellPr>
  </singleXmlCell>
  <singleXmlCell id="2516" r="W66" connectionId="0">
    <xmlCellPr id="2516" uniqueName="_Report_Observations_BIL.PAS.VKE.GVG.S3A_A.U">
      <xmlPr mapId="1" xpath="/Report/Observations/BIL.PAS.VKE.GVG.S3A/A.U" xmlDataType="double"/>
    </xmlCellPr>
  </singleXmlCell>
  <singleXmlCell id="2517" r="W67" connectionId="0">
    <xmlCellPr id="2517" uniqueName="_Report_Observations_BIL.PAS.HGE_A.U.T">
      <xmlPr mapId="1" xpath="/Report/Observations/BIL.PAS.HGE/A.U.T" xmlDataType="double"/>
    </xmlCellPr>
  </singleXmlCell>
  <singleXmlCell id="2519" r="W64" connectionId="0">
    <xmlCellPr id="2519" uniqueName="_Report_Observations_BIL.PAS.VKE.GVG_A.U">
      <xmlPr mapId="1" xpath="/Report/Observations/BIL.PAS.VKE.GVG/A.U" xmlDataType="double"/>
    </xmlCellPr>
  </singleXmlCell>
  <singleXmlCell id="2520" r="W65" connectionId="0">
    <xmlCellPr id="2520" uniqueName="_Report_Observations_BIL.PAS.VKE.GVG.F2S_A.U">
      <xmlPr mapId="1" xpath="/Report/Observations/BIL.PAS.VKE.GVG.F2S/A.U" xmlDataType="double"/>
    </xmlCellPr>
  </singleXmlCell>
  <singleXmlCell id="2522" r="W62" connectionId="0">
    <xmlCellPr id="2522" uniqueName="_Report_Observations_BIL.PAS.VKE.KOV_A.U.U5J.T">
      <xmlPr mapId="1" xpath="/Report/Observations/BIL.PAS.VKE.KOV/A.U.U5J.T" xmlDataType="double"/>
    </xmlCellPr>
  </singleXmlCell>
  <singleXmlCell id="2524" r="W63" connectionId="0">
    <xmlCellPr id="2524" uniqueName="_Report_Observations_BIL.PAS.VKE.KOV.GMP_A.U">
      <xmlPr mapId="1" xpath="/Report/Observations/BIL.PAS.VKE.KOV.GMP/A.U" xmlDataType="double"/>
    </xmlCellPr>
  </singleXmlCell>
  <singleXmlCell id="2525" r="W94" connectionId="0">
    <xmlCellPr id="2525" uniqueName="_Report_Observations_BIL.PAS.GRE_A.U">
      <xmlPr mapId="1" xpath="/Report/Observations/BIL.PAS.GRE/A.U" xmlDataType="double"/>
    </xmlCellPr>
  </singleXmlCell>
  <singleXmlCell id="2526" r="W91" connectionId="0">
    <xmlCellPr id="2526" uniqueName="_Report_Observations_BIL.PAS.GKA_A.U">
      <xmlPr mapId="1" xpath="/Report/Observations/BIL.PAS.GKA/A.U" xmlDataType="double"/>
    </xmlCellPr>
  </singleXmlCell>
  <singleXmlCell id="2527" r="W92" connectionId="0">
    <xmlCellPr id="2527" uniqueName="_Report_Observations_BIL.PAS.KRE_A.U">
      <xmlPr mapId="1" xpath="/Report/Observations/BIL.PAS.KRE/A.U" xmlDataType="double"/>
    </xmlCellPr>
  </singleXmlCell>
  <singleXmlCell id="2528" r="W90" connectionId="0">
    <xmlCellPr id="2528" uniqueName="_Report_Observations_BIL.PAS.RAB_A.U">
      <xmlPr mapId="1" xpath="/Report/Observations/BIL.PAS.RAB/A.U" xmlDataType="double"/>
    </xmlCellPr>
  </singleXmlCell>
  <singleXmlCell id="2530" r="W99" connectionId="0">
    <xmlCellPr id="2530" uniqueName="_Report_Observations_BIL.PAS.TOT.NRA_A.U">
      <xmlPr mapId="1" xpath="/Report/Observations/BIL.PAS.TOT.NRA/A.U" xmlDataType="double"/>
    </xmlCellPr>
  </singleXmlCell>
  <singleXmlCell id="2532" r="W97" connectionId="0">
    <xmlCellPr id="2532" uniqueName="_Report_Observations_BIL.PAS.GVO_A.U">
      <xmlPr mapId="1" xpath="/Report/Observations/BIL.PAS.GVO/A.U" xmlDataType="double"/>
    </xmlCellPr>
  </singleXmlCell>
  <singleXmlCell id="2534" r="W98" connectionId="0">
    <xmlCellPr id="2534" uniqueName="_Report_Observations_BIL.PAS.TOT_A.U">
      <xmlPr mapId="1" xpath="/Report/Observations/BIL.PAS.TOT/A.U" xmlDataType="double"/>
    </xmlCellPr>
  </singleXmlCell>
  <singleXmlCell id="2535" r="W95" connectionId="0">
    <xmlCellPr id="2535" uniqueName="_Report_Observations_BIL.PAS.FGR_A.U">
      <xmlPr mapId="1" xpath="/Report/Observations/BIL.PAS.FGR/A.U" xmlDataType="double"/>
    </xmlCellPr>
  </singleXmlCell>
  <singleXmlCell id="2536" r="W96" connectionId="0">
    <xmlCellPr id="2536" uniqueName="_Report_Observations_BIL.PAS.EKA_A.U">
      <xmlPr mapId="1" xpath="/Report/Observations/BIL.PAS.EKA/A.U" xmlDataType="double"/>
    </xmlCellPr>
  </singleXmlCell>
  <singleXmlCell id="2542" r="W82" connectionId="0">
    <xmlCellPr id="2542" uniqueName="_Report_Observations_BIL.PAS.APF.GMP_A.U">
      <xmlPr mapId="1" xpath="/Report/Observations/BIL.PAS.APF.GMP/A.U" xmlDataType="double"/>
    </xmlCellPr>
  </singleXmlCell>
  <singleXmlCell id="2543" r="W80" connectionId="0">
    <xmlCellPr id="2543" uniqueName="_Report_Observations_BIL.PAS.APF.OOW_A.U">
      <xmlPr mapId="1" xpath="/Report/Observations/BIL.PAS.APF.OOW/A.U" xmlDataType="double"/>
    </xmlCellPr>
  </singleXmlCell>
  <singleXmlCell id="2544" r="W81" connectionId="0">
    <xmlCellPr id="2544" uniqueName="_Report_Observations_BIL.PAS.APF.OOW.NRA_A.U">
      <xmlPr mapId="1" xpath="/Report/Observations/BIL.PAS.APF.OOW.NRA/A.U" xmlDataType="double"/>
    </xmlCellPr>
  </singleXmlCell>
  <singleXmlCell id="2545" r="W88" connectionId="0">
    <xmlCellPr id="2545" uniqueName="_Report_Observations_BIL.PAS.SON.NML_A.U">
      <xmlPr mapId="1" xpath="/Report/Observations/BIL.PAS.SON.NML/A.U" xmlDataType="double"/>
    </xmlCellPr>
  </singleXmlCell>
  <singleXmlCell id="2546" r="W89" connectionId="0">
    <xmlCellPr id="2546" uniqueName="_Report_Observations_BIL.PAS.RUE_A.U">
      <xmlPr mapId="1" xpath="/Report/Observations/BIL.PAS.RUE/A.U" xmlDataType="double"/>
    </xmlCellPr>
  </singleXmlCell>
  <singleXmlCell id="2548" r="W86" connectionId="0">
    <xmlCellPr id="2548" uniqueName="_Report_Observations_BIL.PAS.SON_A.U">
      <xmlPr mapId="1" xpath="/Report/Observations/BIL.PAS.SON/A.U" xmlDataType="double"/>
    </xmlCellPr>
  </singleXmlCell>
  <singleXmlCell id="2550" r="W87" connectionId="0">
    <xmlCellPr id="2550" uniqueName="_Report_Observations_BIL.PAS.SON.SBG_A.U">
      <xmlPr mapId="1" xpath="/Report/Observations/BIL.PAS.SON.SBG/A.U" xmlDataType="double"/>
    </xmlCellPr>
  </singleXmlCell>
  <singleXmlCell id="2553" r="W85" connectionId="0">
    <xmlCellPr id="2553" uniqueName="_Report_Observations_BIL.PAS.REA_A.U">
      <xmlPr mapId="1" xpath="/Report/Observations/BIL.PAS.REA/A.U" xmlDataType="double"/>
    </xmlCellPr>
  </singleXmlCell>
  <singleXmlCell id="2560" r="W35" connectionId="0">
    <xmlCellPr id="2560" uniqueName="_Report_Observations_BIL.PAS.WFG_A.U.RLZ.BAN">
      <xmlPr mapId="1" xpath="/Report/Observations/BIL.PAS.WFG/A.U.RLZ.BAN" xmlDataType="double"/>
    </xmlCellPr>
  </singleXmlCell>
  <singleXmlCell id="2561" r="W36" connectionId="0">
    <xmlCellPr id="2561" uniqueName="_Report_Observations_BIL.PAS.WFG_A.U.B1M.BAN">
      <xmlPr mapId="1" xpath="/Report/Observations/BIL.PAS.WFG/A.U.B1M.BAN" xmlDataType="double"/>
    </xmlCellPr>
  </singleXmlCell>
  <singleXmlCell id="2562" r="W33" connectionId="0">
    <xmlCellPr id="2562" uniqueName="_Report_Observations_BIL.PAS.WFG_A.U.ASI.BAN">
      <xmlPr mapId="1" xpath="/Report/Observations/BIL.PAS.WFG/A.U.ASI.BAN" xmlDataType="double"/>
    </xmlCellPr>
  </singleXmlCell>
  <singleXmlCell id="2563" r="W34" connectionId="0">
    <xmlCellPr id="2563" uniqueName="_Report_Observations_BIL.PAS.WFG_A.U.KUE.BAN">
      <xmlPr mapId="1" xpath="/Report/Observations/BIL.PAS.WFG/A.U.KUE.BAN" xmlDataType="double"/>
    </xmlCellPr>
  </singleXmlCell>
  <singleXmlCell id="2565" r="W31" connectionId="0">
    <xmlCellPr id="2565" uniqueName="_Report_Observations_BIL.PAS.WFG_A.U.T.T">
      <xmlPr mapId="1" xpath="/Report/Observations/BIL.PAS.WFG/A.U.T.T" xmlDataType="double"/>
    </xmlCellPr>
  </singleXmlCell>
  <singleXmlCell id="2566" r="W32" connectionId="0">
    <xmlCellPr id="2566" uniqueName="_Report_Observations_BIL.PAS.WFG_A.U.T.BAN">
      <xmlPr mapId="1" xpath="/Report/Observations/BIL.PAS.WFG/A.U.T.BAN" xmlDataType="double"/>
    </xmlCellPr>
  </singleXmlCell>
  <singleXmlCell id="2569" r="O100" connectionId="0">
    <xmlCellPr id="2569" uniqueName="_Report_Observations_BIL.PAS.TOT.NRA.WAF_I.JPY">
      <xmlPr mapId="1" xpath="/Report/Observations/BIL.PAS.TOT.NRA.WAF/I.JPY" xmlDataType="double"/>
    </xmlCellPr>
  </singleXmlCell>
  <singleXmlCell id="2570" r="W30" connectionId="0">
    <xmlCellPr id="2570" uniqueName="_Report_Observations_BIL.PAS.VBA.GMP_A.U">
      <xmlPr mapId="1" xpath="/Report/Observations/BIL.PAS.VBA.GMP/A.U" xmlDataType="double"/>
    </xmlCellPr>
  </singleXmlCell>
  <singleXmlCell id="2576" r="W39" connectionId="0">
    <xmlCellPr id="2576" uniqueName="_Report_Observations_BIL.PAS.WFG_A.U.J15.BAN">
      <xmlPr mapId="1" xpath="/Report/Observations/BIL.PAS.WFG/A.U.J15.BAN" xmlDataType="double"/>
    </xmlCellPr>
  </singleXmlCell>
  <singleXmlCell id="2579" r="W37" connectionId="0">
    <xmlCellPr id="2579" uniqueName="_Report_Observations_BIL.PAS.WFG_A.U.M13.BAN">
      <xmlPr mapId="1" xpath="/Report/Observations/BIL.PAS.WFG/A.U.M13.BAN" xmlDataType="double"/>
    </xmlCellPr>
  </singleXmlCell>
  <singleXmlCell id="2581" r="W38" connectionId="0">
    <xmlCellPr id="2581" uniqueName="_Report_Observations_BIL.PAS.WFG_A.U.M31.BAN">
      <xmlPr mapId="1" xpath="/Report/Observations/BIL.PAS.WFG/A.U.M31.BAN" xmlDataType="double"/>
    </xmlCellPr>
  </singleXmlCell>
  <singleXmlCell id="2583" r="W24" connectionId="0">
    <xmlCellPr id="2583" uniqueName="_Report_Observations_BIL.PAS.VBA_A.U.RLZ">
      <xmlPr mapId="1" xpath="/Report/Observations/BIL.PAS.VBA/A.U.RLZ" xmlDataType="double"/>
    </xmlCellPr>
  </singleXmlCell>
  <singleXmlCell id="2584" r="W25" connectionId="0">
    <xmlCellPr id="2584" uniqueName="_Report_Observations_BIL.PAS.VBA_A.U.B1M">
      <xmlPr mapId="1" xpath="/Report/Observations/BIL.PAS.VBA/A.U.B1M" xmlDataType="double"/>
    </xmlCellPr>
  </singleXmlCell>
  <singleXmlCell id="2585" r="W22" connectionId="0">
    <xmlCellPr id="2585" uniqueName="_Report_Observations_BIL.PAS.VBA_A.U.ASI">
      <xmlPr mapId="1" xpath="/Report/Observations/BIL.PAS.VBA/A.U.ASI" xmlDataType="double"/>
    </xmlCellPr>
  </singleXmlCell>
  <singleXmlCell id="2586" r="W23" connectionId="0">
    <xmlCellPr id="2586" uniqueName="_Report_Observations_BIL.PAS.VBA_A.U.KUE">
      <xmlPr mapId="1" xpath="/Report/Observations/BIL.PAS.VBA/A.U.KUE" xmlDataType="double"/>
    </xmlCellPr>
  </singleXmlCell>
  <singleXmlCell id="2587" r="W21" connectionId="0">
    <xmlCellPr id="2587" uniqueName="_Report_Observations_BIL.PAS.VBA_A.U.T">
      <xmlPr mapId="1" xpath="/Report/Observations/BIL.PAS.VBA/A.U.T" xmlDataType="double"/>
    </xmlCellPr>
  </singleXmlCell>
  <singleXmlCell id="2595" r="W28" connectionId="0">
    <xmlCellPr id="2595" uniqueName="_Report_Observations_BIL.PAS.VBA_A.U.J15">
      <xmlPr mapId="1" xpath="/Report/Observations/BIL.PAS.VBA/A.U.J15" xmlDataType="double"/>
    </xmlCellPr>
  </singleXmlCell>
  <singleXmlCell id="2597" r="W29" connectionId="0">
    <xmlCellPr id="2597" uniqueName="_Report_Observations_BIL.PAS.VBA_A.U.U5J">
      <xmlPr mapId="1" xpath="/Report/Observations/BIL.PAS.VBA/A.U.U5J" xmlDataType="double"/>
    </xmlCellPr>
  </singleXmlCell>
  <singleXmlCell id="2599" r="W26" connectionId="0">
    <xmlCellPr id="2599" uniqueName="_Report_Observations_BIL.PAS.VBA_A.U.M13">
      <xmlPr mapId="1" xpath="/Report/Observations/BIL.PAS.VBA/A.U.M13" xmlDataType="double"/>
    </xmlCellPr>
  </singleXmlCell>
  <singleXmlCell id="2601" r="W27" connectionId="0">
    <xmlCellPr id="2601" uniqueName="_Report_Observations_BIL.PAS.VBA_A.U.M31">
      <xmlPr mapId="1" xpath="/Report/Observations/BIL.PAS.VBA/A.U.M31" xmlDataType="double"/>
    </xmlCellPr>
  </singleXmlCell>
  <singleXmlCell id="2603" r="W50" connectionId="0">
    <xmlCellPr id="2603" uniqueName="_Report_Observations_BIL.PAS.VKE_A.U">
      <xmlPr mapId="1" xpath="/Report/Observations/BIL.PAS.VKE/A.U" xmlDataType="double"/>
    </xmlCellPr>
  </singleXmlCell>
  <singleXmlCell id="2604" r="W57" connectionId="0">
    <xmlCellPr id="2604" uniqueName="_Report_Observations_BIL.PAS.VKE.KOV_A.U.RLZ.T">
      <xmlPr mapId="1" xpath="/Report/Observations/BIL.PAS.VKE.KOV/A.U.RLZ.T" xmlDataType="double"/>
    </xmlCellPr>
  </singleXmlCell>
  <singleXmlCell id="2605" r="W58" connectionId="0">
    <xmlCellPr id="2605" uniqueName="_Report_Observations_BIL.PAS.VKE.KOV_A.U.B1M.T">
      <xmlPr mapId="1" xpath="/Report/Observations/BIL.PAS.VKE.KOV/A.U.B1M.T" xmlDataType="double"/>
    </xmlCellPr>
  </singleXmlCell>
  <singleXmlCell id="2606" r="W55" connectionId="0">
    <xmlCellPr id="2606" uniqueName="_Report_Observations_BIL.PAS.VKE.KOV_A.U.KUE.NUE">
      <xmlPr mapId="1" xpath="/Report/Observations/BIL.PAS.VKE.KOV/A.U.KUE.NUE" xmlDataType="double"/>
    </xmlCellPr>
  </singleXmlCell>
  <singleXmlCell id="2607" r="W56" connectionId="0">
    <xmlCellPr id="2607" uniqueName="_Report_Observations_BIL.PAS.VKE.KOV.CAG_A.U.KUE.NUE">
      <xmlPr mapId="1" xpath="/Report/Observations/BIL.PAS.VKE.KOV.CAG/A.U.KUE.NUE" xmlDataType="double"/>
    </xmlCellPr>
  </singleXmlCell>
  <singleXmlCell id="2608" r="W53" connectionId="0">
    <xmlCellPr id="2608" uniqueName="_Report_Observations_BIL.PAS.VKE.KOV_A.U.KUE.T">
      <xmlPr mapId="1" xpath="/Report/Observations/BIL.PAS.VKE.KOV/A.U.KUE.T" xmlDataType="double"/>
    </xmlCellPr>
  </singleXmlCell>
  <singleXmlCell id="2609" r="W54" connectionId="0">
    <xmlCellPr id="2609" uniqueName="_Report_Observations_BIL.PAS.VKE.KOV_A.U.KUE.UEB">
      <xmlPr mapId="1" xpath="/Report/Observations/BIL.PAS.VKE.KOV/A.U.KUE.UEB" xmlDataType="double"/>
    </xmlCellPr>
  </singleXmlCell>
  <singleXmlCell id="2611" r="W51" connectionId="0">
    <xmlCellPr id="2611" uniqueName="_Report_Observations_BIL.PAS.VKE.KOV_A.U.T.T">
      <xmlPr mapId="1" xpath="/Report/Observations/BIL.PAS.VKE.KOV/A.U.T.T" xmlDataType="double"/>
    </xmlCellPr>
  </singleXmlCell>
  <singleXmlCell id="2612" r="W52" connectionId="0">
    <xmlCellPr id="2612" uniqueName="_Report_Observations_BIL.PAS.VKE.KOV_A.U.ASI.T">
      <xmlPr mapId="1" xpath="/Report/Observations/BIL.PAS.VKE.KOV/A.U.ASI.T" xmlDataType="double"/>
    </xmlCellPr>
  </singleXmlCell>
  <singleXmlCell id="2613" r="W59" connectionId="0">
    <xmlCellPr id="2613" uniqueName="_Report_Observations_BIL.PAS.VKE.KOV_A.U.M13.T">
      <xmlPr mapId="1" xpath="/Report/Observations/BIL.PAS.VKE.KOV/A.U.M13.T" xmlDataType="double"/>
    </xmlCellPr>
  </singleXmlCell>
  <singleXmlCell id="2615" r="W46" connectionId="0">
    <xmlCellPr id="2615" uniqueName="_Report_Observations_BIL.PAS.WFG_A.U.M13.KUN">
      <xmlPr mapId="1" xpath="/Report/Observations/BIL.PAS.WFG/A.U.M13.KUN" xmlDataType="double"/>
    </xmlCellPr>
  </singleXmlCell>
  <singleXmlCell id="2616" r="W47" connectionId="0">
    <xmlCellPr id="2616" uniqueName="_Report_Observations_BIL.PAS.WFG_A.U.M31.KUN">
      <xmlPr mapId="1" xpath="/Report/Observations/BIL.PAS.WFG/A.U.M31.KUN" xmlDataType="double"/>
    </xmlCellPr>
  </singleXmlCell>
  <singleXmlCell id="2617" r="W44" connectionId="0">
    <xmlCellPr id="2617" uniqueName="_Report_Observations_BIL.PAS.WFG_A.U.RLZ.KUN">
      <xmlPr mapId="1" xpath="/Report/Observations/BIL.PAS.WFG/A.U.RLZ.KUN" xmlDataType="double"/>
    </xmlCellPr>
  </singleXmlCell>
  <singleXmlCell id="2618" r="W45" connectionId="0">
    <xmlCellPr id="2618" uniqueName="_Report_Observations_BIL.PAS.WFG_A.U.B1M.KUN">
      <xmlPr mapId="1" xpath="/Report/Observations/BIL.PAS.WFG/A.U.B1M.KUN" xmlDataType="double"/>
    </xmlCellPr>
  </singleXmlCell>
  <singleXmlCell id="2619" r="W42" connectionId="0">
    <xmlCellPr id="2619" uniqueName="_Report_Observations_BIL.PAS.WFG_A.U.ASI.KUN">
      <xmlPr mapId="1" xpath="/Report/Observations/BIL.PAS.WFG/A.U.ASI.KUN" xmlDataType="double"/>
    </xmlCellPr>
  </singleXmlCell>
  <singleXmlCell id="2620" r="W43" connectionId="0">
    <xmlCellPr id="2620" uniqueName="_Report_Observations_BIL.PAS.WFG_A.U.KUE.KUN">
      <xmlPr mapId="1" xpath="/Report/Observations/BIL.PAS.WFG/A.U.KUE.KUN" xmlDataType="double"/>
    </xmlCellPr>
  </singleXmlCell>
  <singleXmlCell id="2621" r="W40" connectionId="0">
    <xmlCellPr id="2621" uniqueName="_Report_Observations_BIL.PAS.WFG_A.U.U5J.BAN">
      <xmlPr mapId="1" xpath="/Report/Observations/BIL.PAS.WFG/A.U.U5J.BAN" xmlDataType="double"/>
    </xmlCellPr>
  </singleXmlCell>
  <singleXmlCell id="2622" r="W41" connectionId="0">
    <xmlCellPr id="2622" uniqueName="_Report_Observations_BIL.PAS.WFG_A.U.T.KUN">
      <xmlPr mapId="1" xpath="/Report/Observations/BIL.PAS.WFG/A.U.T.KUN" xmlDataType="double"/>
    </xmlCellPr>
  </singleXmlCell>
  <singleXmlCell id="2623" r="W48" connectionId="0">
    <xmlCellPr id="2623" uniqueName="_Report_Observations_BIL.PAS.WFG_A.U.J15.KUN">
      <xmlPr mapId="1" xpath="/Report/Observations/BIL.PAS.WFG/A.U.J15.KUN" xmlDataType="double"/>
    </xmlCellPr>
  </singleXmlCell>
  <singleXmlCell id="2624" r="W49" connectionId="0">
    <xmlCellPr id="2624" uniqueName="_Report_Observations_BIL.PAS.WFG_A.U.U5J.KUN">
      <xmlPr mapId="1" xpath="/Report/Observations/BIL.PAS.WFG/A.U.U5J.KUN" xmlDataType="double"/>
    </xmlCellPr>
  </singleXmlCell>
  <singleXmlCell id="2642" r="W100" connectionId="0">
    <xmlCellPr id="2642" uniqueName="_Report_Observations_BIL.PAS.TOT.NRA.WAF_A.U">
      <xmlPr mapId="1" xpath="/Report/Observations/BIL.PAS.TOT.NRA.WAF/A.U" xmlDataType="double"/>
    </xmlCellPr>
  </singleXmlCell>
  <singleXmlCell id="2643" r="N98" connectionId="0">
    <xmlCellPr id="2643" uniqueName="_Report_Observations_BIL.PAS.TOT_I.EUR">
      <xmlPr mapId="1" xpath="/Report/Observations/BIL.PAS.TOT/I.EUR" xmlDataType="double"/>
    </xmlCellPr>
  </singleXmlCell>
  <singleXmlCell id="2644" r="N99" connectionId="0">
    <xmlCellPr id="2644" uniqueName="_Report_Observations_BIL.PAS.TOT.NRA_I.EUR">
      <xmlPr mapId="1" xpath="/Report/Observations/BIL.PAS.TOT.NRA/I.EUR" xmlDataType="double"/>
    </xmlCellPr>
  </singleXmlCell>
  <singleXmlCell id="2645" r="N96" connectionId="0">
    <xmlCellPr id="2645" uniqueName="_Report_Observations_BIL.PAS.EKA_I.EUR">
      <xmlPr mapId="1" xpath="/Report/Observations/BIL.PAS.EKA/I.EUR" xmlDataType="double"/>
    </xmlCellPr>
  </singleXmlCell>
  <singleXmlCell id="2646" r="N97" connectionId="0">
    <xmlCellPr id="2646" uniqueName="_Report_Observations_BIL.PAS.GVO_I.EUR">
      <xmlPr mapId="1" xpath="/Report/Observations/BIL.PAS.GVO/I.EUR" xmlDataType="double"/>
    </xmlCellPr>
  </singleXmlCell>
  <singleXmlCell id="2647" r="N89" connectionId="0">
    <xmlCellPr id="2647" uniqueName="_Report_Observations_BIL.PAS.RUE_I.EUR">
      <xmlPr mapId="1" xpath="/Report/Observations/BIL.PAS.RUE/I.EUR" xmlDataType="double"/>
    </xmlCellPr>
  </singleXmlCell>
  <singleXmlCell id="2648" r="N87" connectionId="0">
    <xmlCellPr id="2648" uniqueName="_Report_Observations_BIL.PAS.SON.SBG_I.EUR">
      <xmlPr mapId="1" xpath="/Report/Observations/BIL.PAS.SON.SBG/I.EUR" xmlDataType="double"/>
    </xmlCellPr>
  </singleXmlCell>
  <singleXmlCell id="2649" r="N88" connectionId="0">
    <xmlCellPr id="2649" uniqueName="_Report_Observations_BIL.PAS.SON.NML_I.EUR">
      <xmlPr mapId="1" xpath="/Report/Observations/BIL.PAS.SON.NML/I.EUR" xmlDataType="double"/>
    </xmlCellPr>
  </singleXmlCell>
  <singleXmlCell id="2650" r="N85" connectionId="0">
    <xmlCellPr id="2650" uniqueName="_Report_Observations_BIL.PAS.REA_I.EUR">
      <xmlPr mapId="1" xpath="/Report/Observations/BIL.PAS.REA/I.EUR" xmlDataType="double"/>
    </xmlCellPr>
  </singleXmlCell>
  <singleXmlCell id="2651" r="N86" connectionId="0">
    <xmlCellPr id="2651" uniqueName="_Report_Observations_BIL.PAS.SON_I.EUR">
      <xmlPr mapId="1" xpath="/Report/Observations/BIL.PAS.SON/I.EUR" xmlDataType="double"/>
    </xmlCellPr>
  </singleXmlCell>
  <singleXmlCell id="2652" r="N94" connectionId="0">
    <xmlCellPr id="2652" uniqueName="_Report_Observations_BIL.PAS.GRE_I.EUR">
      <xmlPr mapId="1" xpath="/Report/Observations/BIL.PAS.GRE/I.EUR" xmlDataType="double"/>
    </xmlCellPr>
  </singleXmlCell>
  <singleXmlCell id="2653" r="N95" connectionId="0">
    <xmlCellPr id="2653" uniqueName="_Report_Observations_BIL.PAS.FGR_I.EUR">
      <xmlPr mapId="1" xpath="/Report/Observations/BIL.PAS.FGR/I.EUR" xmlDataType="double"/>
    </xmlCellPr>
  </singleXmlCell>
  <singleXmlCell id="2654" r="N92" connectionId="0">
    <xmlCellPr id="2654" uniqueName="_Report_Observations_BIL.PAS.KRE_I.EUR">
      <xmlPr mapId="1" xpath="/Report/Observations/BIL.PAS.KRE/I.EUR" xmlDataType="double"/>
    </xmlCellPr>
  </singleXmlCell>
  <singleXmlCell id="2655" r="N93" connectionId="0">
    <xmlCellPr id="2655" uniqueName="_Report_Observations_BIL.PAS.KRE.RSK_I.EUR">
      <xmlPr mapId="1" xpath="/Report/Observations/BIL.PAS.KRE.RSK/I.EUR" xmlDataType="double"/>
    </xmlCellPr>
  </singleXmlCell>
  <singleXmlCell id="2656" r="N90" connectionId="0">
    <xmlCellPr id="2656" uniqueName="_Report_Observations_BIL.PAS.RAB_I.EUR">
      <xmlPr mapId="1" xpath="/Report/Observations/BIL.PAS.RAB/I.EUR" xmlDataType="double"/>
    </xmlCellPr>
  </singleXmlCell>
  <singleXmlCell id="2657" r="N91" connectionId="0">
    <xmlCellPr id="2657" uniqueName="_Report_Observations_BIL.PAS.GKA_I.EUR">
      <xmlPr mapId="1" xpath="/Report/Observations/BIL.PAS.GKA/I.EUR" xmlDataType="double"/>
    </xmlCellPr>
  </singleXmlCell>
  <singleXmlCell id="2691" r="N58" connectionId="0">
    <xmlCellPr id="2691" uniqueName="_Report_Observations_BIL.PAS.VKE.KOV_I.EUR.B1M.T">
      <xmlPr mapId="1" xpath="/Report/Observations/BIL.PAS.VKE.KOV/I.EUR.B1M.T" xmlDataType="double"/>
    </xmlCellPr>
  </singleXmlCell>
  <singleXmlCell id="2692" r="N59" connectionId="0">
    <xmlCellPr id="2692" uniqueName="_Report_Observations_BIL.PAS.VKE.KOV_I.EUR.M13.T">
      <xmlPr mapId="1" xpath="/Report/Observations/BIL.PAS.VKE.KOV/I.EUR.M13.T" xmlDataType="double"/>
    </xmlCellPr>
  </singleXmlCell>
  <singleXmlCell id="2693" r="N56" connectionId="0">
    <xmlCellPr id="2693" uniqueName="_Report_Observations_BIL.PAS.VKE.KOV.CAG_I.EUR.KUE.NUE">
      <xmlPr mapId="1" xpath="/Report/Observations/BIL.PAS.VKE.KOV.CAG/I.EUR.KUE.NUE" xmlDataType="double"/>
    </xmlCellPr>
  </singleXmlCell>
  <singleXmlCell id="2694" r="N57" connectionId="0">
    <xmlCellPr id="2694" uniqueName="_Report_Observations_BIL.PAS.VKE.KOV_I.EUR.RLZ.T">
      <xmlPr mapId="1" xpath="/Report/Observations/BIL.PAS.VKE.KOV/I.EUR.RLZ.T" xmlDataType="double"/>
    </xmlCellPr>
  </singleXmlCell>
  <singleXmlCell id="2695" r="N54" connectionId="0">
    <xmlCellPr id="2695" uniqueName="_Report_Observations_BIL.PAS.VKE.KOV_I.EUR.KUE.UEB">
      <xmlPr mapId="1" xpath="/Report/Observations/BIL.PAS.VKE.KOV/I.EUR.KUE.UEB" xmlDataType="double"/>
    </xmlCellPr>
  </singleXmlCell>
  <singleXmlCell id="2696" r="N55" connectionId="0">
    <xmlCellPr id="2696" uniqueName="_Report_Observations_BIL.PAS.VKE.KOV_I.EUR.KUE.NUE">
      <xmlPr mapId="1" xpath="/Report/Observations/BIL.PAS.VKE.KOV/I.EUR.KUE.NUE" xmlDataType="double"/>
    </xmlCellPr>
  </singleXmlCell>
  <singleXmlCell id="2697" r="N52" connectionId="0">
    <xmlCellPr id="2697" uniqueName="_Report_Observations_BIL.PAS.VKE.KOV_I.EUR.ASI.T">
      <xmlPr mapId="1" xpath="/Report/Observations/BIL.PAS.VKE.KOV/I.EUR.ASI.T" xmlDataType="double"/>
    </xmlCellPr>
  </singleXmlCell>
  <singleXmlCell id="2698" r="N53" connectionId="0">
    <xmlCellPr id="2698" uniqueName="_Report_Observations_BIL.PAS.VKE.KOV_I.EUR.KUE.T">
      <xmlPr mapId="1" xpath="/Report/Observations/BIL.PAS.VKE.KOV/I.EUR.KUE.T" xmlDataType="double"/>
    </xmlCellPr>
  </singleXmlCell>
  <singleXmlCell id="2699" r="N61" connectionId="0">
    <xmlCellPr id="2699" uniqueName="_Report_Observations_BIL.PAS.VKE.KOV_I.EUR.J15.T">
      <xmlPr mapId="1" xpath="/Report/Observations/BIL.PAS.VKE.KOV/I.EUR.J15.T" xmlDataType="double"/>
    </xmlCellPr>
  </singleXmlCell>
  <singleXmlCell id="2700" r="N62" connectionId="0">
    <xmlCellPr id="2700" uniqueName="_Report_Observations_BIL.PAS.VKE.KOV_I.EUR.U5J.T">
      <xmlPr mapId="1" xpath="/Report/Observations/BIL.PAS.VKE.KOV/I.EUR.U5J.T" xmlDataType="double"/>
    </xmlCellPr>
  </singleXmlCell>
  <singleXmlCell id="2701" r="N60" connectionId="0">
    <xmlCellPr id="2701" uniqueName="_Report_Observations_BIL.PAS.VKE.KOV_I.EUR.M31.T">
      <xmlPr mapId="1" xpath="/Report/Observations/BIL.PAS.VKE.KOV/I.EUR.M31.T" xmlDataType="double"/>
    </xmlCellPr>
  </singleXmlCell>
  <singleXmlCell id="2702" r="N47" connectionId="0">
    <xmlCellPr id="2702" uniqueName="_Report_Observations_BIL.PAS.WFG_I.EUR.M31.KUN">
      <xmlPr mapId="1" xpath="/Report/Observations/BIL.PAS.WFG/I.EUR.M31.KUN" xmlDataType="double"/>
    </xmlCellPr>
  </singleXmlCell>
  <singleXmlCell id="2703" r="N48" connectionId="0">
    <xmlCellPr id="2703" uniqueName="_Report_Observations_BIL.PAS.WFG_I.EUR.J15.KUN">
      <xmlPr mapId="1" xpath="/Report/Observations/BIL.PAS.WFG/I.EUR.J15.KUN" xmlDataType="double"/>
    </xmlCellPr>
  </singleXmlCell>
  <singleXmlCell id="2704" r="N45" connectionId="0">
    <xmlCellPr id="2704" uniqueName="_Report_Observations_BIL.PAS.WFG_I.EUR.B1M.KUN">
      <xmlPr mapId="1" xpath="/Report/Observations/BIL.PAS.WFG/I.EUR.B1M.KUN" xmlDataType="double"/>
    </xmlCellPr>
  </singleXmlCell>
  <singleXmlCell id="2705" r="N46" connectionId="0">
    <xmlCellPr id="2705" uniqueName="_Report_Observations_BIL.PAS.WFG_I.EUR.M13.KUN">
      <xmlPr mapId="1" xpath="/Report/Observations/BIL.PAS.WFG/I.EUR.M13.KUN" xmlDataType="double"/>
    </xmlCellPr>
  </singleXmlCell>
  <singleXmlCell id="2706" r="N43" connectionId="0">
    <xmlCellPr id="2706" uniqueName="_Report_Observations_BIL.PAS.WFG_I.EUR.KUE.KUN">
      <xmlPr mapId="1" xpath="/Report/Observations/BIL.PAS.WFG/I.EUR.KUE.KUN" xmlDataType="double"/>
    </xmlCellPr>
  </singleXmlCell>
  <singleXmlCell id="2707" r="N44" connectionId="0">
    <xmlCellPr id="2707" uniqueName="_Report_Observations_BIL.PAS.WFG_I.EUR.RLZ.KUN">
      <xmlPr mapId="1" xpath="/Report/Observations/BIL.PAS.WFG/I.EUR.RLZ.KUN" xmlDataType="double"/>
    </xmlCellPr>
  </singleXmlCell>
  <singleXmlCell id="2708" r="N41" connectionId="0">
    <xmlCellPr id="2708" uniqueName="_Report_Observations_BIL.PAS.WFG_I.EUR.T.KUN">
      <xmlPr mapId="1" xpath="/Report/Observations/BIL.PAS.WFG/I.EUR.T.KUN" xmlDataType="double"/>
    </xmlCellPr>
  </singleXmlCell>
  <singleXmlCell id="2709" r="N42" connectionId="0">
    <xmlCellPr id="2709" uniqueName="_Report_Observations_BIL.PAS.WFG_I.EUR.ASI.KUN">
      <xmlPr mapId="1" xpath="/Report/Observations/BIL.PAS.WFG/I.EUR.ASI.KUN" xmlDataType="double"/>
    </xmlCellPr>
  </singleXmlCell>
  <singleXmlCell id="2710" r="N49" connectionId="0">
    <xmlCellPr id="2710" uniqueName="_Report_Observations_BIL.PAS.WFG_I.EUR.U5J.KUN">
      <xmlPr mapId="1" xpath="/Report/Observations/BIL.PAS.WFG/I.EUR.U5J.KUN" xmlDataType="double"/>
    </xmlCellPr>
  </singleXmlCell>
  <singleXmlCell id="2718" r="N50" connectionId="0">
    <xmlCellPr id="2718" uniqueName="_Report_Observations_BIL.PAS.VKE_I.EUR">
      <xmlPr mapId="1" xpath="/Report/Observations/BIL.PAS.VKE/I.EUR" xmlDataType="double"/>
    </xmlCellPr>
  </singleXmlCell>
  <singleXmlCell id="2720" r="N51" connectionId="0">
    <xmlCellPr id="2720" uniqueName="_Report_Observations_BIL.PAS.VKE.KOV_I.EUR.T.T">
      <xmlPr mapId="1" xpath="/Report/Observations/BIL.PAS.VKE.KOV/I.EUR.T.T" xmlDataType="double"/>
    </xmlCellPr>
  </singleXmlCell>
  <singleXmlCell id="2723" r="N78" connectionId="0">
    <xmlCellPr id="2723" uniqueName="_Report_Observations_BIL.PAS.KOB_I.EUR.U5J">
      <xmlPr mapId="1" xpath="/Report/Observations/BIL.PAS.KOB/I.EUR.U5J" xmlDataType="double"/>
    </xmlCellPr>
  </singleXmlCell>
  <singleXmlCell id="2724" r="N79" connectionId="0">
    <xmlCellPr id="2724" uniqueName="_Report_Observations_BIL.PAS.APF_I.EUR">
      <xmlPr mapId="1" xpath="/Report/Observations/BIL.PAS.APF/I.EUR" xmlDataType="double"/>
    </xmlCellPr>
  </singleXmlCell>
  <singleXmlCell id="2725" r="N76" connectionId="0">
    <xmlCellPr id="2725" uniqueName="_Report_Observations_BIL.PAS.KOB_I.EUR.T">
      <xmlPr mapId="1" xpath="/Report/Observations/BIL.PAS.KOB/I.EUR.T" xmlDataType="double"/>
    </xmlCellPr>
  </singleXmlCell>
  <singleXmlCell id="2726" r="N77" connectionId="0">
    <xmlCellPr id="2726" uniqueName="_Report_Observations_BIL.PAS.KOB_I.EUR.B5J">
      <xmlPr mapId="1" xpath="/Report/Observations/BIL.PAS.KOB/I.EUR.B5J" xmlDataType="double"/>
    </xmlCellPr>
  </singleXmlCell>
  <singleXmlCell id="2727" r="N74" connectionId="0">
    <xmlCellPr id="2727" uniqueName="_Report_Observations_BIL.PAS.FFV.WFG_I.EUR">
      <xmlPr mapId="1" xpath="/Report/Observations/BIL.PAS.FFV.WFG/I.EUR" xmlDataType="double"/>
    </xmlCellPr>
  </singleXmlCell>
  <singleXmlCell id="2728" r="N75" connectionId="0">
    <xmlCellPr id="2728" uniqueName="_Report_Observations_BIL.PAS.FFV.APF_I.EUR">
      <xmlPr mapId="1" xpath="/Report/Observations/BIL.PAS.FFV.APF/I.EUR" xmlDataType="double"/>
    </xmlCellPr>
  </singleXmlCell>
  <singleXmlCell id="2735" r="N83" connectionId="0">
    <xmlCellPr id="2735" uniqueName="_Report_Observations_BIL.PAS.APF.DPZ_I.EUR">
      <xmlPr mapId="1" xpath="/Report/Observations/BIL.PAS.APF.DPZ/I.EUR" xmlDataType="double"/>
    </xmlCellPr>
  </singleXmlCell>
  <singleXmlCell id="2737" r="N84" connectionId="0">
    <xmlCellPr id="2737" uniqueName="_Report_Observations_BIL.PAS.APF.DEZ_I.EUR">
      <xmlPr mapId="1" xpath="/Report/Observations/BIL.PAS.APF.DEZ/I.EUR" xmlDataType="double"/>
    </xmlCellPr>
  </singleXmlCell>
  <singleXmlCell id="2739" r="N81" connectionId="0">
    <xmlCellPr id="2739" uniqueName="_Report_Observations_BIL.PAS.APF.OOW.NRA_I.EUR">
      <xmlPr mapId="1" xpath="/Report/Observations/BIL.PAS.APF.OOW.NRA/I.EUR" xmlDataType="double"/>
    </xmlCellPr>
  </singleXmlCell>
  <singleXmlCell id="2741" r="N82" connectionId="0">
    <xmlCellPr id="2741" uniqueName="_Report_Observations_BIL.PAS.APF.GMP_I.EUR">
      <xmlPr mapId="1" xpath="/Report/Observations/BIL.PAS.APF.GMP/I.EUR" xmlDataType="double"/>
    </xmlCellPr>
  </singleXmlCell>
  <singleXmlCell id="2743" r="N80" connectionId="0">
    <xmlCellPr id="2743" uniqueName="_Report_Observations_BIL.PAS.APF.OOW_I.EUR">
      <xmlPr mapId="1" xpath="/Report/Observations/BIL.PAS.APF.OOW/I.EUR" xmlDataType="double"/>
    </xmlCellPr>
  </singleXmlCell>
  <singleXmlCell id="2744" r="N69" connectionId="0">
    <xmlCellPr id="2744" uniqueName="_Report_Observations_BIL.PAS.HGE_I.EUR.KUN">
      <xmlPr mapId="1" xpath="/Report/Observations/BIL.PAS.HGE/I.EUR.KUN" xmlDataType="double"/>
    </xmlCellPr>
  </singleXmlCell>
  <singleXmlCell id="2745" r="N67" connectionId="0">
    <xmlCellPr id="2745" uniqueName="_Report_Observations_BIL.PAS.HGE_I.EUR.T">
      <xmlPr mapId="1" xpath="/Report/Observations/BIL.PAS.HGE/I.EUR.T" xmlDataType="double"/>
    </xmlCellPr>
  </singleXmlCell>
  <singleXmlCell id="2746" r="N68" connectionId="0">
    <xmlCellPr id="2746" uniqueName="_Report_Observations_BIL.PAS.HGE_I.EUR.BAN">
      <xmlPr mapId="1" xpath="/Report/Observations/BIL.PAS.HGE/I.EUR.BAN" xmlDataType="double"/>
    </xmlCellPr>
  </singleXmlCell>
  <singleXmlCell id="2747" r="N65" connectionId="0">
    <xmlCellPr id="2747" uniqueName="_Report_Observations_BIL.PAS.VKE.GVG.F2S_I.EUR">
      <xmlPr mapId="1" xpath="/Report/Observations/BIL.PAS.VKE.GVG.F2S/I.EUR" xmlDataType="double"/>
    </xmlCellPr>
  </singleXmlCell>
  <singleXmlCell id="2748" r="N66" connectionId="0">
    <xmlCellPr id="2748" uniqueName="_Report_Observations_BIL.PAS.VKE.GVG.S3A_I.EUR">
      <xmlPr mapId="1" xpath="/Report/Observations/BIL.PAS.VKE.GVG.S3A/I.EUR" xmlDataType="double"/>
    </xmlCellPr>
  </singleXmlCell>
  <singleXmlCell id="2749" r="N63" connectionId="0">
    <xmlCellPr id="2749" uniqueName="_Report_Observations_BIL.PAS.VKE.KOV.GMP_I.EUR">
      <xmlPr mapId="1" xpath="/Report/Observations/BIL.PAS.VKE.KOV.GMP/I.EUR" xmlDataType="double"/>
    </xmlCellPr>
  </singleXmlCell>
  <singleXmlCell id="2750" r="N64" connectionId="0">
    <xmlCellPr id="2750" uniqueName="_Report_Observations_BIL.PAS.VKE.GVG_I.EUR">
      <xmlPr mapId="1" xpath="/Report/Observations/BIL.PAS.VKE.GVG/I.EUR" xmlDataType="double"/>
    </xmlCellPr>
  </singleXmlCell>
  <singleXmlCell id="2756" r="N72" connectionId="0">
    <xmlCellPr id="2756" uniqueName="_Report_Observations_BIL.PAS.FFV.STP_I.EUR">
      <xmlPr mapId="1" xpath="/Report/Observations/BIL.PAS.FFV.STP/I.EUR" xmlDataType="double"/>
    </xmlCellPr>
  </singleXmlCell>
  <singleXmlCell id="2758" r="N73" connectionId="0">
    <xmlCellPr id="2758" uniqueName="_Report_Observations_BIL.PAS.FFV.VBA_I.EUR">
      <xmlPr mapId="1" xpath="/Report/Observations/BIL.PAS.FFV.VBA/I.EUR" xmlDataType="double"/>
    </xmlCellPr>
  </singleXmlCell>
  <singleXmlCell id="2760" r="N70" connectionId="0">
    <xmlCellPr id="2760" uniqueName="_Report_Observations_BIL.PAS.WBW_I.EUR">
      <xmlPr mapId="1" xpath="/Report/Observations/BIL.PAS.WBW/I.EUR" xmlDataType="double"/>
    </xmlCellPr>
  </singleXmlCell>
  <singleXmlCell id="2762" r="N71" connectionId="0">
    <xmlCellPr id="2762" uniqueName="_Report_Observations_BIL.PAS.FFV_I.EUR">
      <xmlPr mapId="1" xpath="/Report/Observations/BIL.PAS.FFV/I.EUR" xmlDataType="double"/>
    </xmlCellPr>
  </singleXmlCell>
  <singleXmlCell id="2783" r="N36" connectionId="0">
    <xmlCellPr id="2783" uniqueName="_Report_Observations_BIL.PAS.WFG_I.EUR.B1M.BAN">
      <xmlPr mapId="1" xpath="/Report/Observations/BIL.PAS.WFG/I.EUR.B1M.BAN" xmlDataType="double"/>
    </xmlCellPr>
  </singleXmlCell>
  <singleXmlCell id="2785" r="N37" connectionId="0">
    <xmlCellPr id="2785" uniqueName="_Report_Observations_BIL.PAS.WFG_I.EUR.M13.BAN">
      <xmlPr mapId="1" xpath="/Report/Observations/BIL.PAS.WFG/I.EUR.M13.BAN" xmlDataType="double"/>
    </xmlCellPr>
  </singleXmlCell>
  <singleXmlCell id="2786" r="N34" connectionId="0">
    <xmlCellPr id="2786" uniqueName="_Report_Observations_BIL.PAS.WFG_I.EUR.KUE.BAN">
      <xmlPr mapId="1" xpath="/Report/Observations/BIL.PAS.WFG/I.EUR.KUE.BAN" xmlDataType="double"/>
    </xmlCellPr>
  </singleXmlCell>
  <singleXmlCell id="2787" r="N35" connectionId="0">
    <xmlCellPr id="2787" uniqueName="_Report_Observations_BIL.PAS.WFG_I.EUR.RLZ.BAN">
      <xmlPr mapId="1" xpath="/Report/Observations/BIL.PAS.WFG/I.EUR.RLZ.BAN" xmlDataType="double"/>
    </xmlCellPr>
  </singleXmlCell>
  <singleXmlCell id="2788" r="N32" connectionId="0">
    <xmlCellPr id="2788" uniqueName="_Report_Observations_BIL.PAS.WFG_I.EUR.T.BAN">
      <xmlPr mapId="1" xpath="/Report/Observations/BIL.PAS.WFG/I.EUR.T.BAN" xmlDataType="double"/>
    </xmlCellPr>
  </singleXmlCell>
  <singleXmlCell id="2789" r="N33" connectionId="0">
    <xmlCellPr id="2789" uniqueName="_Report_Observations_BIL.PAS.WFG_I.EUR.ASI.BAN">
      <xmlPr mapId="1" xpath="/Report/Observations/BIL.PAS.WFG/I.EUR.ASI.BAN" xmlDataType="double"/>
    </xmlCellPr>
  </singleXmlCell>
  <singleXmlCell id="2790" r="N30" connectionId="0">
    <xmlCellPr id="2790" uniqueName="_Report_Observations_BIL.PAS.VBA.GMP_I.EUR">
      <xmlPr mapId="1" xpath="/Report/Observations/BIL.PAS.VBA.GMP/I.EUR" xmlDataType="double"/>
    </xmlCellPr>
  </singleXmlCell>
  <singleXmlCell id="2791" r="N31" connectionId="0">
    <xmlCellPr id="2791" uniqueName="_Report_Observations_BIL.PAS.WFG_I.EUR.T.T">
      <xmlPr mapId="1" xpath="/Report/Observations/BIL.PAS.WFG/I.EUR.T.T" xmlDataType="double"/>
    </xmlCellPr>
  </singleXmlCell>
  <singleXmlCell id="2792" r="N38" connectionId="0">
    <xmlCellPr id="2792" uniqueName="_Report_Observations_BIL.PAS.WFG_I.EUR.M31.BAN">
      <xmlPr mapId="1" xpath="/Report/Observations/BIL.PAS.WFG/I.EUR.M31.BAN" xmlDataType="double"/>
    </xmlCellPr>
  </singleXmlCell>
  <singleXmlCell id="2793" r="N39" connectionId="0">
    <xmlCellPr id="2793" uniqueName="_Report_Observations_BIL.PAS.WFG_I.EUR.J15.BAN">
      <xmlPr mapId="1" xpath="/Report/Observations/BIL.PAS.WFG/I.EUR.J15.BAN" xmlDataType="double"/>
    </xmlCellPr>
  </singleXmlCell>
  <singleXmlCell id="2797" r="N40" connectionId="0">
    <xmlCellPr id="2797" uniqueName="_Report_Observations_BIL.PAS.WFG_I.EUR.U5J.BAN">
      <xmlPr mapId="1" xpath="/Report/Observations/BIL.PAS.WFG/I.EUR.U5J.BAN" xmlDataType="double"/>
    </xmlCellPr>
  </singleXmlCell>
  <singleXmlCell id="2805" r="N25" connectionId="0">
    <xmlCellPr id="2805" uniqueName="_Report_Observations_BIL.PAS.VBA_I.EUR.B1M">
      <xmlPr mapId="1" xpath="/Report/Observations/BIL.PAS.VBA/I.EUR.B1M" xmlDataType="double"/>
    </xmlCellPr>
  </singleXmlCell>
  <singleXmlCell id="2807" r="N26" connectionId="0">
    <xmlCellPr id="2807" uniqueName="_Report_Observations_BIL.PAS.VBA_I.EUR.M13">
      <xmlPr mapId="1" xpath="/Report/Observations/BIL.PAS.VBA/I.EUR.M13" xmlDataType="double"/>
    </xmlCellPr>
  </singleXmlCell>
  <singleXmlCell id="2808" r="N23" connectionId="0">
    <xmlCellPr id="2808" uniqueName="_Report_Observations_BIL.PAS.VBA_I.EUR.KUE">
      <xmlPr mapId="1" xpath="/Report/Observations/BIL.PAS.VBA/I.EUR.KUE" xmlDataType="double"/>
    </xmlCellPr>
  </singleXmlCell>
  <singleXmlCell id="2809" r="N24" connectionId="0">
    <xmlCellPr id="2809" uniqueName="_Report_Observations_BIL.PAS.VBA_I.EUR.RLZ">
      <xmlPr mapId="1" xpath="/Report/Observations/BIL.PAS.VBA/I.EUR.RLZ" xmlDataType="double"/>
    </xmlCellPr>
  </singleXmlCell>
  <singleXmlCell id="2810" r="N21" connectionId="0">
    <xmlCellPr id="2810" uniqueName="_Report_Observations_BIL.PAS.VBA_I.EUR.T">
      <xmlPr mapId="1" xpath="/Report/Observations/BIL.PAS.VBA/I.EUR.T" xmlDataType="double"/>
    </xmlCellPr>
  </singleXmlCell>
  <singleXmlCell id="2811" r="N22" connectionId="0">
    <xmlCellPr id="2811" uniqueName="_Report_Observations_BIL.PAS.VBA_I.EUR.ASI">
      <xmlPr mapId="1" xpath="/Report/Observations/BIL.PAS.VBA/I.EUR.ASI" xmlDataType="double"/>
    </xmlCellPr>
  </singleXmlCell>
  <singleXmlCell id="2812" r="N29" connectionId="0">
    <xmlCellPr id="2812" uniqueName="_Report_Observations_BIL.PAS.VBA_I.EUR.U5J">
      <xmlPr mapId="1" xpath="/Report/Observations/BIL.PAS.VBA/I.EUR.U5J" xmlDataType="double"/>
    </xmlCellPr>
  </singleXmlCell>
  <singleXmlCell id="2813" r="N27" connectionId="0">
    <xmlCellPr id="2813" uniqueName="_Report_Observations_BIL.PAS.VBA_I.EUR.M31">
      <xmlPr mapId="1" xpath="/Report/Observations/BIL.PAS.VBA/I.EUR.M31" xmlDataType="double"/>
    </xmlCellPr>
  </singleXmlCell>
  <singleXmlCell id="2814" r="N28" connectionId="0">
    <xmlCellPr id="2814" uniqueName="_Report_Observations_BIL.PAS.VBA_I.EUR.J15">
      <xmlPr mapId="1" xpath="/Report/Observations/BIL.PAS.VBA/I.EUR.J15" xmlDataType="double"/>
    </xmlCellPr>
  </singleXmlCell>
</singleXmlCells>
</file>

<file path=xl/tables/tableSingleCells4.xml><?xml version="1.0" encoding="utf-8"?>
<singleXmlCells xmlns="http://schemas.openxmlformats.org/spreadsheetml/2006/main">
  <singleXmlCell id="30" r="P39" connectionId="0">
    <xmlCellPr id="30" uniqueName="_Report_Observations_BIL.PAS.VBA.BHU_I.U">
      <xmlPr mapId="1" xpath="/Report/Observations/BIL.PAS.VBA.BHU/I.U" xmlDataType="double"/>
    </xmlCellPr>
  </singleXmlCell>
  <singleXmlCell id="32" r="P32" connectionId="0">
    <xmlCellPr id="32" uniqueName="_Report_Observations_BIL.AKT.FKU.BHU_I.U">
      <xmlPr mapId="1" xpath="/Report/Observations/BIL.AKT.FKU.BHU/I.U" xmlDataType="double"/>
    </xmlCellPr>
  </singleXmlCell>
  <singleXmlCell id="33" r="P30" connectionId="0">
    <xmlCellPr id="33" uniqueName="_Report_Observations_BIL.AKT.WFG.SLB_I.U.KUN">
      <xmlPr mapId="1" xpath="/Report/Observations/BIL.AKT.WFG.SLB/I.U.KUN" xmlDataType="double"/>
    </xmlCellPr>
  </singleXmlCell>
  <singleXmlCell id="45" r="P48" connectionId="0">
    <xmlCellPr id="45" uniqueName="_Report_Observations_BIL.PAS.VKE.KOV.BHU_I.U">
      <xmlPr mapId="1" xpath="/Report/Observations/BIL.PAS.VKE.KOV.BHU/I.U" xmlDataType="double"/>
    </xmlCellPr>
  </singleXmlCell>
  <singleXmlCell id="47" r="P43" connectionId="0">
    <xmlCellPr id="47" uniqueName="_Report_Observations_BIL.PAS.WFG.REP_I.U.KUN">
      <xmlPr mapId="1" xpath="/Report/Observations/BIL.PAS.WFG.REP/I.U.KUN" xmlDataType="double"/>
    </xmlCellPr>
  </singleXmlCell>
  <singleXmlCell id="48" r="P42" connectionId="0">
    <xmlCellPr id="48" uniqueName="_Report_Observations_BIL.PAS.WFG.REP_I.U.BAN">
      <xmlPr mapId="1" xpath="/Report/Observations/BIL.PAS.WFG.REP/I.U.BAN" xmlDataType="double"/>
    </xmlCellPr>
  </singleXmlCell>
  <singleXmlCell id="49" r="P41" connectionId="0">
    <xmlCellPr id="49" uniqueName="_Report_Observations_BIL.PAS.WFG.REP_I.U.T">
      <xmlPr mapId="1" xpath="/Report/Observations/BIL.PAS.WFG.REP/I.U.T" xmlDataType="double"/>
    </xmlCellPr>
  </singleXmlCell>
  <singleXmlCell id="50" r="P46" connectionId="0">
    <xmlCellPr id="50" uniqueName="_Report_Observations_BIL.PAS.WFG.SLB_I.U.KUN">
      <xmlPr mapId="1" xpath="/Report/Observations/BIL.PAS.WFG.SLB/I.U.KUN" xmlDataType="double"/>
    </xmlCellPr>
  </singleXmlCell>
  <singleXmlCell id="51" r="P45" connectionId="0">
    <xmlCellPr id="51" uniqueName="_Report_Observations_BIL.PAS.WFG.SLB_I.U.BAN">
      <xmlPr mapId="1" xpath="/Report/Observations/BIL.PAS.WFG.SLB/I.U.BAN" xmlDataType="double"/>
    </xmlCellPr>
  </singleXmlCell>
  <singleXmlCell id="52" r="P44" connectionId="0">
    <xmlCellPr id="52" uniqueName="_Report_Observations_BIL.PAS.WFG.SLB_I.U.T">
      <xmlPr mapId="1" xpath="/Report/Observations/BIL.PAS.WFG.SLB/I.U.T" xmlDataType="double"/>
    </xmlCellPr>
  </singleXmlCell>
  <singleXmlCell id="200" r="P29" connectionId="0">
    <xmlCellPr id="200" uniqueName="_Report_Observations_BIL.AKT.WFG.SLB_I.U.BAN">
      <xmlPr mapId="1" xpath="/Report/Observations/BIL.AKT.WFG.SLB/I.U.BAN" xmlDataType="double"/>
    </xmlCellPr>
  </singleXmlCell>
  <singleXmlCell id="201" r="P28" connectionId="0">
    <xmlCellPr id="201" uniqueName="_Report_Observations_BIL.AKT.WFG.SLB_I.U.T">
      <xmlPr mapId="1" xpath="/Report/Observations/BIL.AKT.WFG.SLB/I.U.T" xmlDataType="double"/>
    </xmlCellPr>
  </singleXmlCell>
  <singleXmlCell id="202" r="P27" connectionId="0">
    <xmlCellPr id="202" uniqueName="_Report_Observations_BIL.AKT.WFG.REP_I.U.KUN">
      <xmlPr mapId="1" xpath="/Report/Observations/BIL.AKT.WFG.REP/I.U.KUN" xmlDataType="double"/>
    </xmlCellPr>
  </singleXmlCell>
  <singleXmlCell id="203" r="P26" connectionId="0">
    <xmlCellPr id="203" uniqueName="_Report_Observations_BIL.AKT.WFG.REP_I.U.BAN">
      <xmlPr mapId="1" xpath="/Report/Observations/BIL.AKT.WFG.REP/I.U.BAN" xmlDataType="double"/>
    </xmlCellPr>
  </singleXmlCell>
  <singleXmlCell id="204" r="P25" connectionId="0">
    <xmlCellPr id="204" uniqueName="_Report_Observations_BIL.AKT.WFG.REP_I.U.T">
      <xmlPr mapId="1" xpath="/Report/Observations/BIL.AKT.WFG.REP/I.U.T" xmlDataType="double"/>
    </xmlCellPr>
  </singleXmlCell>
  <singleXmlCell id="205" r="P23" connectionId="0">
    <xmlCellPr id="205" uniqueName="_Report_Observations_BIL.AKT.FBA.BHU_I.U">
      <xmlPr mapId="1" xpath="/Report/Observations/BIL.AKT.FBA.BHU/I.U" xmlDataType="double"/>
    </xmlCellPr>
  </singleXmlCell>
  <singleXmlCell id="363" r="Y39" connectionId="0">
    <xmlCellPr id="363" uniqueName="_Report_Observations_BIL.PAS.VBA.BHU_T.T">
      <xmlPr mapId="1" xpath="/Report/Observations/BIL.PAS.VBA.BHU/T.T" xmlDataType="double"/>
    </xmlCellPr>
  </singleXmlCell>
  <singleXmlCell id="364" r="Y30" connectionId="0">
    <xmlCellPr id="364" uniqueName="_Report_Observations_BIL.AKT.WFG.SLB_T.T.KUN">
      <xmlPr mapId="1" xpath="/Report/Observations/BIL.AKT.WFG.SLB/T.T.KUN" xmlDataType="double"/>
    </xmlCellPr>
  </singleXmlCell>
  <singleXmlCell id="366" r="Y32" connectionId="0">
    <xmlCellPr id="366" uniqueName="_Report_Observations_BIL.AKT.FKU.BHU_T.T">
      <xmlPr mapId="1" xpath="/Report/Observations/BIL.AKT.FKU.BHU/T.T" xmlDataType="double"/>
    </xmlCellPr>
  </singleXmlCell>
  <singleXmlCell id="367" r="Y48" connectionId="0">
    <xmlCellPr id="367" uniqueName="_Report_Observations_BIL.PAS.VKE.KOV.BHU_T.T">
      <xmlPr mapId="1" xpath="/Report/Observations/BIL.PAS.VKE.KOV.BHU/T.T" xmlDataType="double"/>
    </xmlCellPr>
  </singleXmlCell>
  <singleXmlCell id="368" r="Y42" connectionId="0">
    <xmlCellPr id="368" uniqueName="_Report_Observations_BIL.PAS.WFG.REP_T.T.BAN">
      <xmlPr mapId="1" xpath="/Report/Observations/BIL.PAS.WFG.REP/T.T.BAN" xmlDataType="double"/>
    </xmlCellPr>
  </singleXmlCell>
  <singleXmlCell id="369" r="Y41" connectionId="0">
    <xmlCellPr id="369" uniqueName="_Report_Observations_BIL.PAS.WFG.REP_T.T.T">
      <xmlPr mapId="1" xpath="/Report/Observations/BIL.PAS.WFG.REP/T.T.T" xmlDataType="double"/>
    </xmlCellPr>
  </singleXmlCell>
  <singleXmlCell id="370" r="Y46" connectionId="0">
    <xmlCellPr id="370" uniqueName="_Report_Observations_BIL.PAS.WFG.SLB_T.T.KUN">
      <xmlPr mapId="1" xpath="/Report/Observations/BIL.PAS.WFG.SLB/T.T.KUN" xmlDataType="double"/>
    </xmlCellPr>
  </singleXmlCell>
  <singleXmlCell id="371" r="Y45" connectionId="0">
    <xmlCellPr id="371" uniqueName="_Report_Observations_BIL.PAS.WFG.SLB_T.T.BAN">
      <xmlPr mapId="1" xpath="/Report/Observations/BIL.PAS.WFG.SLB/T.T.BAN" xmlDataType="double"/>
    </xmlCellPr>
  </singleXmlCell>
  <singleXmlCell id="372" r="Y44" connectionId="0">
    <xmlCellPr id="372" uniqueName="_Report_Observations_BIL.PAS.WFG.SLB_T.T.T">
      <xmlPr mapId="1" xpath="/Report/Observations/BIL.PAS.WFG.SLB/T.T.T" xmlDataType="double"/>
    </xmlCellPr>
  </singleXmlCell>
  <singleXmlCell id="373" r="Y43" connectionId="0">
    <xmlCellPr id="373" uniqueName="_Report_Observations_BIL.PAS.WFG.REP_T.T.KUN">
      <xmlPr mapId="1" xpath="/Report/Observations/BIL.PAS.WFG.REP/T.T.KUN" xmlDataType="double"/>
    </xmlCellPr>
  </singleXmlCell>
  <singleXmlCell id="375" r="Y28" connectionId="0">
    <xmlCellPr id="375" uniqueName="_Report_Observations_BIL.AKT.WFG.SLB_T.T.T">
      <xmlPr mapId="1" xpath="/Report/Observations/BIL.AKT.WFG.SLB/T.T.T" xmlDataType="double"/>
    </xmlCellPr>
  </singleXmlCell>
  <singleXmlCell id="376" r="Y27" connectionId="0">
    <xmlCellPr id="376" uniqueName="_Report_Observations_BIL.AKT.WFG.REP_T.T.KUN">
      <xmlPr mapId="1" xpath="/Report/Observations/BIL.AKT.WFG.REP/T.T.KUN" xmlDataType="double"/>
    </xmlCellPr>
  </singleXmlCell>
  <singleXmlCell id="377" r="Y26" connectionId="0">
    <xmlCellPr id="377" uniqueName="_Report_Observations_BIL.AKT.WFG.REP_T.T.BAN">
      <xmlPr mapId="1" xpath="/Report/Observations/BIL.AKT.WFG.REP/T.T.BAN" xmlDataType="double"/>
    </xmlCellPr>
  </singleXmlCell>
  <singleXmlCell id="378" r="Y25" connectionId="0">
    <xmlCellPr id="378" uniqueName="_Report_Observations_BIL.AKT.WFG.REP_T.T.T">
      <xmlPr mapId="1" xpath="/Report/Observations/BIL.AKT.WFG.REP/T.T.T" xmlDataType="double"/>
    </xmlCellPr>
  </singleXmlCell>
  <singleXmlCell id="379" r="Y29" connectionId="0">
    <xmlCellPr id="379" uniqueName="_Report_Observations_BIL.AKT.WFG.SLB_T.T.BAN">
      <xmlPr mapId="1" xpath="/Report/Observations/BIL.AKT.WFG.SLB/T.T.BAN" xmlDataType="double"/>
    </xmlCellPr>
  </singleXmlCell>
  <singleXmlCell id="380" r="Y23" connectionId="0">
    <xmlCellPr id="380" uniqueName="_Report_Observations_BIL.AKT.FBA.BHU_T.T">
      <xmlPr mapId="1" xpath="/Report/Observations/BIL.AKT.FBA.BHU/T.T" xmlDataType="double"/>
    </xmlCellPr>
  </singleXmlCell>
  <singleXmlCell id="511" r="Q39" connectionId="0">
    <xmlCellPr id="511" uniqueName="_Report_Observations_BIL.PAS.VBA.BHU_I.T">
      <xmlPr mapId="1" xpath="/Report/Observations/BIL.PAS.VBA.BHU/I.T" xmlDataType="double"/>
    </xmlCellPr>
  </singleXmlCell>
  <singleXmlCell id="512" r="Q30" connectionId="0">
    <xmlCellPr id="512" uniqueName="_Report_Observations_BIL.AKT.WFG.SLB_I.T.KUN">
      <xmlPr mapId="1" xpath="/Report/Observations/BIL.AKT.WFG.SLB/I.T.KUN" xmlDataType="double"/>
    </xmlCellPr>
  </singleXmlCell>
  <singleXmlCell id="513" r="Q32" connectionId="0">
    <xmlCellPr id="513" uniqueName="_Report_Observations_BIL.AKT.FKU.BHU_I.T">
      <xmlPr mapId="1" xpath="/Report/Observations/BIL.AKT.FKU.BHU/I.T" xmlDataType="double"/>
    </xmlCellPr>
  </singleXmlCell>
  <singleXmlCell id="519" r="Q48" connectionId="0">
    <xmlCellPr id="519" uniqueName="_Report_Observations_BIL.PAS.VKE.KOV.BHU_I.T">
      <xmlPr mapId="1" xpath="/Report/Observations/BIL.PAS.VKE.KOV.BHU/I.T" xmlDataType="double"/>
    </xmlCellPr>
  </singleXmlCell>
  <singleXmlCell id="520" r="Q42" connectionId="0">
    <xmlCellPr id="520" uniqueName="_Report_Observations_BIL.PAS.WFG.REP_I.T.BAN">
      <xmlPr mapId="1" xpath="/Report/Observations/BIL.PAS.WFG.REP/I.T.BAN" xmlDataType="double"/>
    </xmlCellPr>
  </singleXmlCell>
  <singleXmlCell id="521" r="Q41" connectionId="0">
    <xmlCellPr id="521" uniqueName="_Report_Observations_BIL.PAS.WFG.REP_I.T.T">
      <xmlPr mapId="1" xpath="/Report/Observations/BIL.PAS.WFG.REP/I.T.T" xmlDataType="double"/>
    </xmlCellPr>
  </singleXmlCell>
  <singleXmlCell id="522" r="Q46" connectionId="0">
    <xmlCellPr id="522" uniqueName="_Report_Observations_BIL.PAS.WFG.SLB_I.T.KUN">
      <xmlPr mapId="1" xpath="/Report/Observations/BIL.PAS.WFG.SLB/I.T.KUN" xmlDataType="double"/>
    </xmlCellPr>
  </singleXmlCell>
  <singleXmlCell id="523" r="Q45" connectionId="0">
    <xmlCellPr id="523" uniqueName="_Report_Observations_BIL.PAS.WFG.SLB_I.T.BAN">
      <xmlPr mapId="1" xpath="/Report/Observations/BIL.PAS.WFG.SLB/I.T.BAN" xmlDataType="double"/>
    </xmlCellPr>
  </singleXmlCell>
  <singleXmlCell id="524" r="Q44" connectionId="0">
    <xmlCellPr id="524" uniqueName="_Report_Observations_BIL.PAS.WFG.SLB_I.T.T">
      <xmlPr mapId="1" xpath="/Report/Observations/BIL.PAS.WFG.SLB/I.T.T" xmlDataType="double"/>
    </xmlCellPr>
  </singleXmlCell>
  <singleXmlCell id="525" r="Q43" connectionId="0">
    <xmlCellPr id="525" uniqueName="_Report_Observations_BIL.PAS.WFG.REP_I.T.KUN">
      <xmlPr mapId="1" xpath="/Report/Observations/BIL.PAS.WFG.REP/I.T.KUN" xmlDataType="double"/>
    </xmlCellPr>
  </singleXmlCell>
  <singleXmlCell id="531" r="Q28" connectionId="0">
    <xmlCellPr id="531" uniqueName="_Report_Observations_BIL.AKT.WFG.SLB_I.T.T">
      <xmlPr mapId="1" xpath="/Report/Observations/BIL.AKT.WFG.SLB/I.T.T" xmlDataType="double"/>
    </xmlCellPr>
  </singleXmlCell>
  <singleXmlCell id="533" r="Q27" connectionId="0">
    <xmlCellPr id="533" uniqueName="_Report_Observations_BIL.AKT.WFG.REP_I.T.KUN">
      <xmlPr mapId="1" xpath="/Report/Observations/BIL.AKT.WFG.REP/I.T.KUN" xmlDataType="double"/>
    </xmlCellPr>
  </singleXmlCell>
  <singleXmlCell id="535" r="Q26" connectionId="0">
    <xmlCellPr id="535" uniqueName="_Report_Observations_BIL.AKT.WFG.REP_I.T.BAN">
      <xmlPr mapId="1" xpath="/Report/Observations/BIL.AKT.WFG.REP/I.T.BAN" xmlDataType="double"/>
    </xmlCellPr>
  </singleXmlCell>
  <singleXmlCell id="537" r="Q25" connectionId="0">
    <xmlCellPr id="537" uniqueName="_Report_Observations_BIL.AKT.WFG.REP_I.T.T">
      <xmlPr mapId="1" xpath="/Report/Observations/BIL.AKT.WFG.REP/I.T.T" xmlDataType="double"/>
    </xmlCellPr>
  </singleXmlCell>
  <singleXmlCell id="542" r="Q29" connectionId="0">
    <xmlCellPr id="542" uniqueName="_Report_Observations_BIL.AKT.WFG.SLB_I.T.BAN">
      <xmlPr mapId="1" xpath="/Report/Observations/BIL.AKT.WFG.SLB/I.T.BAN" xmlDataType="double"/>
    </xmlCellPr>
  </singleXmlCell>
  <singleXmlCell id="544" r="Q23" connectionId="0">
    <xmlCellPr id="544" uniqueName="_Report_Observations_BIL.AKT.FBA.BHU_I.T">
      <xmlPr mapId="1" xpath="/Report/Observations/BIL.AKT.FBA.BHU/I.T" xmlDataType="double"/>
    </xmlCellPr>
  </singleXmlCell>
  <singleXmlCell id="741" r="R27" connectionId="0">
    <xmlCellPr id="741" uniqueName="_Report_Observations_BIL.AKT.WFG.REP_A.CHF.KUN">
      <xmlPr mapId="1" xpath="/Report/Observations/BIL.AKT.WFG.REP/A.CHF.KUN" xmlDataType="double"/>
    </xmlCellPr>
  </singleXmlCell>
  <singleXmlCell id="742" r="R26" connectionId="0">
    <xmlCellPr id="742" uniqueName="_Report_Observations_BIL.AKT.WFG.REP_A.CHF.BAN">
      <xmlPr mapId="1" xpath="/Report/Observations/BIL.AKT.WFG.REP/A.CHF.BAN" xmlDataType="double"/>
    </xmlCellPr>
  </singleXmlCell>
  <singleXmlCell id="743" r="R25" connectionId="0">
    <xmlCellPr id="743" uniqueName="_Report_Observations_BIL.AKT.WFG.REP_A.CHF.T">
      <xmlPr mapId="1" xpath="/Report/Observations/BIL.AKT.WFG.REP/A.CHF.T" xmlDataType="double"/>
    </xmlCellPr>
  </singleXmlCell>
  <singleXmlCell id="744" r="R29" connectionId="0">
    <xmlCellPr id="744" uniqueName="_Report_Observations_BIL.AKT.WFG.SLB_A.CHF.BAN">
      <xmlPr mapId="1" xpath="/Report/Observations/BIL.AKT.WFG.SLB/A.CHF.BAN" xmlDataType="double"/>
    </xmlCellPr>
  </singleXmlCell>
  <singleXmlCell id="745" r="R28" connectionId="0">
    <xmlCellPr id="745" uniqueName="_Report_Observations_BIL.AKT.WFG.SLB_A.CHF.T">
      <xmlPr mapId="1" xpath="/Report/Observations/BIL.AKT.WFG.SLB/A.CHF.T" xmlDataType="double"/>
    </xmlCellPr>
  </singleXmlCell>
  <singleXmlCell id="746" r="R23" connectionId="0">
    <xmlCellPr id="746" uniqueName="_Report_Observations_BIL.AKT.FBA.BHU_A.CHF">
      <xmlPr mapId="1" xpath="/Report/Observations/BIL.AKT.FBA.BHU/A.CHF" xmlDataType="double"/>
    </xmlCellPr>
  </singleXmlCell>
  <singleXmlCell id="795" r="R39" connectionId="0">
    <xmlCellPr id="795" uniqueName="_Report_Observations_BIL.PAS.VBA.BHU_A.CHF">
      <xmlPr mapId="1" xpath="/Report/Observations/BIL.PAS.VBA.BHU/A.CHF" xmlDataType="double"/>
    </xmlCellPr>
  </singleXmlCell>
  <singleXmlCell id="796" r="R30" connectionId="0">
    <xmlCellPr id="796" uniqueName="_Report_Observations_BIL.AKT.WFG.SLB_A.CHF.KUN">
      <xmlPr mapId="1" xpath="/Report/Observations/BIL.AKT.WFG.SLB/A.CHF.KUN" xmlDataType="double"/>
    </xmlCellPr>
  </singleXmlCell>
  <singleXmlCell id="798" r="R32" connectionId="0">
    <xmlCellPr id="798" uniqueName="_Report_Observations_BIL.AKT.FKU.BHU_A.CHF">
      <xmlPr mapId="1" xpath="/Report/Observations/BIL.AKT.FKU.BHU/A.CHF" xmlDataType="double"/>
    </xmlCellPr>
  </singleXmlCell>
  <singleXmlCell id="805" r="R48" connectionId="0">
    <xmlCellPr id="805" uniqueName="_Report_Observations_BIL.PAS.VKE.KOV.BHU_A.CHF">
      <xmlPr mapId="1" xpath="/Report/Observations/BIL.PAS.VKE.KOV.BHU/A.CHF" xmlDataType="double"/>
    </xmlCellPr>
  </singleXmlCell>
  <singleXmlCell id="808" r="R46" connectionId="0">
    <xmlCellPr id="808" uniqueName="_Report_Observations_BIL.PAS.WFG.SLB_A.CHF.KUN">
      <xmlPr mapId="1" xpath="/Report/Observations/BIL.PAS.WFG.SLB/A.CHF.KUN" xmlDataType="double"/>
    </xmlCellPr>
  </singleXmlCell>
  <singleXmlCell id="815" r="R41" connectionId="0">
    <xmlCellPr id="815" uniqueName="_Report_Observations_BIL.PAS.WFG.REP_A.CHF.T">
      <xmlPr mapId="1" xpath="/Report/Observations/BIL.PAS.WFG.REP/A.CHF.T" xmlDataType="double"/>
    </xmlCellPr>
  </singleXmlCell>
  <singleXmlCell id="821" r="R45" connectionId="0">
    <xmlCellPr id="821" uniqueName="_Report_Observations_BIL.PAS.WFG.SLB_A.CHF.BAN">
      <xmlPr mapId="1" xpath="/Report/Observations/BIL.PAS.WFG.SLB/A.CHF.BAN" xmlDataType="double"/>
    </xmlCellPr>
  </singleXmlCell>
  <singleXmlCell id="823" r="R44" connectionId="0">
    <xmlCellPr id="823" uniqueName="_Report_Observations_BIL.PAS.WFG.SLB_A.CHF.T">
      <xmlPr mapId="1" xpath="/Report/Observations/BIL.PAS.WFG.SLB/A.CHF.T" xmlDataType="double"/>
    </xmlCellPr>
  </singleXmlCell>
  <singleXmlCell id="825" r="R43" connectionId="0">
    <xmlCellPr id="825" uniqueName="_Report_Observations_BIL.PAS.WFG.REP_A.CHF.KUN">
      <xmlPr mapId="1" xpath="/Report/Observations/BIL.PAS.WFG.REP/A.CHF.KUN" xmlDataType="double"/>
    </xmlCellPr>
  </singleXmlCell>
  <singleXmlCell id="827" r="R42" connectionId="0">
    <xmlCellPr id="827" uniqueName="_Report_Observations_BIL.PAS.WFG.REP_A.CHF.BAN">
      <xmlPr mapId="1" xpath="/Report/Observations/BIL.PAS.WFG.REP/A.CHF.BAN" xmlDataType="double"/>
    </xmlCellPr>
  </singleXmlCell>
  <singleXmlCell id="1068" r="S39" connectionId="0">
    <xmlCellPr id="1068" uniqueName="_Report_Observations_BIL.PAS.VBA.BHU_A.EM">
      <xmlPr mapId="1" xpath="/Report/Observations/BIL.PAS.VBA.BHU/A.EM" xmlDataType="double"/>
    </xmlCellPr>
  </singleXmlCell>
  <singleXmlCell id="1069" r="S32" connectionId="0">
    <xmlCellPr id="1069" uniqueName="_Report_Observations_BIL.AKT.FKU.BHU_A.EM">
      <xmlPr mapId="1" xpath="/Report/Observations/BIL.AKT.FKU.BHU/A.EM" xmlDataType="double"/>
    </xmlCellPr>
  </singleXmlCell>
  <singleXmlCell id="1070" r="S30" connectionId="0">
    <xmlCellPr id="1070" uniqueName="_Report_Observations_BIL.AKT.WFG.SLB_A.EM.KUN">
      <xmlPr mapId="1" xpath="/Report/Observations/BIL.AKT.WFG.SLB/A.EM.KUN" xmlDataType="double"/>
    </xmlCellPr>
  </singleXmlCell>
  <singleXmlCell id="1072" r="S48" connectionId="0">
    <xmlCellPr id="1072" uniqueName="_Report_Observations_BIL.PAS.VKE.KOV.BHU_A.EM">
      <xmlPr mapId="1" xpath="/Report/Observations/BIL.PAS.VKE.KOV.BHU/A.EM" xmlDataType="double"/>
    </xmlCellPr>
  </singleXmlCell>
  <singleXmlCell id="1073" r="S46" connectionId="0">
    <xmlCellPr id="1073" uniqueName="_Report_Observations_BIL.PAS.WFG.SLB_A.EM.KUN">
      <xmlPr mapId="1" xpath="/Report/Observations/BIL.PAS.WFG.SLB/A.EM.KUN" xmlDataType="double"/>
    </xmlCellPr>
  </singleXmlCell>
  <singleXmlCell id="1074" r="S45" connectionId="0">
    <xmlCellPr id="1074" uniqueName="_Report_Observations_BIL.PAS.WFG.SLB_A.EM.BAN">
      <xmlPr mapId="1" xpath="/Report/Observations/BIL.PAS.WFG.SLB/A.EM.BAN" xmlDataType="double"/>
    </xmlCellPr>
  </singleXmlCell>
  <singleXmlCell id="1075" r="S44" connectionId="0">
    <xmlCellPr id="1075" uniqueName="_Report_Observations_BIL.PAS.WFG.SLB_A.EM.T">
      <xmlPr mapId="1" xpath="/Report/Observations/BIL.PAS.WFG.SLB/A.EM.T" xmlDataType="double"/>
    </xmlCellPr>
  </singleXmlCell>
  <singleXmlCell id="1076" r="S43" connectionId="0">
    <xmlCellPr id="1076" uniqueName="_Report_Observations_BIL.PAS.WFG.REP_A.EM.KUN">
      <xmlPr mapId="1" xpath="/Report/Observations/BIL.PAS.WFG.REP/A.EM.KUN" xmlDataType="double"/>
    </xmlCellPr>
  </singleXmlCell>
  <singleXmlCell id="1077" r="S42" connectionId="0">
    <xmlCellPr id="1077" uniqueName="_Report_Observations_BIL.PAS.WFG.REP_A.EM.BAN">
      <xmlPr mapId="1" xpath="/Report/Observations/BIL.PAS.WFG.REP/A.EM.BAN" xmlDataType="double"/>
    </xmlCellPr>
  </singleXmlCell>
  <singleXmlCell id="1078" r="S41" connectionId="0">
    <xmlCellPr id="1078" uniqueName="_Report_Observations_BIL.PAS.WFG.REP_A.EM.T">
      <xmlPr mapId="1" xpath="/Report/Observations/BIL.PAS.WFG.REP/A.EM.T" xmlDataType="double"/>
    </xmlCellPr>
  </singleXmlCell>
  <singleXmlCell id="1085" r="S26" connectionId="0">
    <xmlCellPr id="1085" uniqueName="_Report_Observations_BIL.AKT.WFG.REP_A.EM.BAN">
      <xmlPr mapId="1" xpath="/Report/Observations/BIL.AKT.WFG.REP/A.EM.BAN" xmlDataType="double"/>
    </xmlCellPr>
  </singleXmlCell>
  <singleXmlCell id="1087" r="S25" connectionId="0">
    <xmlCellPr id="1087" uniqueName="_Report_Observations_BIL.AKT.WFG.REP_A.EM.T">
      <xmlPr mapId="1" xpath="/Report/Observations/BIL.AKT.WFG.REP/A.EM.T" xmlDataType="double"/>
    </xmlCellPr>
  </singleXmlCell>
  <singleXmlCell id="1090" r="S23" connectionId="0">
    <xmlCellPr id="1090" uniqueName="_Report_Observations_BIL.AKT.FBA.BHU_A.EM">
      <xmlPr mapId="1" xpath="/Report/Observations/BIL.AKT.FBA.BHU/A.EM" xmlDataType="double"/>
    </xmlCellPr>
  </singleXmlCell>
  <singleXmlCell id="1093" r="S29" connectionId="0">
    <xmlCellPr id="1093" uniqueName="_Report_Observations_BIL.AKT.WFG.SLB_A.EM.BAN">
      <xmlPr mapId="1" xpath="/Report/Observations/BIL.AKT.WFG.SLB/A.EM.BAN" xmlDataType="double"/>
    </xmlCellPr>
  </singleXmlCell>
  <singleXmlCell id="1094" r="S28" connectionId="0">
    <xmlCellPr id="1094" uniqueName="_Report_Observations_BIL.AKT.WFG.SLB_A.EM.T">
      <xmlPr mapId="1" xpath="/Report/Observations/BIL.AKT.WFG.SLB/A.EM.T" xmlDataType="double"/>
    </xmlCellPr>
  </singleXmlCell>
  <singleXmlCell id="1096" r="S27" connectionId="0">
    <xmlCellPr id="1096" uniqueName="_Report_Observations_BIL.AKT.WFG.REP_A.EM.KUN">
      <xmlPr mapId="1" xpath="/Report/Observations/BIL.AKT.WFG.REP/A.EM.KUN" xmlDataType="double"/>
    </xmlCellPr>
  </singleXmlCell>
  <singleXmlCell id="1182" r="T25" connectionId="0">
    <xmlCellPr id="1182" uniqueName="_Report_Observations_BIL.AKT.WFG.REP_A.USD.T">
      <xmlPr mapId="1" xpath="/Report/Observations/BIL.AKT.WFG.REP/A.USD.T" xmlDataType="double"/>
    </xmlCellPr>
  </singleXmlCell>
  <singleXmlCell id="1183" r="T23" connectionId="0">
    <xmlCellPr id="1183" uniqueName="_Report_Observations_BIL.AKT.FBA.BHU_A.USD">
      <xmlPr mapId="1" xpath="/Report/Observations/BIL.AKT.FBA.BHU/A.USD" xmlDataType="double"/>
    </xmlCellPr>
  </singleXmlCell>
  <singleXmlCell id="1184" r="T29" connectionId="0">
    <xmlCellPr id="1184" uniqueName="_Report_Observations_BIL.AKT.WFG.SLB_A.USD.BAN">
      <xmlPr mapId="1" xpath="/Report/Observations/BIL.AKT.WFG.SLB/A.USD.BAN" xmlDataType="double"/>
    </xmlCellPr>
  </singleXmlCell>
  <singleXmlCell id="1185" r="T28" connectionId="0">
    <xmlCellPr id="1185" uniqueName="_Report_Observations_BIL.AKT.WFG.SLB_A.USD.T">
      <xmlPr mapId="1" xpath="/Report/Observations/BIL.AKT.WFG.SLB/A.USD.T" xmlDataType="double"/>
    </xmlCellPr>
  </singleXmlCell>
  <singleXmlCell id="1186" r="T27" connectionId="0">
    <xmlCellPr id="1186" uniqueName="_Report_Observations_BIL.AKT.WFG.REP_A.USD.KUN">
      <xmlPr mapId="1" xpath="/Report/Observations/BIL.AKT.WFG.REP/A.USD.KUN" xmlDataType="double"/>
    </xmlCellPr>
  </singleXmlCell>
  <singleXmlCell id="1187" r="T26" connectionId="0">
    <xmlCellPr id="1187" uniqueName="_Report_Observations_BIL.AKT.WFG.REP_A.USD.BAN">
      <xmlPr mapId="1" xpath="/Report/Observations/BIL.AKT.WFG.REP/A.USD.BAN" xmlDataType="double"/>
    </xmlCellPr>
  </singleXmlCell>
  <singleXmlCell id="1193" r="K44" connectionId="0">
    <xmlCellPr id="1193" uniqueName="_Report_Observations_BIL.PAS.WFG.SLB_I.CHF.T">
      <xmlPr mapId="1" xpath="/Report/Observations/BIL.PAS.WFG.SLB/I.CHF.T" xmlDataType="double"/>
    </xmlCellPr>
  </singleXmlCell>
  <singleXmlCell id="1195" r="K43" connectionId="0">
    <xmlCellPr id="1195" uniqueName="_Report_Observations_BIL.PAS.WFG.REP_I.CHF.KUN">
      <xmlPr mapId="1" xpath="/Report/Observations/BIL.PAS.WFG.REP/I.CHF.KUN" xmlDataType="double"/>
    </xmlCellPr>
  </singleXmlCell>
  <singleXmlCell id="1197" r="K42" connectionId="0">
    <xmlCellPr id="1197" uniqueName="_Report_Observations_BIL.PAS.WFG.REP_I.CHF.BAN">
      <xmlPr mapId="1" xpath="/Report/Observations/BIL.PAS.WFG.REP/I.CHF.BAN" xmlDataType="double"/>
    </xmlCellPr>
  </singleXmlCell>
  <singleXmlCell id="1198" r="K41" connectionId="0">
    <xmlCellPr id="1198" uniqueName="_Report_Observations_BIL.PAS.WFG.REP_I.CHF.T">
      <xmlPr mapId="1" xpath="/Report/Observations/BIL.PAS.WFG.REP/I.CHF.T" xmlDataType="double"/>
    </xmlCellPr>
  </singleXmlCell>
  <singleXmlCell id="1199" r="K39" connectionId="0">
    <xmlCellPr id="1199" uniqueName="_Report_Observations_BIL.PAS.VBA.BHU_I.CHF">
      <xmlPr mapId="1" xpath="/Report/Observations/BIL.PAS.VBA.BHU/I.CHF" xmlDataType="double"/>
    </xmlCellPr>
  </singleXmlCell>
  <singleXmlCell id="1208" r="K48" connectionId="0">
    <xmlCellPr id="1208" uniqueName="_Report_Observations_BIL.PAS.VKE.KOV.BHU_I.CHF">
      <xmlPr mapId="1" xpath="/Report/Observations/BIL.PAS.VKE.KOV.BHU/I.CHF" xmlDataType="double"/>
    </xmlCellPr>
  </singleXmlCell>
  <singleXmlCell id="1210" r="K46" connectionId="0">
    <xmlCellPr id="1210" uniqueName="_Report_Observations_BIL.PAS.WFG.SLB_I.CHF.KUN">
      <xmlPr mapId="1" xpath="/Report/Observations/BIL.PAS.WFG.SLB/I.CHF.KUN" xmlDataType="double"/>
    </xmlCellPr>
  </singleXmlCell>
  <singleXmlCell id="1211" r="K45" connectionId="0">
    <xmlCellPr id="1211" uniqueName="_Report_Observations_BIL.PAS.WFG.SLB_I.CHF.BAN">
      <xmlPr mapId="1" xpath="/Report/Observations/BIL.PAS.WFG.SLB/I.CHF.BAN" xmlDataType="double"/>
    </xmlCellPr>
  </singleXmlCell>
  <singleXmlCell id="1218" r="K32" connectionId="0">
    <xmlCellPr id="1218" uniqueName="_Report_Observations_BIL.AKT.FKU.BHU_I.CHF">
      <xmlPr mapId="1" xpath="/Report/Observations/BIL.AKT.FKU.BHU/I.CHF" xmlDataType="double"/>
    </xmlCellPr>
  </singleXmlCell>
  <singleXmlCell id="1219" r="K30" connectionId="0">
    <xmlCellPr id="1219" uniqueName="_Report_Observations_BIL.AKT.WFG.SLB_I.CHF.KUN">
      <xmlPr mapId="1" xpath="/Report/Observations/BIL.AKT.WFG.SLB/I.CHF.KUN" xmlDataType="double"/>
    </xmlCellPr>
  </singleXmlCell>
  <singleXmlCell id="1220" r="K26" connectionId="0">
    <xmlCellPr id="1220" uniqueName="_Report_Observations_BIL.AKT.WFG.REP_I.CHF.BAN">
      <xmlPr mapId="1" xpath="/Report/Observations/BIL.AKT.WFG.REP/I.CHF.BAN" xmlDataType="double"/>
    </xmlCellPr>
  </singleXmlCell>
  <singleXmlCell id="1221" r="K25" connectionId="0">
    <xmlCellPr id="1221" uniqueName="_Report_Observations_BIL.AKT.WFG.REP_I.CHF.T">
      <xmlPr mapId="1" xpath="/Report/Observations/BIL.AKT.WFG.REP/I.CHF.T" xmlDataType="double"/>
    </xmlCellPr>
  </singleXmlCell>
  <singleXmlCell id="1222" r="K23" connectionId="0">
    <xmlCellPr id="1222" uniqueName="_Report_Observations_BIL.AKT.FBA.BHU_I.CHF">
      <xmlPr mapId="1" xpath="/Report/Observations/BIL.AKT.FBA.BHU/I.CHF" xmlDataType="double"/>
    </xmlCellPr>
  </singleXmlCell>
  <singleXmlCell id="1223" r="K29" connectionId="0">
    <xmlCellPr id="1223" uniqueName="_Report_Observations_BIL.AKT.WFG.SLB_I.CHF.BAN">
      <xmlPr mapId="1" xpath="/Report/Observations/BIL.AKT.WFG.SLB/I.CHF.BAN" xmlDataType="double"/>
    </xmlCellPr>
  </singleXmlCell>
  <singleXmlCell id="1224" r="K28" connectionId="0">
    <xmlCellPr id="1224" uniqueName="_Report_Observations_BIL.AKT.WFG.SLB_I.CHF.T">
      <xmlPr mapId="1" xpath="/Report/Observations/BIL.AKT.WFG.SLB/I.CHF.T" xmlDataType="double"/>
    </xmlCellPr>
  </singleXmlCell>
  <singleXmlCell id="1225" r="K27" connectionId="0">
    <xmlCellPr id="1225" uniqueName="_Report_Observations_BIL.AKT.WFG.REP_I.CHF.KUN">
      <xmlPr mapId="1" xpath="/Report/Observations/BIL.AKT.WFG.REP/I.CHF.KUN" xmlDataType="double"/>
    </xmlCellPr>
  </singleXmlCell>
  <singleXmlCell id="1361" r="L32" connectionId="0">
    <xmlCellPr id="1361" uniqueName="_Report_Observations_BIL.AKT.FKU.BHU_I.EM">
      <xmlPr mapId="1" xpath="/Report/Observations/BIL.AKT.FKU.BHU/I.EM" xmlDataType="double"/>
    </xmlCellPr>
  </singleXmlCell>
  <singleXmlCell id="1362" r="L30" connectionId="0">
    <xmlCellPr id="1362" uniqueName="_Report_Observations_BIL.AKT.WFG.SLB_I.EM.KUN">
      <xmlPr mapId="1" xpath="/Report/Observations/BIL.AKT.WFG.SLB/I.EM.KUN" xmlDataType="double"/>
    </xmlCellPr>
  </singleXmlCell>
  <singleXmlCell id="1363" r="L25" connectionId="0">
    <xmlCellPr id="1363" uniqueName="_Report_Observations_BIL.AKT.WFG.REP_I.EM.T">
      <xmlPr mapId="1" xpath="/Report/Observations/BIL.AKT.WFG.REP/I.EM.T" xmlDataType="double"/>
    </xmlCellPr>
  </singleXmlCell>
  <singleXmlCell id="1364" r="L23" connectionId="0">
    <xmlCellPr id="1364" uniqueName="_Report_Observations_BIL.AKT.FBA.BHU_I.EM">
      <xmlPr mapId="1" xpath="/Report/Observations/BIL.AKT.FBA.BHU/I.EM" xmlDataType="double"/>
    </xmlCellPr>
  </singleXmlCell>
  <singleXmlCell id="1365" r="L29" connectionId="0">
    <xmlCellPr id="1365" uniqueName="_Report_Observations_BIL.AKT.WFG.SLB_I.EM.BAN">
      <xmlPr mapId="1" xpath="/Report/Observations/BIL.AKT.WFG.SLB/I.EM.BAN" xmlDataType="double"/>
    </xmlCellPr>
  </singleXmlCell>
  <singleXmlCell id="1366" r="L28" connectionId="0">
    <xmlCellPr id="1366" uniqueName="_Report_Observations_BIL.AKT.WFG.SLB_I.EM.T">
      <xmlPr mapId="1" xpath="/Report/Observations/BIL.AKT.WFG.SLB/I.EM.T" xmlDataType="double"/>
    </xmlCellPr>
  </singleXmlCell>
  <singleXmlCell id="1367" r="L27" connectionId="0">
    <xmlCellPr id="1367" uniqueName="_Report_Observations_BIL.AKT.WFG.REP_I.EM.KUN">
      <xmlPr mapId="1" xpath="/Report/Observations/BIL.AKT.WFG.REP/I.EM.KUN" xmlDataType="double"/>
    </xmlCellPr>
  </singleXmlCell>
  <singleXmlCell id="1368" r="L26" connectionId="0">
    <xmlCellPr id="1368" uniqueName="_Report_Observations_BIL.AKT.WFG.REP_I.EM.BAN">
      <xmlPr mapId="1" xpath="/Report/Observations/BIL.AKT.WFG.REP/I.EM.BAN" xmlDataType="double"/>
    </xmlCellPr>
  </singleXmlCell>
  <singleXmlCell id="1397" r="T39" connectionId="0">
    <xmlCellPr id="1397" uniqueName="_Report_Observations_BIL.PAS.VBA.BHU_A.USD">
      <xmlPr mapId="1" xpath="/Report/Observations/BIL.PAS.VBA.BHU/A.USD" xmlDataType="double"/>
    </xmlCellPr>
  </singleXmlCell>
  <singleXmlCell id="1399" r="T32" connectionId="0">
    <xmlCellPr id="1399" uniqueName="_Report_Observations_BIL.AKT.FKU.BHU_A.USD">
      <xmlPr mapId="1" xpath="/Report/Observations/BIL.AKT.FKU.BHU/A.USD" xmlDataType="double"/>
    </xmlCellPr>
  </singleXmlCell>
  <singleXmlCell id="1400" r="T30" connectionId="0">
    <xmlCellPr id="1400" uniqueName="_Report_Observations_BIL.AKT.WFG.SLB_A.USD.KUN">
      <xmlPr mapId="1" xpath="/Report/Observations/BIL.AKT.WFG.SLB/A.USD.KUN" xmlDataType="double"/>
    </xmlCellPr>
  </singleXmlCell>
  <singleXmlCell id="1406" r="T46" connectionId="0">
    <xmlCellPr id="1406" uniqueName="_Report_Observations_BIL.PAS.WFG.SLB_A.USD.KUN">
      <xmlPr mapId="1" xpath="/Report/Observations/BIL.PAS.WFG.SLB/A.USD.KUN" xmlDataType="double"/>
    </xmlCellPr>
  </singleXmlCell>
  <singleXmlCell id="1408" r="T45" connectionId="0">
    <xmlCellPr id="1408" uniqueName="_Report_Observations_BIL.PAS.WFG.SLB_A.USD.BAN">
      <xmlPr mapId="1" xpath="/Report/Observations/BIL.PAS.WFG.SLB/A.USD.BAN" xmlDataType="double"/>
    </xmlCellPr>
  </singleXmlCell>
  <singleXmlCell id="1410" r="T44" connectionId="0">
    <xmlCellPr id="1410" uniqueName="_Report_Observations_BIL.PAS.WFG.SLB_A.USD.T">
      <xmlPr mapId="1" xpath="/Report/Observations/BIL.PAS.WFG.SLB/A.USD.T" xmlDataType="double"/>
    </xmlCellPr>
  </singleXmlCell>
  <singleXmlCell id="1415" r="T48" connectionId="0">
    <xmlCellPr id="1415" uniqueName="_Report_Observations_BIL.PAS.VKE.KOV.BHU_A.USD">
      <xmlPr mapId="1" xpath="/Report/Observations/BIL.PAS.VKE.KOV.BHU/A.USD" xmlDataType="double"/>
    </xmlCellPr>
  </singleXmlCell>
  <singleXmlCell id="1416" r="T43" connectionId="0">
    <xmlCellPr id="1416" uniqueName="_Report_Observations_BIL.PAS.WFG.REP_A.USD.KUN">
      <xmlPr mapId="1" xpath="/Report/Observations/BIL.PAS.WFG.REP/A.USD.KUN" xmlDataType="double"/>
    </xmlCellPr>
  </singleXmlCell>
  <singleXmlCell id="1417" r="T42" connectionId="0">
    <xmlCellPr id="1417" uniqueName="_Report_Observations_BIL.PAS.WFG.REP_A.USD.BAN">
      <xmlPr mapId="1" xpath="/Report/Observations/BIL.PAS.WFG.REP/A.USD.BAN" xmlDataType="double"/>
    </xmlCellPr>
  </singleXmlCell>
  <singleXmlCell id="1418" r="T41" connectionId="0">
    <xmlCellPr id="1418" uniqueName="_Report_Observations_BIL.PAS.WFG.REP_A.USD.T">
      <xmlPr mapId="1" xpath="/Report/Observations/BIL.PAS.WFG.REP/A.USD.T" xmlDataType="double"/>
    </xmlCellPr>
  </singleXmlCell>
  <singleXmlCell id="1490" r="U32" connectionId="0">
    <xmlCellPr id="1490" uniqueName="_Report_Observations_BIL.AKT.FKU.BHU_A.EUR">
      <xmlPr mapId="1" xpath="/Report/Observations/BIL.AKT.FKU.BHU/A.EUR" xmlDataType="double"/>
    </xmlCellPr>
  </singleXmlCell>
  <singleXmlCell id="1491" r="U39" connectionId="0">
    <xmlCellPr id="1491" uniqueName="_Report_Observations_BIL.PAS.VBA.BHU_A.EUR">
      <xmlPr mapId="1" xpath="/Report/Observations/BIL.PAS.VBA.BHU/A.EUR" xmlDataType="double"/>
    </xmlCellPr>
  </singleXmlCell>
  <singleXmlCell id="1492" r="U30" connectionId="0">
    <xmlCellPr id="1492" uniqueName="_Report_Observations_BIL.AKT.WFG.SLB_A.EUR.KUN">
      <xmlPr mapId="1" xpath="/Report/Observations/BIL.AKT.WFG.SLB/A.EUR.KUN" xmlDataType="double"/>
    </xmlCellPr>
  </singleXmlCell>
  <singleXmlCell id="1493" r="U46" connectionId="0">
    <xmlCellPr id="1493" uniqueName="_Report_Observations_BIL.PAS.WFG.SLB_A.EUR.KUN">
      <xmlPr mapId="1" xpath="/Report/Observations/BIL.PAS.WFG.SLB/A.EUR.KUN" xmlDataType="double"/>
    </xmlCellPr>
  </singleXmlCell>
  <singleXmlCell id="1494" r="U45" connectionId="0">
    <xmlCellPr id="1494" uniqueName="_Report_Observations_BIL.PAS.WFG.SLB_A.EUR.BAN">
      <xmlPr mapId="1" xpath="/Report/Observations/BIL.PAS.WFG.SLB/A.EUR.BAN" xmlDataType="double"/>
    </xmlCellPr>
  </singleXmlCell>
  <singleXmlCell id="1495" r="U44" connectionId="0">
    <xmlCellPr id="1495" uniqueName="_Report_Observations_BIL.PAS.WFG.SLB_A.EUR.T">
      <xmlPr mapId="1" xpath="/Report/Observations/BIL.PAS.WFG.SLB/A.EUR.T" xmlDataType="double"/>
    </xmlCellPr>
  </singleXmlCell>
  <singleXmlCell id="1496" r="U43" connectionId="0">
    <xmlCellPr id="1496" uniqueName="_Report_Observations_BIL.PAS.WFG.REP_A.EUR.KUN">
      <xmlPr mapId="1" xpath="/Report/Observations/BIL.PAS.WFG.REP/A.EUR.KUN" xmlDataType="double"/>
    </xmlCellPr>
  </singleXmlCell>
  <singleXmlCell id="1497" r="U48" connectionId="0">
    <xmlCellPr id="1497" uniqueName="_Report_Observations_BIL.PAS.VKE.KOV.BHU_A.EUR">
      <xmlPr mapId="1" xpath="/Report/Observations/BIL.PAS.VKE.KOV.BHU/A.EUR" xmlDataType="double"/>
    </xmlCellPr>
  </singleXmlCell>
  <singleXmlCell id="1498" r="U42" connectionId="0">
    <xmlCellPr id="1498" uniqueName="_Report_Observations_BIL.PAS.WFG.REP_A.EUR.BAN">
      <xmlPr mapId="1" xpath="/Report/Observations/BIL.PAS.WFG.REP/A.EUR.BAN" xmlDataType="double"/>
    </xmlCellPr>
  </singleXmlCell>
  <singleXmlCell id="1499" r="U41" connectionId="0">
    <xmlCellPr id="1499" uniqueName="_Report_Observations_BIL.PAS.WFG.REP_A.EUR.T">
      <xmlPr mapId="1" xpath="/Report/Observations/BIL.PAS.WFG.REP/A.EUR.T" xmlDataType="double"/>
    </xmlCellPr>
  </singleXmlCell>
  <singleXmlCell id="1500" r="U29" connectionId="0">
    <xmlCellPr id="1500" uniqueName="_Report_Observations_BIL.AKT.WFG.SLB_A.EUR.BAN">
      <xmlPr mapId="1" xpath="/Report/Observations/BIL.AKT.WFG.SLB/A.EUR.BAN" xmlDataType="double"/>
    </xmlCellPr>
  </singleXmlCell>
  <singleXmlCell id="1503" r="U23" connectionId="0">
    <xmlCellPr id="1503" uniqueName="_Report_Observations_BIL.AKT.FBA.BHU_A.EUR">
      <xmlPr mapId="1" xpath="/Report/Observations/BIL.AKT.FBA.BHU/A.EUR" xmlDataType="double"/>
    </xmlCellPr>
  </singleXmlCell>
  <singleXmlCell id="1507" r="U28" connectionId="0">
    <xmlCellPr id="1507" uniqueName="_Report_Observations_BIL.AKT.WFG.SLB_A.EUR.T">
      <xmlPr mapId="1" xpath="/Report/Observations/BIL.AKT.WFG.SLB/A.EUR.T" xmlDataType="double"/>
    </xmlCellPr>
  </singleXmlCell>
  <singleXmlCell id="1509" r="U27" connectionId="0">
    <xmlCellPr id="1509" uniqueName="_Report_Observations_BIL.AKT.WFG.REP_A.EUR.KUN">
      <xmlPr mapId="1" xpath="/Report/Observations/BIL.AKT.WFG.REP/A.EUR.KUN" xmlDataType="double"/>
    </xmlCellPr>
  </singleXmlCell>
  <singleXmlCell id="1511" r="U26" connectionId="0">
    <xmlCellPr id="1511" uniqueName="_Report_Observations_BIL.AKT.WFG.REP_A.EUR.BAN">
      <xmlPr mapId="1" xpath="/Report/Observations/BIL.AKT.WFG.REP/A.EUR.BAN" xmlDataType="double"/>
    </xmlCellPr>
  </singleXmlCell>
  <singleXmlCell id="1513" r="U25" connectionId="0">
    <xmlCellPr id="1513" uniqueName="_Report_Observations_BIL.AKT.WFG.REP_A.EUR.T">
      <xmlPr mapId="1" xpath="/Report/Observations/BIL.AKT.WFG.REP/A.EUR.T" xmlDataType="double"/>
    </xmlCellPr>
  </singleXmlCell>
  <singleXmlCell id="1547" r="L43" connectionId="0">
    <xmlCellPr id="1547" uniqueName="_Report_Observations_BIL.PAS.WFG.REP_I.EM.KUN">
      <xmlPr mapId="1" xpath="/Report/Observations/BIL.PAS.WFG.REP/I.EM.KUN" xmlDataType="double"/>
    </xmlCellPr>
  </singleXmlCell>
  <singleXmlCell id="1549" r="L42" connectionId="0">
    <xmlCellPr id="1549" uniqueName="_Report_Observations_BIL.PAS.WFG.REP_I.EM.BAN">
      <xmlPr mapId="1" xpath="/Report/Observations/BIL.PAS.WFG.REP/I.EM.BAN" xmlDataType="double"/>
    </xmlCellPr>
  </singleXmlCell>
  <singleXmlCell id="1551" r="L41" connectionId="0">
    <xmlCellPr id="1551" uniqueName="_Report_Observations_BIL.PAS.WFG.REP_I.EM.T">
      <xmlPr mapId="1" xpath="/Report/Observations/BIL.PAS.WFG.REP/I.EM.T" xmlDataType="double"/>
    </xmlCellPr>
  </singleXmlCell>
  <singleXmlCell id="1553" r="L39" connectionId="0">
    <xmlCellPr id="1553" uniqueName="_Report_Observations_BIL.PAS.VBA.BHU_I.EM">
      <xmlPr mapId="1" xpath="/Report/Observations/BIL.PAS.VBA.BHU/I.EM" xmlDataType="double"/>
    </xmlCellPr>
  </singleXmlCell>
  <singleXmlCell id="1569" r="L46" connectionId="0">
    <xmlCellPr id="1569" uniqueName="_Report_Observations_BIL.PAS.WFG.SLB_I.EM.KUN">
      <xmlPr mapId="1" xpath="/Report/Observations/BIL.PAS.WFG.SLB/I.EM.KUN" xmlDataType="double"/>
    </xmlCellPr>
  </singleXmlCell>
  <singleXmlCell id="1571" r="L45" connectionId="0">
    <xmlCellPr id="1571" uniqueName="_Report_Observations_BIL.PAS.WFG.SLB_I.EM.BAN">
      <xmlPr mapId="1" xpath="/Report/Observations/BIL.PAS.WFG.SLB/I.EM.BAN" xmlDataType="double"/>
    </xmlCellPr>
  </singleXmlCell>
  <singleXmlCell id="1574" r="L44" connectionId="0">
    <xmlCellPr id="1574" uniqueName="_Report_Observations_BIL.PAS.WFG.SLB_I.EM.T">
      <xmlPr mapId="1" xpath="/Report/Observations/BIL.PAS.WFG.SLB/I.EM.T" xmlDataType="double"/>
    </xmlCellPr>
  </singleXmlCell>
  <singleXmlCell id="1578" r="L48" connectionId="0">
    <xmlCellPr id="1578" uniqueName="_Report_Observations_BIL.PAS.VKE.KOV.BHU_I.EM">
      <xmlPr mapId="1" xpath="/Report/Observations/BIL.PAS.VKE.KOV.BHU/I.EM" xmlDataType="double"/>
    </xmlCellPr>
  </singleXmlCell>
  <singleXmlCell id="1662" r="M42" connectionId="0">
    <xmlCellPr id="1662" uniqueName="_Report_Observations_BIL.PAS.WFG.REP_I.USD.BAN">
      <xmlPr mapId="1" xpath="/Report/Observations/BIL.PAS.WFG.REP/I.USD.BAN" xmlDataType="double"/>
    </xmlCellPr>
  </singleXmlCell>
  <singleXmlCell id="1663" r="M41" connectionId="0">
    <xmlCellPr id="1663" uniqueName="_Report_Observations_BIL.PAS.WFG.REP_I.USD.T">
      <xmlPr mapId="1" xpath="/Report/Observations/BIL.PAS.WFG.REP/I.USD.T" xmlDataType="double"/>
    </xmlCellPr>
  </singleXmlCell>
  <singleXmlCell id="1666" r="M32" connectionId="0">
    <xmlCellPr id="1666" uniqueName="_Report_Observations_BIL.AKT.FKU.BHU_I.USD">
      <xmlPr mapId="1" xpath="/Report/Observations/BIL.AKT.FKU.BHU/I.USD" xmlDataType="double"/>
    </xmlCellPr>
  </singleXmlCell>
  <singleXmlCell id="1668" r="M39" connectionId="0">
    <xmlCellPr id="1668" uniqueName="_Report_Observations_BIL.PAS.VBA.BHU_I.USD">
      <xmlPr mapId="1" xpath="/Report/Observations/BIL.PAS.VBA.BHU/I.USD" xmlDataType="double"/>
    </xmlCellPr>
  </singleXmlCell>
  <singleXmlCell id="1672" r="M46" connectionId="0">
    <xmlCellPr id="1672" uniqueName="_Report_Observations_BIL.PAS.WFG.SLB_I.USD.KUN">
      <xmlPr mapId="1" xpath="/Report/Observations/BIL.PAS.WFG.SLB/I.USD.KUN" xmlDataType="double"/>
    </xmlCellPr>
  </singleXmlCell>
  <singleXmlCell id="1673" r="M45" connectionId="0">
    <xmlCellPr id="1673" uniqueName="_Report_Observations_BIL.PAS.WFG.SLB_I.USD.BAN">
      <xmlPr mapId="1" xpath="/Report/Observations/BIL.PAS.WFG.SLB/I.USD.BAN" xmlDataType="double"/>
    </xmlCellPr>
  </singleXmlCell>
  <singleXmlCell id="1674" r="M44" connectionId="0">
    <xmlCellPr id="1674" uniqueName="_Report_Observations_BIL.PAS.WFG.SLB_I.USD.T">
      <xmlPr mapId="1" xpath="/Report/Observations/BIL.PAS.WFG.SLB/I.USD.T" xmlDataType="double"/>
    </xmlCellPr>
  </singleXmlCell>
  <singleXmlCell id="1675" r="M43" connectionId="0">
    <xmlCellPr id="1675" uniqueName="_Report_Observations_BIL.PAS.WFG.REP_I.USD.KUN">
      <xmlPr mapId="1" xpath="/Report/Observations/BIL.PAS.WFG.REP/I.USD.KUN" xmlDataType="double"/>
    </xmlCellPr>
  </singleXmlCell>
  <singleXmlCell id="1676" r="M48" connectionId="0">
    <xmlCellPr id="1676" uniqueName="_Report_Observations_BIL.PAS.VKE.KOV.BHU_I.USD">
      <xmlPr mapId="1" xpath="/Report/Observations/BIL.PAS.VKE.KOV.BHU/I.USD" xmlDataType="double"/>
    </xmlCellPr>
  </singleXmlCell>
  <singleXmlCell id="1677" r="M30" connectionId="0">
    <xmlCellPr id="1677" uniqueName="_Report_Observations_BIL.AKT.WFG.SLB_I.USD.KUN">
      <xmlPr mapId="1" xpath="/Report/Observations/BIL.AKT.WFG.SLB/I.USD.KUN" xmlDataType="double"/>
    </xmlCellPr>
  </singleXmlCell>
  <singleXmlCell id="1682" r="M29" connectionId="0">
    <xmlCellPr id="1682" uniqueName="_Report_Observations_BIL.AKT.WFG.SLB_I.USD.BAN">
      <xmlPr mapId="1" xpath="/Report/Observations/BIL.AKT.WFG.SLB/I.USD.BAN" xmlDataType="double"/>
    </xmlCellPr>
  </singleXmlCell>
  <singleXmlCell id="1684" r="M23" connectionId="0">
    <xmlCellPr id="1684" uniqueName="_Report_Observations_BIL.AKT.FBA.BHU_I.USD">
      <xmlPr mapId="1" xpath="/Report/Observations/BIL.AKT.FBA.BHU/I.USD" xmlDataType="double"/>
    </xmlCellPr>
  </singleXmlCell>
  <singleXmlCell id="1685" r="M28" connectionId="0">
    <xmlCellPr id="1685" uniqueName="_Report_Observations_BIL.AKT.WFG.SLB_I.USD.T">
      <xmlPr mapId="1" xpath="/Report/Observations/BIL.AKT.WFG.SLB/I.USD.T" xmlDataType="double"/>
    </xmlCellPr>
  </singleXmlCell>
  <singleXmlCell id="1686" r="M27" connectionId="0">
    <xmlCellPr id="1686" uniqueName="_Report_Observations_BIL.AKT.WFG.REP_I.USD.KUN">
      <xmlPr mapId="1" xpath="/Report/Observations/BIL.AKT.WFG.REP/I.USD.KUN" xmlDataType="double"/>
    </xmlCellPr>
  </singleXmlCell>
  <singleXmlCell id="1687" r="M26" connectionId="0">
    <xmlCellPr id="1687" uniqueName="_Report_Observations_BIL.AKT.WFG.REP_I.USD.BAN">
      <xmlPr mapId="1" xpath="/Report/Observations/BIL.AKT.WFG.REP/I.USD.BAN" xmlDataType="double"/>
    </xmlCellPr>
  </singleXmlCell>
  <singleXmlCell id="1688" r="M25" connectionId="0">
    <xmlCellPr id="1688" uniqueName="_Report_Observations_BIL.AKT.WFG.REP_I.USD.T">
      <xmlPr mapId="1" xpath="/Report/Observations/BIL.AKT.WFG.REP/I.USD.T" xmlDataType="double"/>
    </xmlCellPr>
  </singleXmlCell>
  <singleXmlCell id="1847" r="V29" connectionId="0">
    <xmlCellPr id="1847" uniqueName="_Report_Observations_BIL.AKT.WFG.SLB_A.JPY.BAN">
      <xmlPr mapId="1" xpath="/Report/Observations/BIL.AKT.WFG.SLB/A.JPY.BAN" xmlDataType="double"/>
    </xmlCellPr>
  </singleXmlCell>
  <singleXmlCell id="1848" r="V28" connectionId="0">
    <xmlCellPr id="1848" uniqueName="_Report_Observations_BIL.AKT.WFG.SLB_A.JPY.T">
      <xmlPr mapId="1" xpath="/Report/Observations/BIL.AKT.WFG.SLB/A.JPY.T" xmlDataType="double"/>
    </xmlCellPr>
  </singleXmlCell>
  <singleXmlCell id="1849" r="V23" connectionId="0">
    <xmlCellPr id="1849" uniqueName="_Report_Observations_BIL.AKT.FBA.BHU_A.JPY">
      <xmlPr mapId="1" xpath="/Report/Observations/BIL.AKT.FBA.BHU/A.JPY" xmlDataType="double"/>
    </xmlCellPr>
  </singleXmlCell>
  <singleXmlCell id="1850" r="V27" connectionId="0">
    <xmlCellPr id="1850" uniqueName="_Report_Observations_BIL.AKT.WFG.REP_A.JPY.KUN">
      <xmlPr mapId="1" xpath="/Report/Observations/BIL.AKT.WFG.REP/A.JPY.KUN" xmlDataType="double"/>
    </xmlCellPr>
  </singleXmlCell>
  <singleXmlCell id="1851" r="V26" connectionId="0">
    <xmlCellPr id="1851" uniqueName="_Report_Observations_BIL.AKT.WFG.REP_A.JPY.BAN">
      <xmlPr mapId="1" xpath="/Report/Observations/BIL.AKT.WFG.REP/A.JPY.BAN" xmlDataType="double"/>
    </xmlCellPr>
  </singleXmlCell>
  <singleXmlCell id="1852" r="V25" connectionId="0">
    <xmlCellPr id="1852" uniqueName="_Report_Observations_BIL.AKT.WFG.REP_A.JPY.T">
      <xmlPr mapId="1" xpath="/Report/Observations/BIL.AKT.WFG.REP/A.JPY.T" xmlDataType="double"/>
    </xmlCellPr>
  </singleXmlCell>
  <singleXmlCell id="1871" r="V39" connectionId="0">
    <xmlCellPr id="1871" uniqueName="_Report_Observations_BIL.PAS.VBA.BHU_A.JPY">
      <xmlPr mapId="1" xpath="/Report/Observations/BIL.PAS.VBA.BHU/A.JPY" xmlDataType="double"/>
    </xmlCellPr>
  </singleXmlCell>
  <singleXmlCell id="1875" r="V32" connectionId="0">
    <xmlCellPr id="1875" uniqueName="_Report_Observations_BIL.AKT.FKU.BHU_A.JPY">
      <xmlPr mapId="1" xpath="/Report/Observations/BIL.AKT.FKU.BHU/A.JPY" xmlDataType="double"/>
    </xmlCellPr>
  </singleXmlCell>
  <singleXmlCell id="1876" r="V30" connectionId="0">
    <xmlCellPr id="1876" uniqueName="_Report_Observations_BIL.AKT.WFG.SLB_A.JPY.KUN">
      <xmlPr mapId="1" xpath="/Report/Observations/BIL.AKT.WFG.SLB/A.JPY.KUN" xmlDataType="double"/>
    </xmlCellPr>
  </singleXmlCell>
  <singleXmlCell id="1877" r="V45" connectionId="0">
    <xmlCellPr id="1877" uniqueName="_Report_Observations_BIL.PAS.WFG.SLB_A.JPY.BAN">
      <xmlPr mapId="1" xpath="/Report/Observations/BIL.PAS.WFG.SLB/A.JPY.BAN" xmlDataType="double"/>
    </xmlCellPr>
  </singleXmlCell>
  <singleXmlCell id="1878" r="V44" connectionId="0">
    <xmlCellPr id="1878" uniqueName="_Report_Observations_BIL.PAS.WFG.SLB_A.JPY.T">
      <xmlPr mapId="1" xpath="/Report/Observations/BIL.PAS.WFG.SLB/A.JPY.T" xmlDataType="double"/>
    </xmlCellPr>
  </singleXmlCell>
  <singleXmlCell id="1879" r="V43" connectionId="0">
    <xmlCellPr id="1879" uniqueName="_Report_Observations_BIL.PAS.WFG.REP_A.JPY.KUN">
      <xmlPr mapId="1" xpath="/Report/Observations/BIL.PAS.WFG.REP/A.JPY.KUN" xmlDataType="double"/>
    </xmlCellPr>
  </singleXmlCell>
  <singleXmlCell id="1880" r="V42" connectionId="0">
    <xmlCellPr id="1880" uniqueName="_Report_Observations_BIL.PAS.WFG.REP_A.JPY.BAN">
      <xmlPr mapId="1" xpath="/Report/Observations/BIL.PAS.WFG.REP/A.JPY.BAN" xmlDataType="double"/>
    </xmlCellPr>
  </singleXmlCell>
  <singleXmlCell id="1881" r="V48" connectionId="0">
    <xmlCellPr id="1881" uniqueName="_Report_Observations_BIL.PAS.VKE.KOV.BHU_A.JPY">
      <xmlPr mapId="1" xpath="/Report/Observations/BIL.PAS.VKE.KOV.BHU/A.JPY" xmlDataType="double"/>
    </xmlCellPr>
  </singleXmlCell>
  <singleXmlCell id="1882" r="V46" connectionId="0">
    <xmlCellPr id="1882" uniqueName="_Report_Observations_BIL.PAS.WFG.SLB_A.JPY.KUN">
      <xmlPr mapId="1" xpath="/Report/Observations/BIL.PAS.WFG.SLB/A.JPY.KUN" xmlDataType="double"/>
    </xmlCellPr>
  </singleXmlCell>
  <singleXmlCell id="1883" r="V41" connectionId="0">
    <xmlCellPr id="1883" uniqueName="_Report_Observations_BIL.PAS.WFG.REP_A.JPY.T">
      <xmlPr mapId="1" xpath="/Report/Observations/BIL.PAS.WFG.REP/A.JPY.T" xmlDataType="double"/>
    </xmlCellPr>
  </singleXmlCell>
  <singleXmlCell id="2015" r="N30" connectionId="0">
    <xmlCellPr id="2015" uniqueName="_Report_Observations_BIL.AKT.WFG.SLB_I.EUR.KUN">
      <xmlPr mapId="1" xpath="/Report/Observations/BIL.AKT.WFG.SLB/I.EUR.KUN" xmlDataType="double"/>
    </xmlCellPr>
  </singleXmlCell>
  <singleXmlCell id="2016" r="N29" connectionId="0">
    <xmlCellPr id="2016" uniqueName="_Report_Observations_BIL.AKT.WFG.SLB_I.EUR.BAN">
      <xmlPr mapId="1" xpath="/Report/Observations/BIL.AKT.WFG.SLB/I.EUR.BAN" xmlDataType="double"/>
    </xmlCellPr>
  </singleXmlCell>
  <singleXmlCell id="2017" r="N28" connectionId="0">
    <xmlCellPr id="2017" uniqueName="_Report_Observations_BIL.AKT.WFG.SLB_I.EUR.T">
      <xmlPr mapId="1" xpath="/Report/Observations/BIL.AKT.WFG.SLB/I.EUR.T" xmlDataType="double"/>
    </xmlCellPr>
  </singleXmlCell>
  <singleXmlCell id="2018" r="N23" connectionId="0">
    <xmlCellPr id="2018" uniqueName="_Report_Observations_BIL.AKT.FBA.BHU_I.EUR">
      <xmlPr mapId="1" xpath="/Report/Observations/BIL.AKT.FBA.BHU/I.EUR" xmlDataType="double"/>
    </xmlCellPr>
  </singleXmlCell>
  <singleXmlCell id="2019" r="N27" connectionId="0">
    <xmlCellPr id="2019" uniqueName="_Report_Observations_BIL.AKT.WFG.REP_I.EUR.KUN">
      <xmlPr mapId="1" xpath="/Report/Observations/BIL.AKT.WFG.REP/I.EUR.KUN" xmlDataType="double"/>
    </xmlCellPr>
  </singleXmlCell>
  <singleXmlCell id="2020" r="N26" connectionId="0">
    <xmlCellPr id="2020" uniqueName="_Report_Observations_BIL.AKT.WFG.REP_I.EUR.BAN">
      <xmlPr mapId="1" xpath="/Report/Observations/BIL.AKT.WFG.REP/I.EUR.BAN" xmlDataType="double"/>
    </xmlCellPr>
  </singleXmlCell>
  <singleXmlCell id="2021" r="N25" connectionId="0">
    <xmlCellPr id="2021" uniqueName="_Report_Observations_BIL.AKT.WFG.REP_I.EUR.T">
      <xmlPr mapId="1" xpath="/Report/Observations/BIL.AKT.WFG.REP/I.EUR.T" xmlDataType="double"/>
    </xmlCellPr>
  </singleXmlCell>
  <singleXmlCell id="2061" r="N41" connectionId="0">
    <xmlCellPr id="2061" uniqueName="_Report_Observations_BIL.PAS.WFG.REP_I.EUR.T">
      <xmlPr mapId="1" xpath="/Report/Observations/BIL.PAS.WFG.REP/I.EUR.T" xmlDataType="double"/>
    </xmlCellPr>
  </singleXmlCell>
  <singleXmlCell id="2072" r="N39" connectionId="0">
    <xmlCellPr id="2072" uniqueName="_Report_Observations_BIL.PAS.VBA.BHU_I.EUR">
      <xmlPr mapId="1" xpath="/Report/Observations/BIL.PAS.VBA.BHU/I.EUR" xmlDataType="double"/>
    </xmlCellPr>
  </singleXmlCell>
  <singleXmlCell id="2074" r="N32" connectionId="0">
    <xmlCellPr id="2074" uniqueName="_Report_Observations_BIL.AKT.FKU.BHU_I.EUR">
      <xmlPr mapId="1" xpath="/Report/Observations/BIL.AKT.FKU.BHU/I.EUR" xmlDataType="double"/>
    </xmlCellPr>
  </singleXmlCell>
  <singleXmlCell id="2099" r="N45" connectionId="0">
    <xmlCellPr id="2099" uniqueName="_Report_Observations_BIL.PAS.WFG.SLB_I.EUR.BAN">
      <xmlPr mapId="1" xpath="/Report/Observations/BIL.PAS.WFG.SLB/I.EUR.BAN" xmlDataType="double"/>
    </xmlCellPr>
  </singleXmlCell>
  <singleXmlCell id="2100" r="N44" connectionId="0">
    <xmlCellPr id="2100" uniqueName="_Report_Observations_BIL.PAS.WFG.SLB_I.EUR.T">
      <xmlPr mapId="1" xpath="/Report/Observations/BIL.PAS.WFG.SLB/I.EUR.T" xmlDataType="double"/>
    </xmlCellPr>
  </singleXmlCell>
  <singleXmlCell id="2101" r="N43" connectionId="0">
    <xmlCellPr id="2101" uniqueName="_Report_Observations_BIL.PAS.WFG.REP_I.EUR.KUN">
      <xmlPr mapId="1" xpath="/Report/Observations/BIL.PAS.WFG.REP/I.EUR.KUN" xmlDataType="double"/>
    </xmlCellPr>
  </singleXmlCell>
  <singleXmlCell id="2102" r="N42" connectionId="0">
    <xmlCellPr id="2102" uniqueName="_Report_Observations_BIL.PAS.WFG.REP_I.EUR.BAN">
      <xmlPr mapId="1" xpath="/Report/Observations/BIL.PAS.WFG.REP/I.EUR.BAN" xmlDataType="double"/>
    </xmlCellPr>
  </singleXmlCell>
  <singleXmlCell id="2103" r="N48" connectionId="0">
    <xmlCellPr id="2103" uniqueName="_Report_Observations_BIL.PAS.VKE.KOV.BHU_I.EUR">
      <xmlPr mapId="1" xpath="/Report/Observations/BIL.PAS.VKE.KOV.BHU/I.EUR" xmlDataType="double"/>
    </xmlCellPr>
  </singleXmlCell>
  <singleXmlCell id="2104" r="N46" connectionId="0">
    <xmlCellPr id="2104" uniqueName="_Report_Observations_BIL.PAS.WFG.SLB_I.EUR.KUN">
      <xmlPr mapId="1" xpath="/Report/Observations/BIL.PAS.WFG.SLB/I.EUR.KUN" xmlDataType="double"/>
    </xmlCellPr>
  </singleXmlCell>
  <singleXmlCell id="2236" r="W39" connectionId="0">
    <xmlCellPr id="2236" uniqueName="_Report_Observations_BIL.PAS.VBA.BHU_A.U">
      <xmlPr mapId="1" xpath="/Report/Observations/BIL.PAS.VBA.BHU/A.U" xmlDataType="double"/>
    </xmlCellPr>
  </singleXmlCell>
  <singleXmlCell id="2237" r="W32" connectionId="0">
    <xmlCellPr id="2237" uniqueName="_Report_Observations_BIL.AKT.FKU.BHU_A.U">
      <xmlPr mapId="1" xpath="/Report/Observations/BIL.AKT.FKU.BHU/A.U" xmlDataType="double"/>
    </xmlCellPr>
  </singleXmlCell>
  <singleXmlCell id="2238" r="W30" connectionId="0">
    <xmlCellPr id="2238" uniqueName="_Report_Observations_BIL.AKT.WFG.SLB_A.U.KUN">
      <xmlPr mapId="1" xpath="/Report/Observations/BIL.AKT.WFG.SLB/A.U.KUN" xmlDataType="double"/>
    </xmlCellPr>
  </singleXmlCell>
  <singleXmlCell id="2239" r="W44" connectionId="0">
    <xmlCellPr id="2239" uniqueName="_Report_Observations_BIL.PAS.WFG.SLB_A.U.T">
      <xmlPr mapId="1" xpath="/Report/Observations/BIL.PAS.WFG.SLB/A.U.T" xmlDataType="double"/>
    </xmlCellPr>
  </singleXmlCell>
  <singleXmlCell id="2240" r="W43" connectionId="0">
    <xmlCellPr id="2240" uniqueName="_Report_Observations_BIL.PAS.WFG.REP_A.U.KUN">
      <xmlPr mapId="1" xpath="/Report/Observations/BIL.PAS.WFG.REP/A.U.KUN" xmlDataType="double"/>
    </xmlCellPr>
  </singleXmlCell>
  <singleXmlCell id="2241" r="W42" connectionId="0">
    <xmlCellPr id="2241" uniqueName="_Report_Observations_BIL.PAS.WFG.REP_A.U.BAN">
      <xmlPr mapId="1" xpath="/Report/Observations/BIL.PAS.WFG.REP/A.U.BAN" xmlDataType="double"/>
    </xmlCellPr>
  </singleXmlCell>
  <singleXmlCell id="2242" r="W41" connectionId="0">
    <xmlCellPr id="2242" uniqueName="_Report_Observations_BIL.PAS.WFG.REP_A.U.T">
      <xmlPr mapId="1" xpath="/Report/Observations/BIL.PAS.WFG.REP/A.U.T" xmlDataType="double"/>
    </xmlCellPr>
  </singleXmlCell>
  <singleXmlCell id="2243" r="W48" connectionId="0">
    <xmlCellPr id="2243" uniqueName="_Report_Observations_BIL.PAS.VKE.KOV.BHU_A.U">
      <xmlPr mapId="1" xpath="/Report/Observations/BIL.PAS.VKE.KOV.BHU/A.U" xmlDataType="double"/>
    </xmlCellPr>
  </singleXmlCell>
  <singleXmlCell id="2244" r="W46" connectionId="0">
    <xmlCellPr id="2244" uniqueName="_Report_Observations_BIL.PAS.WFG.SLB_A.U.KUN">
      <xmlPr mapId="1" xpath="/Report/Observations/BIL.PAS.WFG.SLB/A.U.KUN" xmlDataType="double"/>
    </xmlCellPr>
  </singleXmlCell>
  <singleXmlCell id="2245" r="W45" connectionId="0">
    <xmlCellPr id="2245" uniqueName="_Report_Observations_BIL.PAS.WFG.SLB_A.U.BAN">
      <xmlPr mapId="1" xpath="/Report/Observations/BIL.PAS.WFG.SLB/A.U.BAN" xmlDataType="double"/>
    </xmlCellPr>
  </singleXmlCell>
  <singleXmlCell id="2246" r="W29" connectionId="0">
    <xmlCellPr id="2246" uniqueName="_Report_Observations_BIL.AKT.WFG.SLB_A.U.BAN">
      <xmlPr mapId="1" xpath="/Report/Observations/BIL.AKT.WFG.SLB/A.U.BAN" xmlDataType="double"/>
    </xmlCellPr>
  </singleXmlCell>
  <singleXmlCell id="2247" r="W28" connectionId="0">
    <xmlCellPr id="2247" uniqueName="_Report_Observations_BIL.AKT.WFG.SLB_A.U.T">
      <xmlPr mapId="1" xpath="/Report/Observations/BIL.AKT.WFG.SLB/A.U.T" xmlDataType="double"/>
    </xmlCellPr>
  </singleXmlCell>
  <singleXmlCell id="2248" r="W27" connectionId="0">
    <xmlCellPr id="2248" uniqueName="_Report_Observations_BIL.AKT.WFG.REP_A.U.KUN">
      <xmlPr mapId="1" xpath="/Report/Observations/BIL.AKT.WFG.REP/A.U.KUN" xmlDataType="double"/>
    </xmlCellPr>
  </singleXmlCell>
  <singleXmlCell id="2249" r="W26" connectionId="0">
    <xmlCellPr id="2249" uniqueName="_Report_Observations_BIL.AKT.WFG.REP_A.U.BAN">
      <xmlPr mapId="1" xpath="/Report/Observations/BIL.AKT.WFG.REP/A.U.BAN" xmlDataType="double"/>
    </xmlCellPr>
  </singleXmlCell>
  <singleXmlCell id="2250" r="W25" connectionId="0">
    <xmlCellPr id="2250" uniqueName="_Report_Observations_BIL.AKT.WFG.REP_A.U.T">
      <xmlPr mapId="1" xpath="/Report/Observations/BIL.AKT.WFG.REP/A.U.T" xmlDataType="double"/>
    </xmlCellPr>
  </singleXmlCell>
  <singleXmlCell id="2251" r="W23" connectionId="0">
    <xmlCellPr id="2251" uniqueName="_Report_Observations_BIL.AKT.FBA.BHU_A.U">
      <xmlPr mapId="1" xpath="/Report/Observations/BIL.AKT.FBA.BHU/A.U" xmlDataType="double"/>
    </xmlCellPr>
  </singleXmlCell>
  <singleXmlCell id="2478" r="O39" connectionId="0">
    <xmlCellPr id="2478" uniqueName="_Report_Observations_BIL.PAS.VBA.BHU_I.JPY">
      <xmlPr mapId="1" xpath="/Report/Observations/BIL.PAS.VBA.BHU/I.JPY" xmlDataType="double"/>
    </xmlCellPr>
  </singleXmlCell>
  <singleXmlCell id="2479" r="O32" connectionId="0">
    <xmlCellPr id="2479" uniqueName="_Report_Observations_BIL.AKT.FKU.BHU_I.JPY">
      <xmlPr mapId="1" xpath="/Report/Observations/BIL.AKT.FKU.BHU/I.JPY" xmlDataType="double"/>
    </xmlCellPr>
  </singleXmlCell>
  <singleXmlCell id="2480" r="O30" connectionId="0">
    <xmlCellPr id="2480" uniqueName="_Report_Observations_BIL.AKT.WFG.SLB_I.JPY.KUN">
      <xmlPr mapId="1" xpath="/Report/Observations/BIL.AKT.WFG.SLB/I.JPY.KUN" xmlDataType="double"/>
    </xmlCellPr>
  </singleXmlCell>
  <singleXmlCell id="2481" r="O44" connectionId="0">
    <xmlCellPr id="2481" uniqueName="_Report_Observations_BIL.PAS.WFG.SLB_I.JPY.T">
      <xmlPr mapId="1" xpath="/Report/Observations/BIL.PAS.WFG.SLB/I.JPY.T" xmlDataType="double"/>
    </xmlCellPr>
  </singleXmlCell>
  <singleXmlCell id="2482" r="O43" connectionId="0">
    <xmlCellPr id="2482" uniqueName="_Report_Observations_BIL.PAS.WFG.REP_I.JPY.KUN">
      <xmlPr mapId="1" xpath="/Report/Observations/BIL.PAS.WFG.REP/I.JPY.KUN" xmlDataType="double"/>
    </xmlCellPr>
  </singleXmlCell>
  <singleXmlCell id="2483" r="O42" connectionId="0">
    <xmlCellPr id="2483" uniqueName="_Report_Observations_BIL.PAS.WFG.REP_I.JPY.BAN">
      <xmlPr mapId="1" xpath="/Report/Observations/BIL.PAS.WFG.REP/I.JPY.BAN" xmlDataType="double"/>
    </xmlCellPr>
  </singleXmlCell>
  <singleXmlCell id="2484" r="O41" connectionId="0">
    <xmlCellPr id="2484" uniqueName="_Report_Observations_BIL.PAS.WFG.REP_I.JPY.T">
      <xmlPr mapId="1" xpath="/Report/Observations/BIL.PAS.WFG.REP/I.JPY.T" xmlDataType="double"/>
    </xmlCellPr>
  </singleXmlCell>
  <singleXmlCell id="2485" r="O48" connectionId="0">
    <xmlCellPr id="2485" uniqueName="_Report_Observations_BIL.PAS.VKE.KOV.BHU_I.JPY">
      <xmlPr mapId="1" xpath="/Report/Observations/BIL.PAS.VKE.KOV.BHU/I.JPY" xmlDataType="double"/>
    </xmlCellPr>
  </singleXmlCell>
  <singleXmlCell id="2486" r="O46" connectionId="0">
    <xmlCellPr id="2486" uniqueName="_Report_Observations_BIL.PAS.WFG.SLB_I.JPY.KUN">
      <xmlPr mapId="1" xpath="/Report/Observations/BIL.PAS.WFG.SLB/I.JPY.KUN" xmlDataType="double"/>
    </xmlCellPr>
  </singleXmlCell>
  <singleXmlCell id="2487" r="O45" connectionId="0">
    <xmlCellPr id="2487" uniqueName="_Report_Observations_BIL.PAS.WFG.SLB_I.JPY.BAN">
      <xmlPr mapId="1" xpath="/Report/Observations/BIL.PAS.WFG.SLB/I.JPY.BAN" xmlDataType="double"/>
    </xmlCellPr>
  </singleXmlCell>
  <singleXmlCell id="2488" r="O29" connectionId="0">
    <xmlCellPr id="2488" uniqueName="_Report_Observations_BIL.AKT.WFG.SLB_I.JPY.BAN">
      <xmlPr mapId="1" xpath="/Report/Observations/BIL.AKT.WFG.SLB/I.JPY.BAN" xmlDataType="double"/>
    </xmlCellPr>
  </singleXmlCell>
  <singleXmlCell id="2489" r="O28" connectionId="0">
    <xmlCellPr id="2489" uniqueName="_Report_Observations_BIL.AKT.WFG.SLB_I.JPY.T">
      <xmlPr mapId="1" xpath="/Report/Observations/BIL.AKT.WFG.SLB/I.JPY.T" xmlDataType="double"/>
    </xmlCellPr>
  </singleXmlCell>
  <singleXmlCell id="2491" r="O27" connectionId="0">
    <xmlCellPr id="2491" uniqueName="_Report_Observations_BIL.AKT.WFG.REP_I.JPY.KUN">
      <xmlPr mapId="1" xpath="/Report/Observations/BIL.AKT.WFG.REP/I.JPY.KUN" xmlDataType="double"/>
    </xmlCellPr>
  </singleXmlCell>
  <singleXmlCell id="2494" r="O26" connectionId="0">
    <xmlCellPr id="2494" uniqueName="_Report_Observations_BIL.AKT.WFG.REP_I.JPY.BAN">
      <xmlPr mapId="1" xpath="/Report/Observations/BIL.AKT.WFG.REP/I.JPY.BAN" xmlDataType="double"/>
    </xmlCellPr>
  </singleXmlCell>
  <singleXmlCell id="2495" r="O25" connectionId="0">
    <xmlCellPr id="2495" uniqueName="_Report_Observations_BIL.AKT.WFG.REP_I.JPY.T">
      <xmlPr mapId="1" xpath="/Report/Observations/BIL.AKT.WFG.REP/I.JPY.T" xmlDataType="double"/>
    </xmlCellPr>
  </singleXmlCell>
  <singleXmlCell id="2496" r="O23" connectionId="0">
    <xmlCellPr id="2496" uniqueName="_Report_Observations_BIL.AKT.FBA.BHU_I.JPY">
      <xmlPr mapId="1" xpath="/Report/Observations/BIL.AKT.FBA.BHU/I.JPY" xmlDataType="double"/>
    </xmlCellPr>
  </singleXmlCell>
  <singleXmlCell id="2661" r="X39" connectionId="0">
    <xmlCellPr id="2661" uniqueName="_Report_Observations_BIL.PAS.VBA.BHU_A.T">
      <xmlPr mapId="1" xpath="/Report/Observations/BIL.PAS.VBA.BHU/A.T" xmlDataType="double"/>
    </xmlCellPr>
  </singleXmlCell>
  <singleXmlCell id="2665" r="X32" connectionId="0">
    <xmlCellPr id="2665" uniqueName="_Report_Observations_BIL.AKT.FKU.BHU_A.T">
      <xmlPr mapId="1" xpath="/Report/Observations/BIL.AKT.FKU.BHU/A.T" xmlDataType="double"/>
    </xmlCellPr>
  </singleXmlCell>
  <singleXmlCell id="2669" r="X30" connectionId="0">
    <xmlCellPr id="2669" uniqueName="_Report_Observations_BIL.AKT.WFG.SLB_A.T.KUN">
      <xmlPr mapId="1" xpath="/Report/Observations/BIL.AKT.WFG.SLB/A.T.KUN" xmlDataType="double"/>
    </xmlCellPr>
  </singleXmlCell>
  <singleXmlCell id="2680" r="X48" connectionId="0">
    <xmlCellPr id="2680" uniqueName="_Report_Observations_BIL.PAS.VKE.KOV.BHU_A.T">
      <xmlPr mapId="1" xpath="/Report/Observations/BIL.PAS.VKE.KOV.BHU/A.T" xmlDataType="double"/>
    </xmlCellPr>
  </singleXmlCell>
  <singleXmlCell id="2681" r="X43" connectionId="0">
    <xmlCellPr id="2681" uniqueName="_Report_Observations_BIL.PAS.WFG.REP_A.T.KUN">
      <xmlPr mapId="1" xpath="/Report/Observations/BIL.PAS.WFG.REP/A.T.KUN" xmlDataType="double"/>
    </xmlCellPr>
  </singleXmlCell>
  <singleXmlCell id="2682" r="X42" connectionId="0">
    <xmlCellPr id="2682" uniqueName="_Report_Observations_BIL.PAS.WFG.REP_A.T.BAN">
      <xmlPr mapId="1" xpath="/Report/Observations/BIL.PAS.WFG.REP/A.T.BAN" xmlDataType="double"/>
    </xmlCellPr>
  </singleXmlCell>
  <singleXmlCell id="2683" r="X41" connectionId="0">
    <xmlCellPr id="2683" uniqueName="_Report_Observations_BIL.PAS.WFG.REP_A.T.T">
      <xmlPr mapId="1" xpath="/Report/Observations/BIL.PAS.WFG.REP/A.T.T" xmlDataType="double"/>
    </xmlCellPr>
  </singleXmlCell>
  <singleXmlCell id="2684" r="X46" connectionId="0">
    <xmlCellPr id="2684" uniqueName="_Report_Observations_BIL.PAS.WFG.SLB_A.T.KUN">
      <xmlPr mapId="1" xpath="/Report/Observations/BIL.PAS.WFG.SLB/A.T.KUN" xmlDataType="double"/>
    </xmlCellPr>
  </singleXmlCell>
  <singleXmlCell id="2685" r="X45" connectionId="0">
    <xmlCellPr id="2685" uniqueName="_Report_Observations_BIL.PAS.WFG.SLB_A.T.BAN">
      <xmlPr mapId="1" xpath="/Report/Observations/BIL.PAS.WFG.SLB/A.T.BAN" xmlDataType="double"/>
    </xmlCellPr>
  </singleXmlCell>
  <singleXmlCell id="2686" r="X44" connectionId="0">
    <xmlCellPr id="2686" uniqueName="_Report_Observations_BIL.PAS.WFG.SLB_A.T.T">
      <xmlPr mapId="1" xpath="/Report/Observations/BIL.PAS.WFG.SLB/A.T.T" xmlDataType="double"/>
    </xmlCellPr>
  </singleXmlCell>
  <singleXmlCell id="2830" r="X29" connectionId="0">
    <xmlCellPr id="2830" uniqueName="_Report_Observations_BIL.AKT.WFG.SLB_A.T.BAN">
      <xmlPr mapId="1" xpath="/Report/Observations/BIL.AKT.WFG.SLB/A.T.BAN" xmlDataType="double"/>
    </xmlCellPr>
  </singleXmlCell>
  <singleXmlCell id="2831" r="X28" connectionId="0">
    <xmlCellPr id="2831" uniqueName="_Report_Observations_BIL.AKT.WFG.SLB_A.T.T">
      <xmlPr mapId="1" xpath="/Report/Observations/BIL.AKT.WFG.SLB/A.T.T" xmlDataType="double"/>
    </xmlCellPr>
  </singleXmlCell>
  <singleXmlCell id="2832" r="X27" connectionId="0">
    <xmlCellPr id="2832" uniqueName="_Report_Observations_BIL.AKT.WFG.REP_A.T.KUN">
      <xmlPr mapId="1" xpath="/Report/Observations/BIL.AKT.WFG.REP/A.T.KUN" xmlDataType="double"/>
    </xmlCellPr>
  </singleXmlCell>
  <singleXmlCell id="2833" r="X26" connectionId="0">
    <xmlCellPr id="2833" uniqueName="_Report_Observations_BIL.AKT.WFG.REP_A.T.BAN">
      <xmlPr mapId="1" xpath="/Report/Observations/BIL.AKT.WFG.REP/A.T.BAN" xmlDataType="double"/>
    </xmlCellPr>
  </singleXmlCell>
  <singleXmlCell id="2834" r="X25" connectionId="0">
    <xmlCellPr id="2834" uniqueName="_Report_Observations_BIL.AKT.WFG.REP_A.T.T">
      <xmlPr mapId="1" xpath="/Report/Observations/BIL.AKT.WFG.REP/A.T.T" xmlDataType="double"/>
    </xmlCellPr>
  </singleXmlCell>
  <singleXmlCell id="2835" r="X23" connectionId="0">
    <xmlCellPr id="2835" uniqueName="_Report_Observations_BIL.AKT.FBA.BHU_A.T">
      <xmlPr mapId="1" xpath="/Report/Observations/BIL.AKT.FBA.BHU/A.T" xmlDataType="double"/>
    </xmlCellPr>
  </singleXmlCell>
</singleXmlCells>
</file>

<file path=xl/tables/tableSingleCells5.xml><?xml version="1.0" encoding="utf-8"?>
<singleXmlCells xmlns="http://schemas.openxmlformats.org/spreadsheetml/2006/main">
  <singleXmlCell id="211" r="R21" connectionId="0">
    <xmlCellPr id="211" uniqueName="_Report_Observations_ABI.TRE.AKT_A.CHF.T">
      <xmlPr mapId="1" xpath="/Report/Observations/ABI.TRE.AKT/A.CHF.T" xmlDataType="double"/>
    </xmlCellPr>
  </singleXmlCell>
  <singleXmlCell id="212" r="R22" connectionId="0">
    <xmlCellPr id="212" uniqueName="_Report_Observations_ABI.TRE.AKT_A.CHF.I">
      <xmlPr mapId="1" xpath="/Report/Observations/ABI.TRE.AKT/A.CHF.I" xmlDataType="double"/>
    </xmlCellPr>
  </singleXmlCell>
  <singleXmlCell id="213" r="R23" connectionId="0">
    <xmlCellPr id="213" uniqueName="_Report_Observations_ABI.TRE.AKT_A.CHF.A">
      <xmlPr mapId="1" xpath="/Report/Observations/ABI.TRE.AKT/A.CHF.A" xmlDataType="double"/>
    </xmlCellPr>
  </singleXmlCell>
  <singleXmlCell id="214" r="R24" connectionId="0">
    <xmlCellPr id="214" uniqueName="_Report_Observations_ABI.TRE.PAS_A.CHF.T">
      <xmlPr mapId="1" xpath="/Report/Observations/ABI.TRE.PAS/A.CHF.T" xmlDataType="double"/>
    </xmlCellPr>
  </singleXmlCell>
  <singleXmlCell id="215" r="R25" connectionId="0">
    <xmlCellPr id="215" uniqueName="_Report_Observations_ABI.TRE.PAS_A.CHF.I">
      <xmlPr mapId="1" xpath="/Report/Observations/ABI.TRE.PAS/A.CHF.I" xmlDataType="double"/>
    </xmlCellPr>
  </singleXmlCell>
  <singleXmlCell id="216" r="R26" connectionId="0">
    <xmlCellPr id="216" uniqueName="_Report_Observations_ABI.TRE.PAS_A.CHF.A">
      <xmlPr mapId="1" xpath="/Report/Observations/ABI.TRE.PAS/A.CHF.A" xmlDataType="double"/>
    </xmlCellPr>
  </singleXmlCell>
  <singleXmlCell id="516" r="K23" connectionId="0">
    <xmlCellPr id="516" uniqueName="_Report_Observations_ABI.TRE.AKT_I.CHF.A">
      <xmlPr mapId="1" xpath="/Report/Observations/ABI.TRE.AKT/I.CHF.A" xmlDataType="double"/>
    </xmlCellPr>
  </singleXmlCell>
  <singleXmlCell id="517" r="K22" connectionId="0">
    <xmlCellPr id="517" uniqueName="_Report_Observations_ABI.TRE.AKT_I.CHF.I">
      <xmlPr mapId="1" xpath="/Report/Observations/ABI.TRE.AKT/I.CHF.I" xmlDataType="double"/>
    </xmlCellPr>
  </singleXmlCell>
  <singleXmlCell id="518" r="K21" connectionId="0">
    <xmlCellPr id="518" uniqueName="_Report_Observations_ABI.TRE.AKT_I.CHF.T">
      <xmlPr mapId="1" xpath="/Report/Observations/ABI.TRE.AKT/I.CHF.T" xmlDataType="double"/>
    </xmlCellPr>
  </singleXmlCell>
  <singleXmlCell id="527" r="K26" connectionId="0">
    <xmlCellPr id="527" uniqueName="_Report_Observations_ABI.TRE.PAS_I.CHF.A">
      <xmlPr mapId="1" xpath="/Report/Observations/ABI.TRE.PAS/I.CHF.A" xmlDataType="double"/>
    </xmlCellPr>
  </singleXmlCell>
  <singleXmlCell id="528" r="K25" connectionId="0">
    <xmlCellPr id="528" uniqueName="_Report_Observations_ABI.TRE.PAS_I.CHF.I">
      <xmlPr mapId="1" xpath="/Report/Observations/ABI.TRE.PAS/I.CHF.I" xmlDataType="double"/>
    </xmlCellPr>
  </singleXmlCell>
  <singleXmlCell id="529" r="K24" connectionId="0">
    <xmlCellPr id="529" uniqueName="_Report_Observations_ABI.TRE.PAS_I.CHF.T">
      <xmlPr mapId="1" xpath="/Report/Observations/ABI.TRE.PAS/I.CHF.T" xmlDataType="double"/>
    </xmlCellPr>
  </singleXmlCell>
  <singleXmlCell id="676" r="S21" connectionId="0">
    <xmlCellPr id="676" uniqueName="_Report_Observations_ABI.TRE.AKT_A.EM.T">
      <xmlPr mapId="1" xpath="/Report/Observations/ABI.TRE.AKT/A.EM.T" xmlDataType="double"/>
    </xmlCellPr>
  </singleXmlCell>
  <singleXmlCell id="677" r="S22" connectionId="0">
    <xmlCellPr id="677" uniqueName="_Report_Observations_ABI.TRE.AKT_A.EM.I">
      <xmlPr mapId="1" xpath="/Report/Observations/ABI.TRE.AKT/A.EM.I" xmlDataType="double"/>
    </xmlCellPr>
  </singleXmlCell>
  <singleXmlCell id="678" r="S23" connectionId="0">
    <xmlCellPr id="678" uniqueName="_Report_Observations_ABI.TRE.AKT_A.EM.A">
      <xmlPr mapId="1" xpath="/Report/Observations/ABI.TRE.AKT/A.EM.A" xmlDataType="double"/>
    </xmlCellPr>
  </singleXmlCell>
  <singleXmlCell id="679" r="S24" connectionId="0">
    <xmlCellPr id="679" uniqueName="_Report_Observations_ABI.TRE.PAS_A.EM.T">
      <xmlPr mapId="1" xpath="/Report/Observations/ABI.TRE.PAS/A.EM.T" xmlDataType="double"/>
    </xmlCellPr>
  </singleXmlCell>
  <singleXmlCell id="680" r="S25" connectionId="0">
    <xmlCellPr id="680" uniqueName="_Report_Observations_ABI.TRE.PAS_A.EM.I">
      <xmlPr mapId="1" xpath="/Report/Observations/ABI.TRE.PAS/A.EM.I" xmlDataType="double"/>
    </xmlCellPr>
  </singleXmlCell>
  <singleXmlCell id="681" r="S26" connectionId="0">
    <xmlCellPr id="681" uniqueName="_Report_Observations_ABI.TRE.PAS_A.EM.A">
      <xmlPr mapId="1" xpath="/Report/Observations/ABI.TRE.PAS/A.EM.A" xmlDataType="double"/>
    </xmlCellPr>
  </singleXmlCell>
  <singleXmlCell id="747" r="L22" connectionId="0">
    <xmlCellPr id="747" uniqueName="_Report_Observations_ABI.TRE.AKT_I.EM.I">
      <xmlPr mapId="1" xpath="/Report/Observations/ABI.TRE.AKT/I.EM.I" xmlDataType="double"/>
    </xmlCellPr>
  </singleXmlCell>
  <singleXmlCell id="748" r="L21" connectionId="0">
    <xmlCellPr id="748" uniqueName="_Report_Observations_ABI.TRE.AKT_I.EM.T">
      <xmlPr mapId="1" xpath="/Report/Observations/ABI.TRE.AKT/I.EM.T" xmlDataType="double"/>
    </xmlCellPr>
  </singleXmlCell>
  <singleXmlCell id="752" r="L26" connectionId="0">
    <xmlCellPr id="752" uniqueName="_Report_Observations_ABI.TRE.PAS_I.EM.A">
      <xmlPr mapId="1" xpath="/Report/Observations/ABI.TRE.PAS/I.EM.A" xmlDataType="double"/>
    </xmlCellPr>
  </singleXmlCell>
  <singleXmlCell id="753" r="L25" connectionId="0">
    <xmlCellPr id="753" uniqueName="_Report_Observations_ABI.TRE.PAS_I.EM.I">
      <xmlPr mapId="1" xpath="/Report/Observations/ABI.TRE.PAS/I.EM.I" xmlDataType="double"/>
    </xmlCellPr>
  </singleXmlCell>
  <singleXmlCell id="754" r="L24" connectionId="0">
    <xmlCellPr id="754" uniqueName="_Report_Observations_ABI.TRE.PAS_I.EM.T">
      <xmlPr mapId="1" xpath="/Report/Observations/ABI.TRE.PAS/I.EM.T" xmlDataType="double"/>
    </xmlCellPr>
  </singleXmlCell>
  <singleXmlCell id="755" r="L23" connectionId="0">
    <xmlCellPr id="755" uniqueName="_Report_Observations_ABI.TRE.AKT_I.EM.A">
      <xmlPr mapId="1" xpath="/Report/Observations/ABI.TRE.AKT/I.EM.A" xmlDataType="double"/>
    </xmlCellPr>
  </singleXmlCell>
  <singleXmlCell id="955" r="T21" connectionId="0">
    <xmlCellPr id="955" uniqueName="_Report_Observations_ABI.TRE.AKT_A.USD.T">
      <xmlPr mapId="1" xpath="/Report/Observations/ABI.TRE.AKT/A.USD.T" xmlDataType="double"/>
    </xmlCellPr>
  </singleXmlCell>
  <singleXmlCell id="956" r="T22" connectionId="0">
    <xmlCellPr id="956" uniqueName="_Report_Observations_ABI.TRE.AKT_A.USD.I">
      <xmlPr mapId="1" xpath="/Report/Observations/ABI.TRE.AKT/A.USD.I" xmlDataType="double"/>
    </xmlCellPr>
  </singleXmlCell>
  <singleXmlCell id="957" r="T23" connectionId="0">
    <xmlCellPr id="957" uniqueName="_Report_Observations_ABI.TRE.AKT_A.USD.A">
      <xmlPr mapId="1" xpath="/Report/Observations/ABI.TRE.AKT/A.USD.A" xmlDataType="double"/>
    </xmlCellPr>
  </singleXmlCell>
  <singleXmlCell id="958" r="T24" connectionId="0">
    <xmlCellPr id="958" uniqueName="_Report_Observations_ABI.TRE.PAS_A.USD.T">
      <xmlPr mapId="1" xpath="/Report/Observations/ABI.TRE.PAS/A.USD.T" xmlDataType="double"/>
    </xmlCellPr>
  </singleXmlCell>
  <singleXmlCell id="959" r="T25" connectionId="0">
    <xmlCellPr id="959" uniqueName="_Report_Observations_ABI.TRE.PAS_A.USD.I">
      <xmlPr mapId="1" xpath="/Report/Observations/ABI.TRE.PAS/A.USD.I" xmlDataType="double"/>
    </xmlCellPr>
  </singleXmlCell>
  <singleXmlCell id="960" r="T26" connectionId="0">
    <xmlCellPr id="960" uniqueName="_Report_Observations_ABI.TRE.PAS_A.USD.A">
      <xmlPr mapId="1" xpath="/Report/Observations/ABI.TRE.PAS/A.USD.A" xmlDataType="double"/>
    </xmlCellPr>
  </singleXmlCell>
  <singleXmlCell id="1071" r="M21" connectionId="0">
    <xmlCellPr id="1071" uniqueName="_Report_Observations_ABI.TRE.AKT_I.USD.T">
      <xmlPr mapId="1" xpath="/Report/Observations/ABI.TRE.AKT/I.USD.T" xmlDataType="double"/>
    </xmlCellPr>
  </singleXmlCell>
  <singleXmlCell id="1079" r="M26" connectionId="0">
    <xmlCellPr id="1079" uniqueName="_Report_Observations_ABI.TRE.PAS_I.USD.A">
      <xmlPr mapId="1" xpath="/Report/Observations/ABI.TRE.PAS/I.USD.A" xmlDataType="double"/>
    </xmlCellPr>
  </singleXmlCell>
  <singleXmlCell id="1080" r="M25" connectionId="0">
    <xmlCellPr id="1080" uniqueName="_Report_Observations_ABI.TRE.PAS_I.USD.I">
      <xmlPr mapId="1" xpath="/Report/Observations/ABI.TRE.PAS/I.USD.I" xmlDataType="double"/>
    </xmlCellPr>
  </singleXmlCell>
  <singleXmlCell id="1081" r="M24" connectionId="0">
    <xmlCellPr id="1081" uniqueName="_Report_Observations_ABI.TRE.PAS_I.USD.T">
      <xmlPr mapId="1" xpath="/Report/Observations/ABI.TRE.PAS/I.USD.T" xmlDataType="double"/>
    </xmlCellPr>
  </singleXmlCell>
  <singleXmlCell id="1082" r="M23" connectionId="0">
    <xmlCellPr id="1082" uniqueName="_Report_Observations_ABI.TRE.AKT_I.USD.A">
      <xmlPr mapId="1" xpath="/Report/Observations/ABI.TRE.AKT/I.USD.A" xmlDataType="double"/>
    </xmlCellPr>
  </singleXmlCell>
  <singleXmlCell id="1083" r="M22" connectionId="0">
    <xmlCellPr id="1083" uniqueName="_Report_Observations_ABI.TRE.AKT_I.USD.I">
      <xmlPr mapId="1" xpath="/Report/Observations/ABI.TRE.AKT/I.USD.I" xmlDataType="double"/>
    </xmlCellPr>
  </singleXmlCell>
  <singleXmlCell id="1212" r="U21" connectionId="0">
    <xmlCellPr id="1212" uniqueName="_Report_Observations_ABI.TRE.AKT_A.EUR.T">
      <xmlPr mapId="1" xpath="/Report/Observations/ABI.TRE.AKT/A.EUR.T" xmlDataType="double"/>
    </xmlCellPr>
  </singleXmlCell>
  <singleXmlCell id="1213" r="U22" connectionId="0">
    <xmlCellPr id="1213" uniqueName="_Report_Observations_ABI.TRE.AKT_A.EUR.I">
      <xmlPr mapId="1" xpath="/Report/Observations/ABI.TRE.AKT/A.EUR.I" xmlDataType="double"/>
    </xmlCellPr>
  </singleXmlCell>
  <singleXmlCell id="1214" r="U23" connectionId="0">
    <xmlCellPr id="1214" uniqueName="_Report_Observations_ABI.TRE.AKT_A.EUR.A">
      <xmlPr mapId="1" xpath="/Report/Observations/ABI.TRE.AKT/A.EUR.A" xmlDataType="double"/>
    </xmlCellPr>
  </singleXmlCell>
  <singleXmlCell id="1215" r="U24" connectionId="0">
    <xmlCellPr id="1215" uniqueName="_Report_Observations_ABI.TRE.PAS_A.EUR.T">
      <xmlPr mapId="1" xpath="/Report/Observations/ABI.TRE.PAS/A.EUR.T" xmlDataType="double"/>
    </xmlCellPr>
  </singleXmlCell>
  <singleXmlCell id="1216" r="U25" connectionId="0">
    <xmlCellPr id="1216" uniqueName="_Report_Observations_ABI.TRE.PAS_A.EUR.I">
      <xmlPr mapId="1" xpath="/Report/Observations/ABI.TRE.PAS/A.EUR.I" xmlDataType="double"/>
    </xmlCellPr>
  </singleXmlCell>
  <singleXmlCell id="1217" r="U26" connectionId="0">
    <xmlCellPr id="1217" uniqueName="_Report_Observations_ABI.TRE.PAS_A.EUR.A">
      <xmlPr mapId="1" xpath="/Report/Observations/ABI.TRE.PAS/A.EUR.A" xmlDataType="double"/>
    </xmlCellPr>
  </singleXmlCell>
  <singleXmlCell id="1369" r="W21" connectionId="0">
    <xmlCellPr id="1369" uniqueName="_Report_Observations_ABI.TRE.AKT_A.U.T">
      <xmlPr mapId="1" xpath="/Report/Observations/ABI.TRE.AKT/A.U.T" xmlDataType="double"/>
    </xmlCellPr>
  </singleXmlCell>
  <singleXmlCell id="1370" r="W22" connectionId="0">
    <xmlCellPr id="1370" uniqueName="_Report_Observations_ABI.TRE.AKT_A.U.I">
      <xmlPr mapId="1" xpath="/Report/Observations/ABI.TRE.AKT/A.U.I" xmlDataType="double"/>
    </xmlCellPr>
  </singleXmlCell>
  <singleXmlCell id="1371" r="W23" connectionId="0">
    <xmlCellPr id="1371" uniqueName="_Report_Observations_ABI.TRE.AKT_A.U.A">
      <xmlPr mapId="1" xpath="/Report/Observations/ABI.TRE.AKT/A.U.A" xmlDataType="double"/>
    </xmlCellPr>
  </singleXmlCell>
  <singleXmlCell id="1372" r="W24" connectionId="0">
    <xmlCellPr id="1372" uniqueName="_Report_Observations_ABI.TRE.PAS_A.U.T">
      <xmlPr mapId="1" xpath="/Report/Observations/ABI.TRE.PAS/A.U.T" xmlDataType="double"/>
    </xmlCellPr>
  </singleXmlCell>
  <singleXmlCell id="1373" r="W25" connectionId="0">
    <xmlCellPr id="1373" uniqueName="_Report_Observations_ABI.TRE.PAS_A.U.I">
      <xmlPr mapId="1" xpath="/Report/Observations/ABI.TRE.PAS/A.U.I" xmlDataType="double"/>
    </xmlCellPr>
  </singleXmlCell>
  <singleXmlCell id="1374" r="W26" connectionId="0">
    <xmlCellPr id="1374" uniqueName="_Report_Observations_ABI.TRE.PAS_A.U.A">
      <xmlPr mapId="1" xpath="/Report/Observations/ABI.TRE.PAS/A.U.A" xmlDataType="double"/>
    </xmlCellPr>
  </singleXmlCell>
  <singleXmlCell id="1375" r="N26" connectionId="0">
    <xmlCellPr id="1375" uniqueName="_Report_Observations_ABI.TRE.PAS_I.EUR.A">
      <xmlPr mapId="1" xpath="/Report/Observations/ABI.TRE.PAS/I.EUR.A" xmlDataType="double"/>
    </xmlCellPr>
  </singleXmlCell>
  <singleXmlCell id="1376" r="N25" connectionId="0">
    <xmlCellPr id="1376" uniqueName="_Report_Observations_ABI.TRE.PAS_I.EUR.I">
      <xmlPr mapId="1" xpath="/Report/Observations/ABI.TRE.PAS/I.EUR.I" xmlDataType="double"/>
    </xmlCellPr>
  </singleXmlCell>
  <singleXmlCell id="1377" r="N24" connectionId="0">
    <xmlCellPr id="1377" uniqueName="_Report_Observations_ABI.TRE.PAS_I.EUR.T">
      <xmlPr mapId="1" xpath="/Report/Observations/ABI.TRE.PAS/I.EUR.T" xmlDataType="double"/>
    </xmlCellPr>
  </singleXmlCell>
  <singleXmlCell id="1378" r="N23" connectionId="0">
    <xmlCellPr id="1378" uniqueName="_Report_Observations_ABI.TRE.AKT_I.EUR.A">
      <xmlPr mapId="1" xpath="/Report/Observations/ABI.TRE.AKT/I.EUR.A" xmlDataType="double"/>
    </xmlCellPr>
  </singleXmlCell>
  <singleXmlCell id="1379" r="N22" connectionId="0">
    <xmlCellPr id="1379" uniqueName="_Report_Observations_ABI.TRE.AKT_I.EUR.I">
      <xmlPr mapId="1" xpath="/Report/Observations/ABI.TRE.AKT/I.EUR.I" xmlDataType="double"/>
    </xmlCellPr>
  </singleXmlCell>
  <singleXmlCell id="1380" r="N21" connectionId="0">
    <xmlCellPr id="1380" uniqueName="_Report_Observations_ABI.TRE.AKT_I.EUR.T">
      <xmlPr mapId="1" xpath="/Report/Observations/ABI.TRE.AKT/I.EUR.T" xmlDataType="double"/>
    </xmlCellPr>
  </singleXmlCell>
  <singleXmlCell id="1524" r="V21" connectionId="0">
    <xmlCellPr id="1524" uniqueName="_Report_Observations_ABI.TRE.AKT_A.JPY.T">
      <xmlPr mapId="1" xpath="/Report/Observations/ABI.TRE.AKT/A.JPY.T" xmlDataType="double"/>
    </xmlCellPr>
  </singleXmlCell>
  <singleXmlCell id="1526" r="V22" connectionId="0">
    <xmlCellPr id="1526" uniqueName="_Report_Observations_ABI.TRE.AKT_A.JPY.I">
      <xmlPr mapId="1" xpath="/Report/Observations/ABI.TRE.AKT/A.JPY.I" xmlDataType="double"/>
    </xmlCellPr>
  </singleXmlCell>
  <singleXmlCell id="1528" r="V23" connectionId="0">
    <xmlCellPr id="1528" uniqueName="_Report_Observations_ABI.TRE.AKT_A.JPY.A">
      <xmlPr mapId="1" xpath="/Report/Observations/ABI.TRE.AKT/A.JPY.A" xmlDataType="double"/>
    </xmlCellPr>
  </singleXmlCell>
  <singleXmlCell id="1529" r="V24" connectionId="0">
    <xmlCellPr id="1529" uniqueName="_Report_Observations_ABI.TRE.PAS_A.JPY.T">
      <xmlPr mapId="1" xpath="/Report/Observations/ABI.TRE.PAS/A.JPY.T" xmlDataType="double"/>
    </xmlCellPr>
  </singleXmlCell>
  <singleXmlCell id="1530" r="V25" connectionId="0">
    <xmlCellPr id="1530" uniqueName="_Report_Observations_ABI.TRE.PAS_A.JPY.I">
      <xmlPr mapId="1" xpath="/Report/Observations/ABI.TRE.PAS/A.JPY.I" xmlDataType="double"/>
    </xmlCellPr>
  </singleXmlCell>
  <singleXmlCell id="1531" r="V26" connectionId="0">
    <xmlCellPr id="1531" uniqueName="_Report_Observations_ABI.TRE.PAS_A.JPY.A">
      <xmlPr mapId="1" xpath="/Report/Observations/ABI.TRE.PAS/A.JPY.A" xmlDataType="double"/>
    </xmlCellPr>
  </singleXmlCell>
  <singleXmlCell id="1664" r="X21" connectionId="0">
    <xmlCellPr id="1664" uniqueName="_Report_Observations_ABI.TRE.AKT_A.T.T">
      <xmlPr mapId="1" xpath="/Report/Observations/ABI.TRE.AKT/A.T.T" xmlDataType="double"/>
    </xmlCellPr>
  </singleXmlCell>
  <singleXmlCell id="1665" r="X22" connectionId="0">
    <xmlCellPr id="1665" uniqueName="_Report_Observations_ABI.TRE.AKT_A.T.I">
      <xmlPr mapId="1" xpath="/Report/Observations/ABI.TRE.AKT/A.T.I" xmlDataType="double"/>
    </xmlCellPr>
  </singleXmlCell>
  <singleXmlCell id="1667" r="X23" connectionId="0">
    <xmlCellPr id="1667" uniqueName="_Report_Observations_ABI.TRE.AKT_A.T.A">
      <xmlPr mapId="1" xpath="/Report/Observations/ABI.TRE.AKT/A.T.A" xmlDataType="double"/>
    </xmlCellPr>
  </singleXmlCell>
  <singleXmlCell id="1669" r="X24" connectionId="0">
    <xmlCellPr id="1669" uniqueName="_Report_Observations_ABI.TRE.PAS_A.T.T">
      <xmlPr mapId="1" xpath="/Report/Observations/ABI.TRE.PAS/A.T.T" xmlDataType="double"/>
    </xmlCellPr>
  </singleXmlCell>
  <singleXmlCell id="1670" r="X25" connectionId="0">
    <xmlCellPr id="1670" uniqueName="_Report_Observations_ABI.TRE.PAS_A.T.I">
      <xmlPr mapId="1" xpath="/Report/Observations/ABI.TRE.PAS/A.T.I" xmlDataType="double"/>
    </xmlCellPr>
  </singleXmlCell>
  <singleXmlCell id="1671" r="X26" connectionId="0">
    <xmlCellPr id="1671" uniqueName="_Report_Observations_ABI.TRE.PAS_A.T.A">
      <xmlPr mapId="1" xpath="/Report/Observations/ABI.TRE.PAS/A.T.A" xmlDataType="double"/>
    </xmlCellPr>
  </singleXmlCell>
  <singleXmlCell id="1868" r="O26" connectionId="0">
    <xmlCellPr id="1868" uniqueName="_Report_Observations_ABI.TRE.PAS_I.JPY.A">
      <xmlPr mapId="1" xpath="/Report/Observations/ABI.TRE.PAS/I.JPY.A" xmlDataType="double"/>
    </xmlCellPr>
  </singleXmlCell>
  <singleXmlCell id="1869" r="O25" connectionId="0">
    <xmlCellPr id="1869" uniqueName="_Report_Observations_ABI.TRE.PAS_I.JPY.I">
      <xmlPr mapId="1" xpath="/Report/Observations/ABI.TRE.PAS/I.JPY.I" xmlDataType="double"/>
    </xmlCellPr>
  </singleXmlCell>
  <singleXmlCell id="1870" r="O24" connectionId="0">
    <xmlCellPr id="1870" uniqueName="_Report_Observations_ABI.TRE.PAS_I.JPY.T">
      <xmlPr mapId="1" xpath="/Report/Observations/ABI.TRE.PAS/I.JPY.T" xmlDataType="double"/>
    </xmlCellPr>
  </singleXmlCell>
  <singleXmlCell id="1872" r="O23" connectionId="0">
    <xmlCellPr id="1872" uniqueName="_Report_Observations_ABI.TRE.AKT_I.JPY.A">
      <xmlPr mapId="1" xpath="/Report/Observations/ABI.TRE.AKT/I.JPY.A" xmlDataType="double"/>
    </xmlCellPr>
  </singleXmlCell>
  <singleXmlCell id="1873" r="O22" connectionId="0">
    <xmlCellPr id="1873" uniqueName="_Report_Observations_ABI.TRE.AKT_I.JPY.I">
      <xmlPr mapId="1" xpath="/Report/Observations/ABI.TRE.AKT/I.JPY.I" xmlDataType="double"/>
    </xmlCellPr>
  </singleXmlCell>
  <singleXmlCell id="1874" r="O21" connectionId="0">
    <xmlCellPr id="1874" uniqueName="_Report_Observations_ABI.TRE.AKT_I.JPY.T">
      <xmlPr mapId="1" xpath="/Report/Observations/ABI.TRE.AKT/I.JPY.T" xmlDataType="double"/>
    </xmlCellPr>
  </singleXmlCell>
  <singleXmlCell id="2022" r="Y26" connectionId="0">
    <xmlCellPr id="2022" uniqueName="_Report_Observations_ABI.TRE.PAS_T.T.A">
      <xmlPr mapId="1" xpath="/Report/Observations/ABI.TRE.PAS/T.T.A" xmlDataType="double"/>
    </xmlCellPr>
  </singleXmlCell>
  <singleXmlCell id="2023" r="Y21" connectionId="0">
    <xmlCellPr id="2023" uniqueName="_Report_Observations_ABI.TRE.AKT_T.T.T">
      <xmlPr mapId="1" xpath="/Report/Observations/ABI.TRE.AKT/T.T.T" xmlDataType="double"/>
    </xmlCellPr>
  </singleXmlCell>
  <singleXmlCell id="2024" r="Y22" connectionId="0">
    <xmlCellPr id="2024" uniqueName="_Report_Observations_ABI.TRE.AKT_T.T.I">
      <xmlPr mapId="1" xpath="/Report/Observations/ABI.TRE.AKT/T.T.I" xmlDataType="double"/>
    </xmlCellPr>
  </singleXmlCell>
  <singleXmlCell id="2025" r="Y23" connectionId="0">
    <xmlCellPr id="2025" uniqueName="_Report_Observations_ABI.TRE.AKT_T.T.A">
      <xmlPr mapId="1" xpath="/Report/Observations/ABI.TRE.AKT/T.T.A" xmlDataType="double"/>
    </xmlCellPr>
  </singleXmlCell>
  <singleXmlCell id="2026" r="Y24" connectionId="0">
    <xmlCellPr id="2026" uniqueName="_Report_Observations_ABI.TRE.PAS_T.T.T">
      <xmlPr mapId="1" xpath="/Report/Observations/ABI.TRE.PAS/T.T.T" xmlDataType="double"/>
    </xmlCellPr>
  </singleXmlCell>
  <singleXmlCell id="2027" r="Y25" connectionId="0">
    <xmlCellPr id="2027" uniqueName="_Report_Observations_ABI.TRE.PAS_T.T.I">
      <xmlPr mapId="1" xpath="/Report/Observations/ABI.TRE.PAS/T.T.I" xmlDataType="double"/>
    </xmlCellPr>
  </singleXmlCell>
  <singleXmlCell id="2259" r="P26" connectionId="0">
    <xmlCellPr id="2259" uniqueName="_Report_Observations_ABI.TRE.PAS_I.U.A">
      <xmlPr mapId="1" xpath="/Report/Observations/ABI.TRE.PAS/I.U.A" xmlDataType="double"/>
    </xmlCellPr>
  </singleXmlCell>
  <singleXmlCell id="2260" r="P25" connectionId="0">
    <xmlCellPr id="2260" uniqueName="_Report_Observations_ABI.TRE.PAS_I.U.I">
      <xmlPr mapId="1" xpath="/Report/Observations/ABI.TRE.PAS/I.U.I" xmlDataType="double"/>
    </xmlCellPr>
  </singleXmlCell>
  <singleXmlCell id="2261" r="P24" connectionId="0">
    <xmlCellPr id="2261" uniqueName="_Report_Observations_ABI.TRE.PAS_I.U.T">
      <xmlPr mapId="1" xpath="/Report/Observations/ABI.TRE.PAS/I.U.T" xmlDataType="double"/>
    </xmlCellPr>
  </singleXmlCell>
  <singleXmlCell id="2262" r="P23" connectionId="0">
    <xmlCellPr id="2262" uniqueName="_Report_Observations_ABI.TRE.AKT_I.U.A">
      <xmlPr mapId="1" xpath="/Report/Observations/ABI.TRE.AKT/I.U.A" xmlDataType="double"/>
    </xmlCellPr>
  </singleXmlCell>
  <singleXmlCell id="2263" r="P22" connectionId="0">
    <xmlCellPr id="2263" uniqueName="_Report_Observations_ABI.TRE.AKT_I.U.I">
      <xmlPr mapId="1" xpath="/Report/Observations/ABI.TRE.AKT/I.U.I" xmlDataType="double"/>
    </xmlCellPr>
  </singleXmlCell>
  <singleXmlCell id="2264" r="P21" connectionId="0">
    <xmlCellPr id="2264" uniqueName="_Report_Observations_ABI.TRE.AKT_I.U.T">
      <xmlPr mapId="1" xpath="/Report/Observations/ABI.TRE.AKT/I.U.T" xmlDataType="double"/>
    </xmlCellPr>
  </singleXmlCell>
  <singleXmlCell id="2658" r="Q26" connectionId="0">
    <xmlCellPr id="2658" uniqueName="_Report_Observations_ABI.TRE.PAS_I.T.A">
      <xmlPr mapId="1" xpath="/Report/Observations/ABI.TRE.PAS/I.T.A" xmlDataType="double"/>
    </xmlCellPr>
  </singleXmlCell>
  <singleXmlCell id="2659" r="Q25" connectionId="0">
    <xmlCellPr id="2659" uniqueName="_Report_Observations_ABI.TRE.PAS_I.T.I">
      <xmlPr mapId="1" xpath="/Report/Observations/ABI.TRE.PAS/I.T.I" xmlDataType="double"/>
    </xmlCellPr>
  </singleXmlCell>
  <singleXmlCell id="2660" r="Q24" connectionId="0">
    <xmlCellPr id="2660" uniqueName="_Report_Observations_ABI.TRE.PAS_I.T.T">
      <xmlPr mapId="1" xpath="/Report/Observations/ABI.TRE.PAS/I.T.T" xmlDataType="double"/>
    </xmlCellPr>
  </singleXmlCell>
  <singleXmlCell id="2662" r="Q23" connectionId="0">
    <xmlCellPr id="2662" uniqueName="_Report_Observations_ABI.TRE.AKT_I.T.A">
      <xmlPr mapId="1" xpath="/Report/Observations/ABI.TRE.AKT/I.T.A" xmlDataType="double"/>
    </xmlCellPr>
  </singleXmlCell>
  <singleXmlCell id="2663" r="Q22" connectionId="0">
    <xmlCellPr id="2663" uniqueName="_Report_Observations_ABI.TRE.AKT_I.T.I">
      <xmlPr mapId="1" xpath="/Report/Observations/ABI.TRE.AKT/I.T.I" xmlDataType="double"/>
    </xmlCellPr>
  </singleXmlCell>
  <singleXmlCell id="2664" r="Q21" connectionId="0">
    <xmlCellPr id="2664" uniqueName="_Report_Observations_ABI.TRE.AKT_I.T.T">
      <xmlPr mapId="1" xpath="/Report/Observations/ABI.TRE.AKT/I.T.T" xmlDataType="double"/>
    </xmlCellPr>
  </singleXmlCell>
</singleXmlCells>
</file>

<file path=xl/tables/tableSingleCells6.xml><?xml version="1.0" encoding="utf-8"?>
<singleXmlCells xmlns="http://schemas.openxmlformats.org/spreadsheetml/2006/main">
  <singleXmlCell id="468" r="K80" connectionId="0">
    <xmlCellPr id="468" uniqueName="_Report_Observations_GUV.GEW.AGW.UEB">
      <xmlPr mapId="1" xpath="/Report/Observations/GUV.GEW.AGW.UEB" xmlDataType="double"/>
    </xmlCellPr>
  </singleXmlCell>
  <singleXmlCell id="469" r="K81" connectionId="0">
    <xmlCellPr id="469" uniqueName="_Report_Observations_GUV.GEW.AGW">
      <xmlPr mapId="1" xpath="/Report/Observations/GUV.GEW.AGW" xmlDataType="double"/>
    </xmlCellPr>
  </singleXmlCell>
  <singleXmlCell id="470" r="K82" connectionId="0">
    <xmlCellPr id="470" uniqueName="_Report_Observations_GUV.VEA">
      <xmlPr mapId="1" xpath="/Report/Observations/GUV.VEA" xmlDataType="double"/>
    </xmlCellPr>
  </singleXmlCell>
  <singleXmlCell id="476" r="K83" connectionId="0">
    <xmlCellPr id="476" uniqueName="_Report_Observations_GUV.VEA.EGG">
      <xmlPr mapId="1" xpath="/Report/Observations/GUV.VEA.EGG" xmlDataType="double"/>
    </xmlCellPr>
  </singleXmlCell>
  <singleXmlCell id="478" r="K84" connectionId="0">
    <xmlCellPr id="478" uniqueName="_Report_Observations_GUV.VEA.EFG">
      <xmlPr mapId="1" xpath="/Report/Observations/GUV.VEA.EFG" xmlDataType="double"/>
    </xmlCellPr>
  </singleXmlCell>
  <singleXmlCell id="480" r="K85" connectionId="0">
    <xmlCellPr id="480" uniqueName="_Report_Observations_GUV.GVN">
      <xmlPr mapId="1" xpath="/Report/Observations/GUV.GVN" xmlDataType="double"/>
    </xmlCellPr>
  </singleXmlCell>
  <singleXmlCell id="2309" r="K58" connectionId="0">
    <xmlCellPr id="2309" uniqueName="_Report_Observations_EFR.AEG">
      <xmlPr mapId="1" xpath="/Report/Observations/EFR.AEG" xmlDataType="double"/>
    </xmlCellPr>
  </singleXmlCell>
  <singleXmlCell id="2311" r="K59" connectionId="0">
    <xmlCellPr id="2311" uniqueName="_Report_Observations_EFR.AAU">
      <xmlPr mapId="1" xpath="/Report/Observations/EFR.AAU" xmlDataType="double"/>
    </xmlCellPr>
  </singleXmlCell>
  <singleXmlCell id="2316" r="K60" connectionId="0">
    <xmlCellPr id="2316" uniqueName="_Report_Observations_EFR.VRB">
      <xmlPr mapId="1" xpath="/Report/Observations/EFR.VRB" xmlDataType="double"/>
    </xmlCellPr>
  </singleXmlCell>
  <singleXmlCell id="2322" r="K65" connectionId="0">
    <xmlCellPr id="2322" uniqueName="_Report_Observations_GUV.BGW.GGV">
      <xmlPr mapId="1" xpath="/Report/Observations/GUV.BGW.GGV" xmlDataType="double"/>
    </xmlCellPr>
  </singleXmlCell>
  <singleXmlCell id="2324" r="K66" connectionId="0">
    <xmlCellPr id="2324" uniqueName="_Report_Observations_GUV.BGW.GVV">
      <xmlPr mapId="1" xpath="/Report/Observations/GUV.BGW.GVV" xmlDataType="double"/>
    </xmlCellPr>
  </singleXmlCell>
  <singleXmlCell id="2326" r="K67" connectionId="0">
    <xmlCellPr id="2326" uniqueName="_Report_Observations_GUV.BGW">
      <xmlPr mapId="1" xpath="/Report/Observations/GUV.BGW" xmlDataType="double"/>
    </xmlCellPr>
  </singleXmlCell>
  <singleXmlCell id="2329" r="K61" connectionId="0">
    <xmlCellPr id="2329" uniqueName="_Report_Observations_EFR.STE">
      <xmlPr mapId="1" xpath="/Report/Observations/EFR.STE" xmlDataType="double"/>
    </xmlCellPr>
  </singleXmlCell>
  <singleXmlCell id="2331" r="K62" connectionId="0">
    <xmlCellPr id="2331" uniqueName="_Report_Observations_EFR.EGV">
      <xmlPr mapId="1" xpath="/Report/Observations/EFR.EGV" xmlDataType="double"/>
    </xmlCellPr>
  </singleXmlCell>
  <singleXmlCell id="2336" r="K69" connectionId="0">
    <xmlCellPr id="2336" uniqueName="_Report_Observations_GUV.GEW">
      <xmlPr mapId="1" xpath="/Report/Observations/GUV.GEW" xmlDataType="double"/>
    </xmlCellPr>
  </singleXmlCell>
  <singleXmlCell id="2343" r="K70" connectionId="0">
    <xmlCellPr id="2343" uniqueName="_Report_Observations_GUV.GEW.ZGR">
      <xmlPr mapId="1" xpath="/Report/Observations/GUV.GEW.ZGR" xmlDataType="double"/>
    </xmlCellPr>
  </singleXmlCell>
  <singleXmlCell id="2344" r="K71" connectionId="0">
    <xmlCellPr id="2344" uniqueName="_Report_Observations_GUV.GEW.ZFR">
      <xmlPr mapId="1" xpath="/Report/Observations/GUV.GEW.ZFR" xmlDataType="double"/>
    </xmlCellPr>
  </singleXmlCell>
  <singleXmlCell id="2349" r="K76" connectionId="0">
    <xmlCellPr id="2349" uniqueName="_Report_Observations_GUV.GEW.ABG">
      <xmlPr mapId="1" xpath="/Report/Observations/GUV.GEW.ABG" xmlDataType="double"/>
    </xmlCellPr>
  </singleXmlCell>
  <singleXmlCell id="2352" r="K78" connectionId="0">
    <xmlCellPr id="2352" uniqueName="_Report_Observations_GUV.GEW.AGW.TAM">
      <xmlPr mapId="1" xpath="/Report/Observations/GUV.GEW.AGW.TAM" xmlDataType="double"/>
    </xmlCellPr>
  </singleXmlCell>
  <singleXmlCell id="2354" r="K79" connectionId="0">
    <xmlCellPr id="2354" uniqueName="_Report_Observations_GUV.GEW.AGW.PVO">
      <xmlPr mapId="1" xpath="/Report/Observations/GUV.GEW.AGW.PVO" xmlDataType="double"/>
    </xmlCellPr>
  </singleXmlCell>
  <singleXmlCell id="2357" r="K73" connectionId="0">
    <xmlCellPr id="2357" uniqueName="_Report_Observations_GUV.GEW.ABG.ASG">
      <xmlPr mapId="1" xpath="/Report/Observations/GUV.GEW.ABG.ASG" xmlDataType="double"/>
    </xmlCellPr>
  </singleXmlCell>
  <singleXmlCell id="2358" r="K74" connectionId="0">
    <xmlCellPr id="2358" uniqueName="_Report_Observations_GUV.GEW.ABG.AZS">
      <xmlPr mapId="1" xpath="/Report/Observations/GUV.GEW.ABG.AZS" xmlDataType="double"/>
    </xmlCellPr>
  </singleXmlCell>
  <singleXmlCell id="2360" r="K75" connectionId="0">
    <xmlCellPr id="2360" uniqueName="_Report_Observations_GUV.GEW.ABG.VZD">
      <xmlPr mapId="1" xpath="/Report/Observations/GUV.GEW.ABG.VZD" xmlDataType="double"/>
    </xmlCellPr>
  </singleXmlCell>
  <singleXmlCell id="2368" r="K36" connectionId="0">
    <xmlCellPr id="2368" uniqueName="_Report_Observations_EFR.ERK.KAU">
      <xmlPr mapId="1" xpath="/Report/Observations/EFR.ERK.KAU" xmlDataType="double"/>
    </xmlCellPr>
  </singleXmlCell>
  <singleXmlCell id="2370" r="K37" connectionId="0">
    <xmlCellPr id="2370" uniqueName="_Report_Observations_EFR.ERK">
      <xmlPr mapId="1" xpath="/Report/Observations/EFR.ERK" xmlDataType="double"/>
    </xmlCellPr>
  </singleXmlCell>
  <singleXmlCell id="2372" r="K38" connectionId="0">
    <xmlCellPr id="2372" uniqueName="_Report_Observations_EFR.ERH">
      <xmlPr mapId="1" xpath="/Report/Observations/EFR.ERH" xmlDataType="double"/>
    </xmlCellPr>
  </singleXmlCell>
  <singleXmlCell id="2387" r="K43" connectionId="0">
    <xmlCellPr id="2387" uniqueName="_Report_Observations_EFR.UER.AOE">
      <xmlPr mapId="1" xpath="/Report/Observations/EFR.UER.AOE" xmlDataType="double"/>
    </xmlCellPr>
  </singleXmlCell>
  <singleXmlCell id="2390" r="K44" connectionId="0">
    <xmlCellPr id="2390" uniqueName="_Report_Observations_EFR.UER.AOA">
      <xmlPr mapId="1" xpath="/Report/Observations/EFR.UER.AOA" xmlDataType="double"/>
    </xmlCellPr>
  </singleXmlCell>
  <singleXmlCell id="2392" r="K45" connectionId="0">
    <xmlCellPr id="2392" uniqueName="_Report_Observations_EFR.UER">
      <xmlPr mapId="1" xpath="/Report/Observations/EFR.UER" xmlDataType="double"/>
    </xmlCellPr>
  </singleXmlCell>
  <singleXmlCell id="2395" r="K40" connectionId="0">
    <xmlCellPr id="2395" uniqueName="_Report_Observations_EFR.UER.ERV">
      <xmlPr mapId="1" xpath="/Report/Observations/EFR.UER.ERV" xmlDataType="double"/>
    </xmlCellPr>
  </singleXmlCell>
  <singleXmlCell id="2397" r="K41" connectionId="0">
    <xmlCellPr id="2397" uniqueName="_Report_Observations_EFR.UER.BER">
      <xmlPr mapId="1" xpath="/Report/Observations/EFR.UER.BER" xmlDataType="double"/>
    </xmlCellPr>
  </singleXmlCell>
  <singleXmlCell id="2399" r="K42" connectionId="0">
    <xmlCellPr id="2399" uniqueName="_Report_Observations_EFR.UER.LER">
      <xmlPr mapId="1" xpath="/Report/Observations/EFR.UER.LER" xmlDataType="double"/>
    </xmlCellPr>
  </singleXmlCell>
  <singleXmlCell id="2406" r="K47" connectionId="0">
    <xmlCellPr id="2406" uniqueName="_Report_Observations_EFR.GAU.PAF">
      <xmlPr mapId="1" xpath="/Report/Observations/EFR.GAU.PAF" xmlDataType="double"/>
    </xmlCellPr>
  </singleXmlCell>
  <singleXmlCell id="2408" r="K48" connectionId="0">
    <xmlCellPr id="2408" uniqueName="_Report_Observations_EFR.GAU.PAF.GEH_T">
      <xmlPr mapId="1" xpath="/Report/Observations/EFR.GAU.PAF.GEH/T" xmlDataType="double"/>
    </xmlCellPr>
  </singleXmlCell>
  <singleXmlCell id="2410" r="K49" connectionId="0">
    <xmlCellPr id="2410" uniqueName="_Report_Observations_EFR.GAU.PAF.GEH_A">
      <xmlPr mapId="1" xpath="/Report/Observations/EFR.GAU.PAF.GEH/A" xmlDataType="double"/>
    </xmlCellPr>
  </singleXmlCell>
  <singleXmlCell id="2416" r="K54" connectionId="0">
    <xmlCellPr id="2416" uniqueName="_Report_Observations_EFR.GAU">
      <xmlPr mapId="1" xpath="/Report/Observations/EFR.GAU" xmlDataType="double"/>
    </xmlCellPr>
  </singleXmlCell>
  <singleXmlCell id="2419" r="K55" connectionId="0">
    <xmlCellPr id="2419" uniqueName="_Report_Observations_EFR.WBB">
      <xmlPr mapId="1" xpath="/Report/Observations/EFR.WBB" xmlDataType="double"/>
    </xmlCellPr>
  </singleXmlCell>
  <singleXmlCell id="2421" r="K56" connectionId="0">
    <xmlCellPr id="2421" uniqueName="_Report_Observations_EFR.VRW">
      <xmlPr mapId="1" xpath="/Report/Observations/EFR.VRW" xmlDataType="double"/>
    </xmlCellPr>
  </singleXmlCell>
  <singleXmlCell id="2423" r="K57" connectionId="0">
    <xmlCellPr id="2423" uniqueName="_Report_Observations_EFR.GER">
      <xmlPr mapId="1" xpath="/Report/Observations/EFR.GER" xmlDataType="double"/>
    </xmlCellPr>
  </singleXmlCell>
  <singleXmlCell id="2425" r="K50" connectionId="0">
    <xmlCellPr id="2425" uniqueName="_Report_Observations_EFR.GAU.PAF.SOL">
      <xmlPr mapId="1" xpath="/Report/Observations/EFR.GAU.PAF.SOL" xmlDataType="double"/>
    </xmlCellPr>
  </singleXmlCell>
  <singleXmlCell id="2427" r="K51" connectionId="0">
    <xmlCellPr id="2427" uniqueName="_Report_Observations_EFR.GAU.PAF.WAV">
      <xmlPr mapId="1" xpath="/Report/Observations/EFR.GAU.PAF.WAV" xmlDataType="double"/>
    </xmlCellPr>
  </singleXmlCell>
  <singleXmlCell id="2428" r="K52" connectionId="0">
    <xmlCellPr id="2428" uniqueName="_Report_Observations_EFR.GAU.PAF.UEB">
      <xmlPr mapId="1" xpath="/Report/Observations/EFR.GAU.PAF.UEB" xmlDataType="double"/>
    </xmlCellPr>
  </singleXmlCell>
  <singleXmlCell id="2430" r="K53" connectionId="0">
    <xmlCellPr id="2430" uniqueName="_Report_Observations_EFR.GAU.SAF">
      <xmlPr mapId="1" xpath="/Report/Observations/EFR.GAU.SAF" xmlDataType="double"/>
    </xmlCellPr>
  </singleXmlCell>
  <singleXmlCell id="2436" r="K23" connectionId="0">
    <xmlCellPr id="2436" uniqueName="_Report_Observations_EFR.ERZ.BEZ.ZEG.ZDK">
      <xmlPr mapId="1" xpath="/Report/Observations/EFR.ERZ.BEZ.ZEG.ZDK" xmlDataType="double"/>
    </xmlCellPr>
  </singleXmlCell>
  <singleXmlCell id="2438" r="K24" connectionId="0">
    <xmlCellPr id="2438" uniqueName="_Report_Observations_EFR.ERZ.BEZ.ZEG.ZDH">
      <xmlPr mapId="1" xpath="/Report/Observations/EFR.ERZ.BEZ.ZEG.ZDH" xmlDataType="double"/>
    </xmlCellPr>
  </singleXmlCell>
  <singleXmlCell id="2444" r="K29" connectionId="0">
    <xmlCellPr id="2444" uniqueName="_Report_Observations_EFR.ERZ.WBZ">
      <xmlPr mapId="1" xpath="/Report/Observations/EFR.ERZ.WBZ" xmlDataType="double"/>
    </xmlCellPr>
  </singleXmlCell>
  <singleXmlCell id="2447" r="K25" connectionId="0">
    <xmlCellPr id="2447" uniqueName="_Report_Observations_EFR.ERZ.BEZ.ZEG.ZDF">
      <xmlPr mapId="1" xpath="/Report/Observations/EFR.ERZ.BEZ.ZEG.ZDF" xmlDataType="double"/>
    </xmlCellPr>
  </singleXmlCell>
  <singleXmlCell id="2448" r="K26" connectionId="0">
    <xmlCellPr id="2448" uniqueName="_Report_Observations_EFR.ERZ.BEZ.ZEG">
      <xmlPr mapId="1" xpath="/Report/Observations/EFR.ERZ.BEZ.ZEG" xmlDataType="double"/>
    </xmlCellPr>
  </singleXmlCell>
  <singleXmlCell id="2449" r="K27" connectionId="0">
    <xmlCellPr id="2449" uniqueName="_Report_Observations_EFR.ERZ.BEZ.ZAU">
      <xmlPr mapId="1" xpath="/Report/Observations/EFR.ERZ.BEZ.ZAU" xmlDataType="double"/>
    </xmlCellPr>
  </singleXmlCell>
  <singleXmlCell id="2450" r="K28" connectionId="0">
    <xmlCellPr id="2450" uniqueName="_Report_Observations_EFR.ERZ.BEZ">
      <xmlPr mapId="1" xpath="/Report/Observations/EFR.ERZ.BEZ" xmlDataType="double"/>
    </xmlCellPr>
  </singleXmlCell>
  <singleXmlCell id="2459" r="K32" connectionId="0">
    <xmlCellPr id="2459" uniqueName="_Report_Observations_EFR.ERK.KEG.KWA">
      <xmlPr mapId="1" xpath="/Report/Observations/EFR.ERK.KEG.KWA" xmlDataType="double"/>
    </xmlCellPr>
  </singleXmlCell>
  <singleXmlCell id="2461" r="K33" connectionId="0">
    <xmlCellPr id="2461" uniqueName="_Report_Observations_EFR.ERK.KEG.KKG">
      <xmlPr mapId="1" xpath="/Report/Observations/EFR.ERK.KEG.KKG" xmlDataType="double"/>
    </xmlCellPr>
  </singleXmlCell>
  <singleXmlCell id="2464" r="K34" connectionId="0">
    <xmlCellPr id="2464" uniqueName="_Report_Observations_EFR.ERK.KEG.KDL">
      <xmlPr mapId="1" xpath="/Report/Observations/EFR.ERK.KEG.KDL" xmlDataType="double"/>
    </xmlCellPr>
  </singleXmlCell>
  <singleXmlCell id="2466" r="K35" connectionId="0">
    <xmlCellPr id="2466" uniqueName="_Report_Observations_EFR.ERK.KEG">
      <xmlPr mapId="1" xpath="/Report/Observations/EFR.ERK.KEG" xmlDataType="double"/>
    </xmlCellPr>
  </singleXmlCell>
  <singleXmlCell id="2470" r="K30" connectionId="0">
    <xmlCellPr id="2470" uniqueName="_Report_Observations_EFR.ERZ">
      <xmlPr mapId="1" xpath="/Report/Observations/EFR.ERZ" xmlDataType="double"/>
    </xmlCellPr>
  </singleXmlCell>
</singleXmlCells>
</file>

<file path=xl/tables/tableSingleCells7.xml><?xml version="1.0" encoding="utf-8"?>
<singleXmlCells xmlns="http://schemas.openxmlformats.org/spreadsheetml/2006/main">
  <singleXmlCell id="1419" r="K23" connectionId="0">
    <xmlCellPr id="1419" uniqueName="_Report_Observations_BIL.AKT.FKU.BKK_K02.BET">
      <xmlPr mapId="1" xpath="/Report/Observations/BIL.AKT.FKU.BKK/K02.BET" xmlDataType="double"/>
    </xmlCellPr>
  </singleXmlCell>
  <singleXmlCell id="1420" r="K22" connectionId="0">
    <xmlCellPr id="1420" uniqueName="_Report_Observations_BIL.AKT.FKU.BKK_K01.BET">
      <xmlPr mapId="1" xpath="/Report/Observations/BIL.AKT.FKU.BKK/K01.BET" xmlDataType="double"/>
    </xmlCellPr>
  </singleXmlCell>
  <singleXmlCell id="1421" r="K25" connectionId="0">
    <xmlCellPr id="1421" uniqueName="_Report_Observations_BIL.AKT.FKU.BKK_K04.BET">
      <xmlPr mapId="1" xpath="/Report/Observations/BIL.AKT.FKU.BKK/K04.BET" xmlDataType="double"/>
    </xmlCellPr>
  </singleXmlCell>
  <singleXmlCell id="1422" r="K24" connectionId="0">
    <xmlCellPr id="1422" uniqueName="_Report_Observations_BIL.AKT.FKU.BKK_K03.BET">
      <xmlPr mapId="1" xpath="/Report/Observations/BIL.AKT.FKU.BKK/K03.BET" xmlDataType="double"/>
    </xmlCellPr>
  </singleXmlCell>
  <singleXmlCell id="2625" r="L37" connectionId="0">
    <xmlCellPr id="2625" uniqueName="_Report_Observations_BIL.AKT.FKU.BKK_K16.ANZ">
      <xmlPr mapId="1" xpath="/Report/Observations/BIL.AKT.FKU.BKK/K16.ANZ" xmlDataType="double"/>
    </xmlCellPr>
  </singleXmlCell>
  <singleXmlCell id="2626" r="L36" connectionId="0">
    <xmlCellPr id="2626" uniqueName="_Report_Observations_BIL.AKT.FKU.BKK_K15.ANZ">
      <xmlPr mapId="1" xpath="/Report/Observations/BIL.AKT.FKU.BKK/K15.ANZ" xmlDataType="double"/>
    </xmlCellPr>
  </singleXmlCell>
  <singleXmlCell id="2627" r="L38" connectionId="0">
    <xmlCellPr id="2627" uniqueName="_Report_Observations_BIL.AKT.FKU.BKK_T.ANZ">
      <xmlPr mapId="1" xpath="/Report/Observations/BIL.AKT.FKU.BKK/T.ANZ" xmlDataType="double"/>
    </xmlCellPr>
  </singleXmlCell>
  <singleXmlCell id="2628" r="L31" connectionId="0">
    <xmlCellPr id="2628" uniqueName="_Report_Observations_BIL.AKT.FKU.BKK_K10.ANZ">
      <xmlPr mapId="1" xpath="/Report/Observations/BIL.AKT.FKU.BKK/K10.ANZ" xmlDataType="double"/>
    </xmlCellPr>
  </singleXmlCell>
  <singleXmlCell id="2629" r="L30" connectionId="0">
    <xmlCellPr id="2629" uniqueName="_Report_Observations_BIL.AKT.FKU.BKK_K09.ANZ">
      <xmlPr mapId="1" xpath="/Report/Observations/BIL.AKT.FKU.BKK/K09.ANZ" xmlDataType="double"/>
    </xmlCellPr>
  </singleXmlCell>
  <singleXmlCell id="2630" r="L33" connectionId="0">
    <xmlCellPr id="2630" uniqueName="_Report_Observations_BIL.AKT.FKU.BKK_K12.ANZ">
      <xmlPr mapId="1" xpath="/Report/Observations/BIL.AKT.FKU.BKK/K12.ANZ" xmlDataType="double"/>
    </xmlCellPr>
  </singleXmlCell>
  <singleXmlCell id="2631" r="L32" connectionId="0">
    <xmlCellPr id="2631" uniqueName="_Report_Observations_BIL.AKT.FKU.BKK_K11.ANZ">
      <xmlPr mapId="1" xpath="/Report/Observations/BIL.AKT.FKU.BKK/K11.ANZ" xmlDataType="double"/>
    </xmlCellPr>
  </singleXmlCell>
  <singleXmlCell id="2632" r="L35" connectionId="0">
    <xmlCellPr id="2632" uniqueName="_Report_Observations_BIL.AKT.FKU.BKK_K14.ANZ">
      <xmlPr mapId="1" xpath="/Report/Observations/BIL.AKT.FKU.BKK/K14.ANZ" xmlDataType="double"/>
    </xmlCellPr>
  </singleXmlCell>
  <singleXmlCell id="2633" r="L34" connectionId="0">
    <xmlCellPr id="2633" uniqueName="_Report_Observations_BIL.AKT.FKU.BKK_K13.ANZ">
      <xmlPr mapId="1" xpath="/Report/Observations/BIL.AKT.FKU.BKK/K13.ANZ" xmlDataType="double"/>
    </xmlCellPr>
  </singleXmlCell>
  <singleXmlCell id="2634" r="L26" connectionId="0">
    <xmlCellPr id="2634" uniqueName="_Report_Observations_BIL.AKT.FKU.BKK_K05.ANZ">
      <xmlPr mapId="1" xpath="/Report/Observations/BIL.AKT.FKU.BKK/K05.ANZ" xmlDataType="double"/>
    </xmlCellPr>
  </singleXmlCell>
  <singleXmlCell id="2635" r="L25" connectionId="0">
    <xmlCellPr id="2635" uniqueName="_Report_Observations_BIL.AKT.FKU.BKK_K04.ANZ">
      <xmlPr mapId="1" xpath="/Report/Observations/BIL.AKT.FKU.BKK/K04.ANZ" xmlDataType="double"/>
    </xmlCellPr>
  </singleXmlCell>
  <singleXmlCell id="2636" r="L28" connectionId="0">
    <xmlCellPr id="2636" uniqueName="_Report_Observations_BIL.AKT.FKU.BKK_K07.ANZ">
      <xmlPr mapId="1" xpath="/Report/Observations/BIL.AKT.FKU.BKK/K07.ANZ" xmlDataType="double"/>
    </xmlCellPr>
  </singleXmlCell>
  <singleXmlCell id="2637" r="L27" connectionId="0">
    <xmlCellPr id="2637" uniqueName="_Report_Observations_BIL.AKT.FKU.BKK_K06.ANZ">
      <xmlPr mapId="1" xpath="/Report/Observations/BIL.AKT.FKU.BKK/K06.ANZ" xmlDataType="double"/>
    </xmlCellPr>
  </singleXmlCell>
  <singleXmlCell id="2638" r="L29" connectionId="0">
    <xmlCellPr id="2638" uniqueName="_Report_Observations_BIL.AKT.FKU.BKK_K08.ANZ">
      <xmlPr mapId="1" xpath="/Report/Observations/BIL.AKT.FKU.BKK/K08.ANZ" xmlDataType="double"/>
    </xmlCellPr>
  </singleXmlCell>
  <singleXmlCell id="2639" r="L22" connectionId="0">
    <xmlCellPr id="2639" uniqueName="_Report_Observations_BIL.AKT.FKU.BKK_K01.ANZ">
      <xmlPr mapId="1" xpath="/Report/Observations/BIL.AKT.FKU.BKK/K01.ANZ" xmlDataType="double"/>
    </xmlCellPr>
  </singleXmlCell>
  <singleXmlCell id="2640" r="L24" connectionId="0">
    <xmlCellPr id="2640" uniqueName="_Report_Observations_BIL.AKT.FKU.BKK_K03.ANZ">
      <xmlPr mapId="1" xpath="/Report/Observations/BIL.AKT.FKU.BKK/K03.ANZ" xmlDataType="double"/>
    </xmlCellPr>
  </singleXmlCell>
  <singleXmlCell id="2641" r="L23" connectionId="0">
    <xmlCellPr id="2641" uniqueName="_Report_Observations_BIL.AKT.FKU.BKK_K02.ANZ">
      <xmlPr mapId="1" xpath="/Report/Observations/BIL.AKT.FKU.BKK/K02.ANZ" xmlDataType="double"/>
    </xmlCellPr>
  </singleXmlCell>
  <singleXmlCell id="2671" r="K38" connectionId="0">
    <xmlCellPr id="2671" uniqueName="_Report_Observations_BIL.AKT.FKU.BKK_T.BET">
      <xmlPr mapId="1" xpath="/Report/Observations/BIL.AKT.FKU.BKK/T.BET" xmlDataType="double"/>
    </xmlCellPr>
  </singleXmlCell>
  <singleXmlCell id="2672" r="K37" connectionId="0">
    <xmlCellPr id="2672" uniqueName="_Report_Observations_BIL.AKT.FKU.BKK_K16.BET">
      <xmlPr mapId="1" xpath="/Report/Observations/BIL.AKT.FKU.BKK/K16.BET" xmlDataType="double"/>
    </xmlCellPr>
  </singleXmlCell>
  <singleXmlCell id="2673" r="K30" connectionId="0">
    <xmlCellPr id="2673" uniqueName="_Report_Observations_BIL.AKT.FKU.BKK_K09.BET">
      <xmlPr mapId="1" xpath="/Report/Observations/BIL.AKT.FKU.BKK/K09.BET" xmlDataType="double"/>
    </xmlCellPr>
  </singleXmlCell>
  <singleXmlCell id="2674" r="K32" connectionId="0">
    <xmlCellPr id="2674" uniqueName="_Report_Observations_BIL.AKT.FKU.BKK_K11.BET">
      <xmlPr mapId="1" xpath="/Report/Observations/BIL.AKT.FKU.BKK/K11.BET" xmlDataType="double"/>
    </xmlCellPr>
  </singleXmlCell>
  <singleXmlCell id="2675" r="K31" connectionId="0">
    <xmlCellPr id="2675" uniqueName="_Report_Observations_BIL.AKT.FKU.BKK_K10.BET">
      <xmlPr mapId="1" xpath="/Report/Observations/BIL.AKT.FKU.BKK/K10.BET" xmlDataType="double"/>
    </xmlCellPr>
  </singleXmlCell>
  <singleXmlCell id="2676" r="K34" connectionId="0">
    <xmlCellPr id="2676" uniqueName="_Report_Observations_BIL.AKT.FKU.BKK_K13.BET">
      <xmlPr mapId="1" xpath="/Report/Observations/BIL.AKT.FKU.BKK/K13.BET" xmlDataType="double"/>
    </xmlCellPr>
  </singleXmlCell>
  <singleXmlCell id="2677" r="K33" connectionId="0">
    <xmlCellPr id="2677" uniqueName="_Report_Observations_BIL.AKT.FKU.BKK_K12.BET">
      <xmlPr mapId="1" xpath="/Report/Observations/BIL.AKT.FKU.BKK/K12.BET" xmlDataType="double"/>
    </xmlCellPr>
  </singleXmlCell>
  <singleXmlCell id="2678" r="K36" connectionId="0">
    <xmlCellPr id="2678" uniqueName="_Report_Observations_BIL.AKT.FKU.BKK_K15.BET">
      <xmlPr mapId="1" xpath="/Report/Observations/BIL.AKT.FKU.BKK/K15.BET" xmlDataType="double"/>
    </xmlCellPr>
  </singleXmlCell>
  <singleXmlCell id="2679" r="K35" connectionId="0">
    <xmlCellPr id="2679" uniqueName="_Report_Observations_BIL.AKT.FKU.BKK_K14.BET">
      <xmlPr mapId="1" xpath="/Report/Observations/BIL.AKT.FKU.BKK/K14.BET" xmlDataType="double"/>
    </xmlCellPr>
  </singleXmlCell>
  <singleXmlCell id="2687" r="K27" connectionId="0">
    <xmlCellPr id="2687" uniqueName="_Report_Observations_BIL.AKT.FKU.BKK_K06.BET">
      <xmlPr mapId="1" xpath="/Report/Observations/BIL.AKT.FKU.BKK/K06.BET" xmlDataType="double"/>
    </xmlCellPr>
  </singleXmlCell>
  <singleXmlCell id="2688" r="K26" connectionId="0">
    <xmlCellPr id="2688" uniqueName="_Report_Observations_BIL.AKT.FKU.BKK_K05.BET">
      <xmlPr mapId="1" xpath="/Report/Observations/BIL.AKT.FKU.BKK/K05.BET" xmlDataType="double"/>
    </xmlCellPr>
  </singleXmlCell>
  <singleXmlCell id="2689" r="K29" connectionId="0">
    <xmlCellPr id="2689" uniqueName="_Report_Observations_BIL.AKT.FKU.BKK_K08.BET">
      <xmlPr mapId="1" xpath="/Report/Observations/BIL.AKT.FKU.BKK/K08.BET" xmlDataType="double"/>
    </xmlCellPr>
  </singleXmlCell>
  <singleXmlCell id="2690" r="K28" connectionId="0">
    <xmlCellPr id="2690" uniqueName="_Report_Observations_BIL.AKT.FKU.BKK_K07.BET">
      <xmlPr mapId="1" xpath="/Report/Observations/BIL.AKT.FKU.BKK/K07.BET" xmlDataType="double"/>
    </xmlCellPr>
  </singleXmlCell>
</singleXmlCells>
</file>

<file path=xl/tables/tableSingleCells8.xml><?xml version="1.0" encoding="utf-8"?>
<singleXmlCells xmlns="http://schemas.openxmlformats.org/spreadsheetml/2006/main">
  <singleXmlCell id="1325" r="M23" connectionId="0">
    <xmlCellPr id="1325" uniqueName="_Report_Observations_STK.PBD_T.WBL">
      <xmlPr mapId="1" xpath="/Report/Observations/STK.PBD/T.WBL" xmlDataType="double"/>
    </xmlCellPr>
  </singleXmlCell>
  <singleXmlCell id="1326" r="M21" connectionId="0">
    <xmlCellPr id="1326" uniqueName="_Report_Observations_STK.PBD_T.T">
      <xmlPr mapId="1" xpath="/Report/Observations/STK.PBD/T.T" xmlDataType="double"/>
    </xmlCellPr>
  </singleXmlCell>
  <singleXmlCell id="1327" r="M22" connectionId="0">
    <xmlCellPr id="1327" uniqueName="_Report_Observations_STK.PBD_T.MAN">
      <xmlPr mapId="1" xpath="/Report/Observations/STK.PBD/T.MAN" xmlDataType="double"/>
    </xmlCellPr>
  </singleXmlCell>
  <singleXmlCell id="2054" r="K23" connectionId="0">
    <xmlCellPr id="2054" uniqueName="_Report_Observations_STK.PBD_I.WBL">
      <xmlPr mapId="1" xpath="/Report/Observations/STK.PBD/I.WBL" xmlDataType="double"/>
    </xmlCellPr>
  </singleXmlCell>
  <singleXmlCell id="2057" r="K21" connectionId="0">
    <xmlCellPr id="2057" uniqueName="_Report_Observations_STK.PBD_I.T">
      <xmlPr mapId="1" xpath="/Report/Observations/STK.PBD/I.T" xmlDataType="double"/>
    </xmlCellPr>
  </singleXmlCell>
  <singleXmlCell id="2059" r="K22" connectionId="0">
    <xmlCellPr id="2059" uniqueName="_Report_Observations_STK.PBD_I.MAN">
      <xmlPr mapId="1" xpath="/Report/Observations/STK.PBD/I.MAN" xmlDataType="double"/>
    </xmlCellPr>
  </singleXmlCell>
  <singleXmlCell id="2490" r="L22" connectionId="0">
    <xmlCellPr id="2490" uniqueName="_Report_Observations_STK.PBD_A.MAN">
      <xmlPr mapId="1" xpath="/Report/Observations/STK.PBD/A.MAN" xmlDataType="double"/>
    </xmlCellPr>
  </singleXmlCell>
  <singleXmlCell id="2492" r="L23" connectionId="0">
    <xmlCellPr id="2492" uniqueName="_Report_Observations_STK.PBD_A.WBL">
      <xmlPr mapId="1" xpath="/Report/Observations/STK.PBD/A.WBL" xmlDataType="double"/>
    </xmlCellPr>
  </singleXmlCell>
  <singleXmlCell id="2493" r="L21" connectionId="0">
    <xmlCellPr id="2493" uniqueName="_Report_Observations_STK.PBD_A.T">
      <xmlPr mapId="1" xpath="/Report/Observations/STK.PBD/A.T" xmlDataType="double"/>
    </xmlCellPr>
  </singleXmlCell>
</singleXmlCells>
</file>

<file path=xl/tables/tableSingleCells9.xml><?xml version="1.0" encoding="utf-8"?>
<singleXmlCells xmlns="http://schemas.openxmlformats.org/spreadsheetml/2006/main">
  <singleXmlCell id="46" r="K50" connectionId="0">
    <xmlCellPr id="46" uniqueName="_Report_Observations_STK.GST_T.T">
      <xmlPr mapId="1" xpath="/Report/Observations/STK.GST/T.T" xmlDataType="double"/>
    </xmlCellPr>
  </singleXmlCell>
  <singleXmlCell id="55" r="K39" connectionId="0">
    <xmlCellPr id="55" uniqueName="_Report_Observations_STK.GST_AG.T">
      <xmlPr mapId="1" xpath="/Report/Observations/STK.GST/AG.T" xmlDataType="double"/>
    </xmlCellPr>
  </singleXmlCell>
  <singleXmlCell id="74" r="K41" connectionId="0">
    <xmlCellPr id="74" uniqueName="_Report_Observations_STK.GST_TI.T">
      <xmlPr mapId="1" xpath="/Report/Observations/STK.GST/TI.T" xmlDataType="double"/>
    </xmlCellPr>
  </singleXmlCell>
  <singleXmlCell id="76" r="K40" connectionId="0">
    <xmlCellPr id="76" uniqueName="_Report_Observations_STK.GST_TG.T">
      <xmlPr mapId="1" xpath="/Report/Observations/STK.GST/TG.T" xmlDataType="double"/>
    </xmlCellPr>
  </singleXmlCell>
  <singleXmlCell id="77" r="K45" connectionId="0">
    <xmlCellPr id="77" uniqueName="_Report_Observations_STK.GST_GE.T">
      <xmlPr mapId="1" xpath="/Report/Observations/STK.GST/GE.T" xmlDataType="double"/>
    </xmlCellPr>
  </singleXmlCell>
  <singleXmlCell id="78" r="K44" connectionId="0">
    <xmlCellPr id="78" uniqueName="_Report_Observations_STK.GST_NE.T">
      <xmlPr mapId="1" xpath="/Report/Observations/STK.GST/NE.T" xmlDataType="double"/>
    </xmlCellPr>
  </singleXmlCell>
  <singleXmlCell id="79" r="K43" connectionId="0">
    <xmlCellPr id="79" uniqueName="_Report_Observations_STK.GST_VS.T">
      <xmlPr mapId="1" xpath="/Report/Observations/STK.GST/VS.T" xmlDataType="double"/>
    </xmlCellPr>
  </singleXmlCell>
  <singleXmlCell id="80" r="K42" connectionId="0">
    <xmlCellPr id="80" uniqueName="_Report_Observations_STK.GST_VD.T">
      <xmlPr mapId="1" xpath="/Report/Observations/STK.GST/VD.T" xmlDataType="double"/>
    </xmlCellPr>
  </singleXmlCell>
  <singleXmlCell id="81" r="K49" connectionId="0">
    <xmlCellPr id="81" uniqueName="_Report_Observations_STK.GST_A.T">
      <xmlPr mapId="1" xpath="/Report/Observations/STK.GST/A.T" xmlDataType="double"/>
    </xmlCellPr>
  </singleXmlCell>
  <singleXmlCell id="82" r="K48" connectionId="0">
    <xmlCellPr id="82" uniqueName="_Report_Observations_STK.GST_I.T">
      <xmlPr mapId="1" xpath="/Report/Observations/STK.GST/I.T" xmlDataType="double"/>
    </xmlCellPr>
  </singleXmlCell>
  <singleXmlCell id="83" r="K47" connectionId="0">
    <xmlCellPr id="83" uniqueName="_Report_Observations_STK.GST_LIE.T">
      <xmlPr mapId="1" xpath="/Report/Observations/STK.GST/LIE.T" xmlDataType="double"/>
    </xmlCellPr>
  </singleXmlCell>
  <singleXmlCell id="84" r="K46" connectionId="0">
    <xmlCellPr id="84" uniqueName="_Report_Observations_STK.GST_JU.T">
      <xmlPr mapId="1" xpath="/Report/Observations/STK.GST/JU.T" xmlDataType="double"/>
    </xmlCellPr>
  </singleXmlCell>
  <singleXmlCell id="86" r="K29" connectionId="0">
    <xmlCellPr id="86" uniqueName="_Report_Observations_STK.GST_ZG.T">
      <xmlPr mapId="1" xpath="/Report/Observations/STK.GST/ZG.T" xmlDataType="double"/>
    </xmlCellPr>
  </singleXmlCell>
  <singleXmlCell id="87" r="K28" connectionId="0">
    <xmlCellPr id="87" uniqueName="_Report_Observations_STK.GST_GL.T">
      <xmlPr mapId="1" xpath="/Report/Observations/STK.GST/GL.T" xmlDataType="double"/>
    </xmlCellPr>
  </singleXmlCell>
  <singleXmlCell id="105" r="K30" connectionId="0">
    <xmlCellPr id="105" uniqueName="_Report_Observations_STK.GST_FR.T">
      <xmlPr mapId="1" xpath="/Report/Observations/STK.GST/FR.T" xmlDataType="double"/>
    </xmlCellPr>
  </singleXmlCell>
  <singleXmlCell id="107" r="K34" connectionId="0">
    <xmlCellPr id="107" uniqueName="_Report_Observations_STK.GST_SH.T">
      <xmlPr mapId="1" xpath="/Report/Observations/STK.GST/SH.T" xmlDataType="double"/>
    </xmlCellPr>
  </singleXmlCell>
  <singleXmlCell id="108" r="K33" connectionId="0">
    <xmlCellPr id="108" uniqueName="_Report_Observations_STK.GST_BL.T">
      <xmlPr mapId="1" xpath="/Report/Observations/STK.GST/BL.T" xmlDataType="double"/>
    </xmlCellPr>
  </singleXmlCell>
  <singleXmlCell id="109" r="K32" connectionId="0">
    <xmlCellPr id="109" uniqueName="_Report_Observations_STK.GST_BS.T">
      <xmlPr mapId="1" xpath="/Report/Observations/STK.GST/BS.T" xmlDataType="double"/>
    </xmlCellPr>
  </singleXmlCell>
  <singleXmlCell id="110" r="K31" connectionId="0">
    <xmlCellPr id="110" uniqueName="_Report_Observations_STK.GST_SO.T">
      <xmlPr mapId="1" xpath="/Report/Observations/STK.GST/SO.T" xmlDataType="double"/>
    </xmlCellPr>
  </singleXmlCell>
  <singleXmlCell id="111" r="K38" connectionId="0">
    <xmlCellPr id="111" uniqueName="_Report_Observations_STK.GST_GR.T">
      <xmlPr mapId="1" xpath="/Report/Observations/STK.GST/GR.T" xmlDataType="double"/>
    </xmlCellPr>
  </singleXmlCell>
  <singleXmlCell id="112" r="K37" connectionId="0">
    <xmlCellPr id="112" uniqueName="_Report_Observations_STK.GST_SG.T">
      <xmlPr mapId="1" xpath="/Report/Observations/STK.GST/SG.T" xmlDataType="double"/>
    </xmlCellPr>
  </singleXmlCell>
  <singleXmlCell id="113" r="K36" connectionId="0">
    <xmlCellPr id="113" uniqueName="_Report_Observations_STK.GST_AI.T">
      <xmlPr mapId="1" xpath="/Report/Observations/STK.GST/AI.T" xmlDataType="double"/>
    </xmlCellPr>
  </singleXmlCell>
  <singleXmlCell id="114" r="K35" connectionId="0">
    <xmlCellPr id="114" uniqueName="_Report_Observations_STK.GST_AR.T">
      <xmlPr mapId="1" xpath="/Report/Observations/STK.GST/AR.T" xmlDataType="double"/>
    </xmlCellPr>
  </singleXmlCell>
  <singleXmlCell id="136" r="K23" connectionId="0">
    <xmlCellPr id="136" uniqueName="_Report_Observations_STK.GST_LU.T">
      <xmlPr mapId="1" xpath="/Report/Observations/STK.GST/LU.T" xmlDataType="double"/>
    </xmlCellPr>
  </singleXmlCell>
  <singleXmlCell id="137" r="K22" connectionId="0">
    <xmlCellPr id="137" uniqueName="_Report_Observations_STK.GST_BE.T">
      <xmlPr mapId="1" xpath="/Report/Observations/STK.GST/BE.T" xmlDataType="double"/>
    </xmlCellPr>
  </singleXmlCell>
  <singleXmlCell id="138" r="K21" connectionId="0">
    <xmlCellPr id="138" uniqueName="_Report_Observations_STK.GST_ZH.T">
      <xmlPr mapId="1" xpath="/Report/Observations/STK.GST/ZH.T" xmlDataType="double"/>
    </xmlCellPr>
  </singleXmlCell>
  <singleXmlCell id="139" r="K27" connectionId="0">
    <xmlCellPr id="139" uniqueName="_Report_Observations_STK.GST_NW.T">
      <xmlPr mapId="1" xpath="/Report/Observations/STK.GST/NW.T" xmlDataType="double"/>
    </xmlCellPr>
  </singleXmlCell>
  <singleXmlCell id="140" r="K26" connectionId="0">
    <xmlCellPr id="140" uniqueName="_Report_Observations_STK.GST_OW.T">
      <xmlPr mapId="1" xpath="/Report/Observations/STK.GST/OW.T" xmlDataType="double"/>
    </xmlCellPr>
  </singleXmlCell>
  <singleXmlCell id="141" r="K25" connectionId="0">
    <xmlCellPr id="141" uniqueName="_Report_Observations_STK.GST_SZ.T">
      <xmlPr mapId="1" xpath="/Report/Observations/STK.GST/SZ.T" xmlDataType="double"/>
    </xmlCellPr>
  </singleXmlCell>
  <singleXmlCell id="142" r="K24" connectionId="0">
    <xmlCellPr id="142" uniqueName="_Report_Observations_STK.GST_UR.T">
      <xmlPr mapId="1" xpath="/Report/Observations/STK.GST/UR.T" xmlDataType="double"/>
    </xmlCellPr>
  </singleXmlCell>
  <singleXmlCell id="453" r="L50" connectionId="0">
    <xmlCellPr id="453" uniqueName="_Report_Observations_STK.GST_T.SIT">
      <xmlPr mapId="1" xpath="/Report/Observations/STK.GST/T.SIT" xmlDataType="double"/>
    </xmlCellPr>
  </singleXmlCell>
  <singleXmlCell id="458" r="L39" connectionId="0">
    <xmlCellPr id="458" uniqueName="_Report_Observations_STK.GST_AG.SIT">
      <xmlPr mapId="1" xpath="/Report/Observations/STK.GST/AG.SIT" xmlDataType="double"/>
    </xmlCellPr>
  </singleXmlCell>
  <singleXmlCell id="460" r="L38" connectionId="0">
    <xmlCellPr id="460" uniqueName="_Report_Observations_STK.GST_GR.SIT">
      <xmlPr mapId="1" xpath="/Report/Observations/STK.GST/GR.SIT" xmlDataType="double"/>
    </xmlCellPr>
  </singleXmlCell>
  <singleXmlCell id="471" r="L40" connectionId="0">
    <xmlCellPr id="471" uniqueName="_Report_Observations_STK.GST_TG.SIT">
      <xmlPr mapId="1" xpath="/Report/Observations/STK.GST/TG.SIT" xmlDataType="double"/>
    </xmlCellPr>
  </singleXmlCell>
  <singleXmlCell id="472" r="L44" connectionId="0">
    <xmlCellPr id="472" uniqueName="_Report_Observations_STK.GST_NE.SIT">
      <xmlPr mapId="1" xpath="/Report/Observations/STK.GST/NE.SIT" xmlDataType="double"/>
    </xmlCellPr>
  </singleXmlCell>
  <singleXmlCell id="473" r="L43" connectionId="0">
    <xmlCellPr id="473" uniqueName="_Report_Observations_STK.GST_VS.SIT">
      <xmlPr mapId="1" xpath="/Report/Observations/STK.GST/VS.SIT" xmlDataType="double"/>
    </xmlCellPr>
  </singleXmlCell>
  <singleXmlCell id="474" r="L42" connectionId="0">
    <xmlCellPr id="474" uniqueName="_Report_Observations_STK.GST_VD.SIT">
      <xmlPr mapId="1" xpath="/Report/Observations/STK.GST/VD.SIT" xmlDataType="double"/>
    </xmlCellPr>
  </singleXmlCell>
  <singleXmlCell id="475" r="L41" connectionId="0">
    <xmlCellPr id="475" uniqueName="_Report_Observations_STK.GST_TI.SIT">
      <xmlPr mapId="1" xpath="/Report/Observations/STK.GST/TI.SIT" xmlDataType="double"/>
    </xmlCellPr>
  </singleXmlCell>
  <singleXmlCell id="477" r="L48" connectionId="0">
    <xmlCellPr id="477" uniqueName="_Report_Observations_STK.GST_I.SIT">
      <xmlPr mapId="1" xpath="/Report/Observations/STK.GST/I.SIT" xmlDataType="double"/>
    </xmlCellPr>
  </singleXmlCell>
  <singleXmlCell id="479" r="L47" connectionId="0">
    <xmlCellPr id="479" uniqueName="_Report_Observations_STK.GST_LIE.SIT">
      <xmlPr mapId="1" xpath="/Report/Observations/STK.GST/LIE.SIT" xmlDataType="double"/>
    </xmlCellPr>
  </singleXmlCell>
  <singleXmlCell id="481" r="L46" connectionId="0">
    <xmlCellPr id="481" uniqueName="_Report_Observations_STK.GST_JU.SIT">
      <xmlPr mapId="1" xpath="/Report/Observations/STK.GST/JU.SIT" xmlDataType="double"/>
    </xmlCellPr>
  </singleXmlCell>
  <singleXmlCell id="482" r="L45" connectionId="0">
    <xmlCellPr id="482" uniqueName="_Report_Observations_STK.GST_GE.SIT">
      <xmlPr mapId="1" xpath="/Report/Observations/STK.GST/GE.SIT" xmlDataType="double"/>
    </xmlCellPr>
  </singleXmlCell>
  <singleXmlCell id="485" r="L29" connectionId="0">
    <xmlCellPr id="485" uniqueName="_Report_Observations_STK.GST_ZG.SIT">
      <xmlPr mapId="1" xpath="/Report/Observations/STK.GST/ZG.SIT" xmlDataType="double"/>
    </xmlCellPr>
  </singleXmlCell>
  <singleXmlCell id="486" r="L28" connectionId="0">
    <xmlCellPr id="486" uniqueName="_Report_Observations_STK.GST_GL.SIT">
      <xmlPr mapId="1" xpath="/Report/Observations/STK.GST/GL.SIT" xmlDataType="double"/>
    </xmlCellPr>
  </singleXmlCell>
  <singleXmlCell id="487" r="L27" connectionId="0">
    <xmlCellPr id="487" uniqueName="_Report_Observations_STK.GST_NW.SIT">
      <xmlPr mapId="1" xpath="/Report/Observations/STK.GST/NW.SIT" xmlDataType="double"/>
    </xmlCellPr>
  </singleXmlCell>
  <singleXmlCell id="496" r="L33" connectionId="0">
    <xmlCellPr id="496" uniqueName="_Report_Observations_STK.GST_BL.SIT">
      <xmlPr mapId="1" xpath="/Report/Observations/STK.GST/BL.SIT" xmlDataType="double"/>
    </xmlCellPr>
  </singleXmlCell>
  <singleXmlCell id="497" r="L32" connectionId="0">
    <xmlCellPr id="497" uniqueName="_Report_Observations_STK.GST_BS.SIT">
      <xmlPr mapId="1" xpath="/Report/Observations/STK.GST/BS.SIT" xmlDataType="double"/>
    </xmlCellPr>
  </singleXmlCell>
  <singleXmlCell id="498" r="L31" connectionId="0">
    <xmlCellPr id="498" uniqueName="_Report_Observations_STK.GST_SO.SIT">
      <xmlPr mapId="1" xpath="/Report/Observations/STK.GST/SO.SIT" xmlDataType="double"/>
    </xmlCellPr>
  </singleXmlCell>
  <singleXmlCell id="499" r="L30" connectionId="0">
    <xmlCellPr id="499" uniqueName="_Report_Observations_STK.GST_FR.SIT">
      <xmlPr mapId="1" xpath="/Report/Observations/STK.GST/FR.SIT" xmlDataType="double"/>
    </xmlCellPr>
  </singleXmlCell>
  <singleXmlCell id="500" r="L37" connectionId="0">
    <xmlCellPr id="500" uniqueName="_Report_Observations_STK.GST_SG.SIT">
      <xmlPr mapId="1" xpath="/Report/Observations/STK.GST/SG.SIT" xmlDataType="double"/>
    </xmlCellPr>
  </singleXmlCell>
  <singleXmlCell id="501" r="L36" connectionId="0">
    <xmlCellPr id="501" uniqueName="_Report_Observations_STK.GST_AI.SIT">
      <xmlPr mapId="1" xpath="/Report/Observations/STK.GST/AI.SIT" xmlDataType="double"/>
    </xmlCellPr>
  </singleXmlCell>
  <singleXmlCell id="502" r="L35" connectionId="0">
    <xmlCellPr id="502" uniqueName="_Report_Observations_STK.GST_AR.SIT">
      <xmlPr mapId="1" xpath="/Report/Observations/STK.GST/AR.SIT" xmlDataType="double"/>
    </xmlCellPr>
  </singleXmlCell>
  <singleXmlCell id="503" r="L34" connectionId="0">
    <xmlCellPr id="503" uniqueName="_Report_Observations_STK.GST_SH.SIT">
      <xmlPr mapId="1" xpath="/Report/Observations/STK.GST/SH.SIT" xmlDataType="double"/>
    </xmlCellPr>
  </singleXmlCell>
  <singleXmlCell id="504" r="L22" connectionId="0">
    <xmlCellPr id="504" uniqueName="_Report_Observations_STK.GST_BE.SIT">
      <xmlPr mapId="1" xpath="/Report/Observations/STK.GST/BE.SIT" xmlDataType="double"/>
    </xmlCellPr>
  </singleXmlCell>
  <singleXmlCell id="505" r="L21" connectionId="0">
    <xmlCellPr id="505" uniqueName="_Report_Observations_STK.GST_ZH.SIT">
      <xmlPr mapId="1" xpath="/Report/Observations/STK.GST/ZH.SIT" xmlDataType="double"/>
    </xmlCellPr>
  </singleXmlCell>
  <singleXmlCell id="506" r="L26" connectionId="0">
    <xmlCellPr id="506" uniqueName="_Report_Observations_STK.GST_OW.SIT">
      <xmlPr mapId="1" xpath="/Report/Observations/STK.GST/OW.SIT" xmlDataType="double"/>
    </xmlCellPr>
  </singleXmlCell>
  <singleXmlCell id="507" r="L25" connectionId="0">
    <xmlCellPr id="507" uniqueName="_Report_Observations_STK.GST_SZ.SIT">
      <xmlPr mapId="1" xpath="/Report/Observations/STK.GST/SZ.SIT" xmlDataType="double"/>
    </xmlCellPr>
  </singleXmlCell>
  <singleXmlCell id="508" r="L24" connectionId="0">
    <xmlCellPr id="508" uniqueName="_Report_Observations_STK.GST_UR.SIT">
      <xmlPr mapId="1" xpath="/Report/Observations/STK.GST/UR.SIT" xmlDataType="double"/>
    </xmlCellPr>
  </singleXmlCell>
  <singleXmlCell id="509" r="L23" connectionId="0">
    <xmlCellPr id="509" uniqueName="_Report_Observations_STK.GST_LU.SIT">
      <xmlPr mapId="1" xpath="/Report/Observations/STK.GST/LU.SIT" xmlDataType="double"/>
    </xmlCellPr>
  </singleXmlCell>
  <singleXmlCell id="2076" r="M49" connectionId="0">
    <xmlCellPr id="2076" uniqueName="_Report_Observations_STK.GST_A.FIL">
      <xmlPr mapId="1" xpath="/Report/Observations/STK.GST/A.FIL" xmlDataType="double"/>
    </xmlCellPr>
  </singleXmlCell>
  <singleXmlCell id="2078" r="M48" connectionId="0">
    <xmlCellPr id="2078" uniqueName="_Report_Observations_STK.GST_I.FIL">
      <xmlPr mapId="1" xpath="/Report/Observations/STK.GST/I.FIL" xmlDataType="double"/>
    </xmlCellPr>
  </singleXmlCell>
  <singleXmlCell id="2097" r="M50" connectionId="0">
    <xmlCellPr id="2097" uniqueName="_Report_Observations_STK.GST_T.FIL">
      <xmlPr mapId="1" xpath="/Report/Observations/STK.GST/T.FIL" xmlDataType="double"/>
    </xmlCellPr>
  </singleXmlCell>
  <singleXmlCell id="2105" r="M39" connectionId="0">
    <xmlCellPr id="2105" uniqueName="_Report_Observations_STK.GST_AG.FIL">
      <xmlPr mapId="1" xpath="/Report/Observations/STK.GST/AG.FIL" xmlDataType="double"/>
    </xmlCellPr>
  </singleXmlCell>
  <singleXmlCell id="2106" r="M38" connectionId="0">
    <xmlCellPr id="2106" uniqueName="_Report_Observations_STK.GST_GR.FIL">
      <xmlPr mapId="1" xpath="/Report/Observations/STK.GST/GR.FIL" xmlDataType="double"/>
    </xmlCellPr>
  </singleXmlCell>
  <singleXmlCell id="2107" r="M37" connectionId="0">
    <xmlCellPr id="2107" uniqueName="_Report_Observations_STK.GST_SG.FIL">
      <xmlPr mapId="1" xpath="/Report/Observations/STK.GST/SG.FIL" xmlDataType="double"/>
    </xmlCellPr>
  </singleXmlCell>
  <singleXmlCell id="2128" r="M43" connectionId="0">
    <xmlCellPr id="2128" uniqueName="_Report_Observations_STK.GST_VS.FIL">
      <xmlPr mapId="1" xpath="/Report/Observations/STK.GST/VS.FIL" xmlDataType="double"/>
    </xmlCellPr>
  </singleXmlCell>
  <singleXmlCell id="2129" r="M42" connectionId="0">
    <xmlCellPr id="2129" uniqueName="_Report_Observations_STK.GST_VD.FIL">
      <xmlPr mapId="1" xpath="/Report/Observations/STK.GST/VD.FIL" xmlDataType="double"/>
    </xmlCellPr>
  </singleXmlCell>
  <singleXmlCell id="2130" r="M41" connectionId="0">
    <xmlCellPr id="2130" uniqueName="_Report_Observations_STK.GST_TI.FIL">
      <xmlPr mapId="1" xpath="/Report/Observations/STK.GST/TI.FIL" xmlDataType="double"/>
    </xmlCellPr>
  </singleXmlCell>
  <singleXmlCell id="2131" r="M40" connectionId="0">
    <xmlCellPr id="2131" uniqueName="_Report_Observations_STK.GST_TG.FIL">
      <xmlPr mapId="1" xpath="/Report/Observations/STK.GST/TG.FIL" xmlDataType="double"/>
    </xmlCellPr>
  </singleXmlCell>
  <singleXmlCell id="2132" r="M47" connectionId="0">
    <xmlCellPr id="2132" uniqueName="_Report_Observations_STK.GST_LIE.FIL">
      <xmlPr mapId="1" xpath="/Report/Observations/STK.GST/LIE.FIL" xmlDataType="double"/>
    </xmlCellPr>
  </singleXmlCell>
  <singleXmlCell id="2133" r="M46" connectionId="0">
    <xmlCellPr id="2133" uniqueName="_Report_Observations_STK.GST_JU.FIL">
      <xmlPr mapId="1" xpath="/Report/Observations/STK.GST/JU.FIL" xmlDataType="double"/>
    </xmlCellPr>
  </singleXmlCell>
  <singleXmlCell id="2134" r="M45" connectionId="0">
    <xmlCellPr id="2134" uniqueName="_Report_Observations_STK.GST_GE.FIL">
      <xmlPr mapId="1" xpath="/Report/Observations/STK.GST/GE.FIL" xmlDataType="double"/>
    </xmlCellPr>
  </singleXmlCell>
  <singleXmlCell id="2135" r="M44" connectionId="0">
    <xmlCellPr id="2135" uniqueName="_Report_Observations_STK.GST_NE.FIL">
      <xmlPr mapId="1" xpath="/Report/Observations/STK.GST/NE.FIL" xmlDataType="double"/>
    </xmlCellPr>
  </singleXmlCell>
  <singleXmlCell id="2136" r="M29" connectionId="0">
    <xmlCellPr id="2136" uniqueName="_Report_Observations_STK.GST_ZG.FIL">
      <xmlPr mapId="1" xpath="/Report/Observations/STK.GST/ZG.FIL" xmlDataType="double"/>
    </xmlCellPr>
  </singleXmlCell>
  <singleXmlCell id="2137" r="M28" connectionId="0">
    <xmlCellPr id="2137" uniqueName="_Report_Observations_STK.GST_GL.FIL">
      <xmlPr mapId="1" xpath="/Report/Observations/STK.GST/GL.FIL" xmlDataType="double"/>
    </xmlCellPr>
  </singleXmlCell>
  <singleXmlCell id="2138" r="M27" connectionId="0">
    <xmlCellPr id="2138" uniqueName="_Report_Observations_STK.GST_NW.FIL">
      <xmlPr mapId="1" xpath="/Report/Observations/STK.GST/NW.FIL" xmlDataType="double"/>
    </xmlCellPr>
  </singleXmlCell>
  <singleXmlCell id="2139" r="M26" connectionId="0">
    <xmlCellPr id="2139" uniqueName="_Report_Observations_STK.GST_OW.FIL">
      <xmlPr mapId="1" xpath="/Report/Observations/STK.GST/OW.FIL" xmlDataType="double"/>
    </xmlCellPr>
  </singleXmlCell>
  <singleXmlCell id="2160" r="M32" connectionId="0">
    <xmlCellPr id="2160" uniqueName="_Report_Observations_STK.GST_BS.FIL">
      <xmlPr mapId="1" xpath="/Report/Observations/STK.GST/BS.FIL" xmlDataType="double"/>
    </xmlCellPr>
  </singleXmlCell>
  <singleXmlCell id="2161" r="M31" connectionId="0">
    <xmlCellPr id="2161" uniqueName="_Report_Observations_STK.GST_SO.FIL">
      <xmlPr mapId="1" xpath="/Report/Observations/STK.GST/SO.FIL" xmlDataType="double"/>
    </xmlCellPr>
  </singleXmlCell>
  <singleXmlCell id="2162" r="M30" connectionId="0">
    <xmlCellPr id="2162" uniqueName="_Report_Observations_STK.GST_FR.FIL">
      <xmlPr mapId="1" xpath="/Report/Observations/STK.GST/FR.FIL" xmlDataType="double"/>
    </xmlCellPr>
  </singleXmlCell>
  <singleXmlCell id="2163" r="M36" connectionId="0">
    <xmlCellPr id="2163" uniqueName="_Report_Observations_STK.GST_AI.FIL">
      <xmlPr mapId="1" xpath="/Report/Observations/STK.GST/AI.FIL" xmlDataType="double"/>
    </xmlCellPr>
  </singleXmlCell>
  <singleXmlCell id="2164" r="M35" connectionId="0">
    <xmlCellPr id="2164" uniqueName="_Report_Observations_STK.GST_AR.FIL">
      <xmlPr mapId="1" xpath="/Report/Observations/STK.GST/AR.FIL" xmlDataType="double"/>
    </xmlCellPr>
  </singleXmlCell>
  <singleXmlCell id="2165" r="M34" connectionId="0">
    <xmlCellPr id="2165" uniqueName="_Report_Observations_STK.GST_SH.FIL">
      <xmlPr mapId="1" xpath="/Report/Observations/STK.GST/SH.FIL" xmlDataType="double"/>
    </xmlCellPr>
  </singleXmlCell>
  <singleXmlCell id="2166" r="M33" connectionId="0">
    <xmlCellPr id="2166" uniqueName="_Report_Observations_STK.GST_BL.FIL">
      <xmlPr mapId="1" xpath="/Report/Observations/STK.GST/BL.FIL" xmlDataType="double"/>
    </xmlCellPr>
  </singleXmlCell>
  <singleXmlCell id="2187" r="M21" connectionId="0">
    <xmlCellPr id="2187" uniqueName="_Report_Observations_STK.GST_ZH.FIL">
      <xmlPr mapId="1" xpath="/Report/Observations/STK.GST/ZH.FIL" xmlDataType="double"/>
    </xmlCellPr>
  </singleXmlCell>
  <singleXmlCell id="2189" r="M25" connectionId="0">
    <xmlCellPr id="2189" uniqueName="_Report_Observations_STK.GST_SZ.FIL">
      <xmlPr mapId="1" xpath="/Report/Observations/STK.GST/SZ.FIL" xmlDataType="double"/>
    </xmlCellPr>
  </singleXmlCell>
  <singleXmlCell id="2190" r="M24" connectionId="0">
    <xmlCellPr id="2190" uniqueName="_Report_Observations_STK.GST_UR.FIL">
      <xmlPr mapId="1" xpath="/Report/Observations/STK.GST/UR.FIL" xmlDataType="double"/>
    </xmlCellPr>
  </singleXmlCell>
  <singleXmlCell id="2191" r="M23" connectionId="0">
    <xmlCellPr id="2191" uniqueName="_Report_Observations_STK.GST_LU.FIL">
      <xmlPr mapId="1" xpath="/Report/Observations/STK.GST/LU.FIL" xmlDataType="double"/>
    </xmlCellPr>
  </singleXmlCell>
  <singleXmlCell id="2192" r="M22" connectionId="0">
    <xmlCellPr id="2192" uniqueName="_Report_Observations_STK.GST_BE.FIL">
      <xmlPr mapId="1" xpath="/Report/Observations/STK.GST/BE.FIL" xmlDataType="double"/>
    </xmlCellPr>
  </singleXmlCell>
  <singleXmlCell id="2582" r="N49" connectionId="0">
    <xmlCellPr id="2582" uniqueName="_Report_Observations_STK.GST_A.ZWN">
      <xmlPr mapId="1" xpath="/Report/Observations/STK.GST/A.ZWN" xmlDataType="double"/>
    </xmlCellPr>
  </singleXmlCell>
</singleXmlCell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printerSettings/printerSettings2.bin" Type="http://schemas.openxmlformats.org/officeDocument/2006/relationships/printerSettings"/><Relationship Id="rId3" Target="../drawings/vmlDrawing1.vml" Type="http://schemas.openxmlformats.org/officeDocument/2006/relationships/vmlDrawing"/><Relationship Id="rId4" Target="../tables/tableSingleCells1.xml" Type="http://schemas.openxmlformats.org/officeDocument/2006/relationships/tableSingleCells"/></Relationships>
</file>

<file path=xl/worksheets/_rels/sheet2.xml.rels><?xml version="1.0" encoding="UTF-8" standalone="no"?><Relationships xmlns="http://schemas.openxmlformats.org/package/2006/relationships"><Relationship Id="rId1" Target="../printerSettings/printerSettings3.bin" Type="http://schemas.openxmlformats.org/officeDocument/2006/relationships/printerSettings"/><Relationship Id="rId2" Target="../drawings/vmlDrawing2.vml" Type="http://schemas.openxmlformats.org/officeDocument/2006/relationships/vmlDrawing"/><Relationship Id="rId3" Target="../tables/tableSingleCells2.xml" Type="http://schemas.openxmlformats.org/officeDocument/2006/relationships/tableSingleCells"/><Relationship Id="rId4" Target="../drawings/drawing1.xml" Type="http://schemas.openxmlformats.org/officeDocument/2006/relationships/drawing"/><Relationship Id="rId5" Target="../comments6.xml" Type="http://schemas.openxmlformats.org/officeDocument/2006/relationships/comments"/><Relationship Id="rId6" Target="../drawings/vmlDrawing10.vml" Type="http://schemas.openxmlformats.org/officeDocument/2006/relationships/vmlDrawing"/></Relationships>
</file>

<file path=xl/worksheets/_rels/sheet3.xml.rels><?xml version="1.0" encoding="UTF-8" standalone="no"?><Relationships xmlns="http://schemas.openxmlformats.org/package/2006/relationships"><Relationship Id="rId1" Target="../printerSettings/printerSettings4.bin" Type="http://schemas.openxmlformats.org/officeDocument/2006/relationships/printerSettings"/><Relationship Id="rId2" Target="../printerSettings/printerSettings5.bin" Type="http://schemas.openxmlformats.org/officeDocument/2006/relationships/printerSettings"/><Relationship Id="rId3" Target="../drawings/vmlDrawing3.vml" Type="http://schemas.openxmlformats.org/officeDocument/2006/relationships/vmlDrawing"/><Relationship Id="rId4" Target="../tables/tableSingleCells3.xml" Type="http://schemas.openxmlformats.org/officeDocument/2006/relationships/tableSingleCells"/><Relationship Id="rId5" Target="../drawings/drawing2.xml" Type="http://schemas.openxmlformats.org/officeDocument/2006/relationships/drawing"/><Relationship Id="rId6" Target="../comments3.xml" Type="http://schemas.openxmlformats.org/officeDocument/2006/relationships/comments"/><Relationship Id="rId7" Target="../drawings/vmlDrawing11.vml" Type="http://schemas.openxmlformats.org/officeDocument/2006/relationships/vmlDrawing"/></Relationships>
</file>

<file path=xl/worksheets/_rels/sheet4.xml.rels><?xml version="1.0" encoding="UTF-8" standalone="no"?><Relationships xmlns="http://schemas.openxmlformats.org/package/2006/relationships"><Relationship Id="rId1" Target="../printerSettings/printerSettings6.bin" Type="http://schemas.openxmlformats.org/officeDocument/2006/relationships/printerSettings"/><Relationship Id="rId2" Target="../printerSettings/printerSettings7.bin" Type="http://schemas.openxmlformats.org/officeDocument/2006/relationships/printerSettings"/><Relationship Id="rId3" Target="../drawings/vmlDrawing4.vml" Type="http://schemas.openxmlformats.org/officeDocument/2006/relationships/vmlDrawing"/><Relationship Id="rId4" Target="../tables/tableSingleCells4.xml" Type="http://schemas.openxmlformats.org/officeDocument/2006/relationships/tableSingleCells"/><Relationship Id="rId5" Target="../drawings/drawing3.xml" Type="http://schemas.openxmlformats.org/officeDocument/2006/relationships/drawing"/><Relationship Id="rId6" Target="../comments4.xml" Type="http://schemas.openxmlformats.org/officeDocument/2006/relationships/comments"/><Relationship Id="rId7" Target="../drawings/vmlDrawing12.vml" Type="http://schemas.openxmlformats.org/officeDocument/2006/relationships/vmlDrawing"/></Relationships>
</file>

<file path=xl/worksheets/_rels/sheet5.xml.rels><?xml version="1.0" encoding="UTF-8" standalone="no"?><Relationships xmlns="http://schemas.openxmlformats.org/package/2006/relationships"><Relationship Id="rId1" Target="../printerSettings/printerSettings8.bin" Type="http://schemas.openxmlformats.org/officeDocument/2006/relationships/printerSettings"/><Relationship Id="rId2" Target="../printerSettings/printerSettings9.bin" Type="http://schemas.openxmlformats.org/officeDocument/2006/relationships/printerSettings"/><Relationship Id="rId3" Target="../drawings/vmlDrawing5.vml" Type="http://schemas.openxmlformats.org/officeDocument/2006/relationships/vmlDrawing"/><Relationship Id="rId4" Target="../tables/tableSingleCells5.xml" Type="http://schemas.openxmlformats.org/officeDocument/2006/relationships/tableSingleCells"/><Relationship Id="rId5" Target="../drawings/drawing4.xml" Type="http://schemas.openxmlformats.org/officeDocument/2006/relationships/drawing"/><Relationship Id="rId6" Target="../comments5.xml" Type="http://schemas.openxmlformats.org/officeDocument/2006/relationships/comments"/><Relationship Id="rId7" Target="../drawings/vmlDrawing13.vml" Type="http://schemas.openxmlformats.org/officeDocument/2006/relationships/vmlDrawing"/></Relationships>
</file>

<file path=xl/worksheets/_rels/sheet6.xml.rels><?xml version="1.0" encoding="UTF-8" standalone="no"?><Relationships xmlns="http://schemas.openxmlformats.org/package/2006/relationships"><Relationship Id="rId1" Target="../printerSettings/printerSettings10.bin" Type="http://schemas.openxmlformats.org/officeDocument/2006/relationships/printerSettings"/><Relationship Id="rId2" Target="../drawings/vmlDrawing6.vml" Type="http://schemas.openxmlformats.org/officeDocument/2006/relationships/vmlDrawing"/><Relationship Id="rId3" Target="../tables/tableSingleCells6.xml" Type="http://schemas.openxmlformats.org/officeDocument/2006/relationships/tableSingleCells"/><Relationship Id="rId4" Target="../drawings/drawing5.xml" Type="http://schemas.openxmlformats.org/officeDocument/2006/relationships/drawing"/><Relationship Id="rId5" Target="../comments7.xml" Type="http://schemas.openxmlformats.org/officeDocument/2006/relationships/comments"/><Relationship Id="rId6" Target="../drawings/vmlDrawing14.vml" Type="http://schemas.openxmlformats.org/officeDocument/2006/relationships/vmlDrawing"/></Relationships>
</file>

<file path=xl/worksheets/_rels/sheet7.xml.rels><?xml version="1.0" encoding="UTF-8" standalone="no"?><Relationships xmlns="http://schemas.openxmlformats.org/package/2006/relationships"><Relationship Id="rId1" Target="../printerSettings/printerSettings11.bin" Type="http://schemas.openxmlformats.org/officeDocument/2006/relationships/printerSettings"/><Relationship Id="rId2" Target="../drawings/vmlDrawing7.vml" Type="http://schemas.openxmlformats.org/officeDocument/2006/relationships/vmlDrawing"/><Relationship Id="rId3" Target="../tables/tableSingleCells7.xml" Type="http://schemas.openxmlformats.org/officeDocument/2006/relationships/tableSingleCells"/><Relationship Id="rId4" Target="../drawings/drawing6.xml" Type="http://schemas.openxmlformats.org/officeDocument/2006/relationships/drawing"/><Relationship Id="rId5" Target="../comments9.xml" Type="http://schemas.openxmlformats.org/officeDocument/2006/relationships/comments"/><Relationship Id="rId6" Target="../drawings/vmlDrawing15.vml" Type="http://schemas.openxmlformats.org/officeDocument/2006/relationships/vmlDrawing"/></Relationships>
</file>

<file path=xl/worksheets/_rels/sheet8.xml.rels><?xml version="1.0" encoding="UTF-8" standalone="no"?><Relationships xmlns="http://schemas.openxmlformats.org/package/2006/relationships"><Relationship Id="rId1" Target="../printerSettings/printerSettings12.bin" Type="http://schemas.openxmlformats.org/officeDocument/2006/relationships/printerSettings"/><Relationship Id="rId2" Target="../drawings/vmlDrawing8.vml" Type="http://schemas.openxmlformats.org/officeDocument/2006/relationships/vmlDrawing"/><Relationship Id="rId3" Target="../tables/tableSingleCells8.xml" Type="http://schemas.openxmlformats.org/officeDocument/2006/relationships/tableSingleCells"/><Relationship Id="rId4" Target="../drawings/drawing7.xml" Type="http://schemas.openxmlformats.org/officeDocument/2006/relationships/drawing"/><Relationship Id="rId5" Target="../comments10.xml" Type="http://schemas.openxmlformats.org/officeDocument/2006/relationships/comments"/><Relationship Id="rId6" Target="../drawings/vmlDrawing16.vml" Type="http://schemas.openxmlformats.org/officeDocument/2006/relationships/vmlDrawing"/></Relationships>
</file>

<file path=xl/worksheets/_rels/sheet9.xml.rels><?xml version="1.0" encoding="UTF-8" standalone="no"?><Relationships xmlns="http://schemas.openxmlformats.org/package/2006/relationships"><Relationship Id="rId1" Target="../printerSettings/printerSettings13.bin" Type="http://schemas.openxmlformats.org/officeDocument/2006/relationships/printerSettings"/><Relationship Id="rId2" Target="../drawings/vmlDrawing9.vml" Type="http://schemas.openxmlformats.org/officeDocument/2006/relationships/vmlDrawing"/><Relationship Id="rId3" Target="../tables/tableSingleCells9.xml" Type="http://schemas.openxmlformats.org/officeDocument/2006/relationships/tableSingleCells"/><Relationship Id="rId4" Target="../drawings/drawing8.xml" Type="http://schemas.openxmlformats.org/officeDocument/2006/relationships/drawing"/><Relationship Id="rId5" Target="../comments11.xml" Type="http://schemas.openxmlformats.org/officeDocument/2006/relationships/comments"/><Relationship Id="rId6" Target="../drawings/vmlDrawing17.vml" Type="http://schemas.openxmlformats.org/officeDocument/2006/relationships/vml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P61"/>
  <sheetViews>
    <sheetView showGridLines="0" showRowColHeaders="0" tabSelected="1" zoomScale="80" zoomScaleNormal="80" workbookViewId="0" showZeros="true">
      <selection activeCell="H1" sqref="H1"/>
    </sheetView>
  </sheetViews>
  <sheetFormatPr baseColWidth="10" defaultColWidth="11.453125" defaultRowHeight="14" x14ac:dyDescent="0.3"/>
  <cols>
    <col min="1" max="1" customWidth="true" style="12" width="0.81640625" collapsed="false"/>
    <col min="2" max="2" customWidth="true" style="12" width="17.26953125" collapsed="false"/>
    <col min="3" max="3" customWidth="true" style="12" width="12.54296875" collapsed="false"/>
    <col min="4" max="5" customWidth="true" style="12" width="18.7265625" collapsed="false"/>
    <col min="6" max="6" customWidth="true" style="12" width="8.54296875" collapsed="false"/>
    <col min="7" max="7" customWidth="true" style="12" width="12.7265625" collapsed="false"/>
    <col min="8" max="8" customWidth="true" style="12" width="15.0" collapsed="false"/>
    <col min="9" max="9" customWidth="true" style="12" width="7.26953125" collapsed="false"/>
    <col min="10" max="16384" style="12" width="11.453125" collapsed="false"/>
  </cols>
  <sheetData>
    <row r="1" spans="1:10" ht="20.149999999999999" customHeight="1" x14ac:dyDescent="0.3">
      <c r="B1" s="158" t="s">
        <v>131</v>
      </c>
      <c r="C1" s="157" t="s">
        <v>218</v>
      </c>
      <c r="G1" s="113" t="s">
        <v>507</v>
      </c>
      <c r="H1" s="220" t="s">
        <v>0</v>
      </c>
      <c r="I1" s="172"/>
      <c r="J1" s="3" t="s">
        <v>215</v>
      </c>
    </row>
    <row r="2" spans="1:10" ht="20.149999999999999" customHeight="1" x14ac:dyDescent="0.3">
      <c r="B2" s="158" t="s">
        <v>407</v>
      </c>
      <c r="C2" s="157" t="s">
        <v>511</v>
      </c>
      <c r="G2" s="113" t="s">
        <v>216</v>
      </c>
      <c r="H2" s="165" t="s">
        <v>217</v>
      </c>
      <c r="I2" s="172"/>
      <c r="J2" s="172"/>
    </row>
    <row r="3" spans="1:10" ht="20.149999999999999" customHeight="1" x14ac:dyDescent="0.3">
      <c r="B3" s="159" t="s">
        <v>520</v>
      </c>
      <c r="C3" s="157" t="s">
        <v>1</v>
      </c>
    </row>
    <row r="4" spans="1:10" ht="20.149999999999999" customHeight="1" x14ac:dyDescent="0.3">
      <c r="B4" s="159" t="s">
        <v>519</v>
      </c>
      <c r="C4" s="157" t="s">
        <v>512</v>
      </c>
      <c r="D4" s="36"/>
      <c r="E4" s="36"/>
      <c r="H4" s="155"/>
    </row>
    <row r="5" spans="1:10" ht="20.149999999999999" customHeight="1" x14ac:dyDescent="0.3">
      <c r="B5" s="159" t="s">
        <v>406</v>
      </c>
      <c r="C5" s="157" t="s">
        <v>513</v>
      </c>
      <c r="D5" s="36"/>
      <c r="E5" s="36"/>
      <c r="G5" s="113"/>
      <c r="H5" s="155"/>
    </row>
    <row r="6" spans="1:10" s="26" customFormat="1" ht="20.149999999999999" customHeight="1" x14ac:dyDescent="0.3">
      <c r="B6" s="158" t="s">
        <v>523</v>
      </c>
      <c r="C6" s="157" t="s">
        <v>510</v>
      </c>
      <c r="D6" s="36"/>
      <c r="E6" s="36"/>
      <c r="G6" s="164"/>
      <c r="H6" s="162"/>
    </row>
    <row r="7" spans="1:10" s="26" customFormat="1" ht="40" customHeight="1" x14ac:dyDescent="0.4">
      <c r="B7" s="222" t="s">
        <v>219</v>
      </c>
      <c r="C7" s="222"/>
      <c r="D7" s="222"/>
      <c r="E7" s="222"/>
      <c r="F7" s="222"/>
      <c r="G7" s="222"/>
      <c r="H7" s="222"/>
    </row>
    <row r="8" spans="1:10" s="26" customFormat="1" ht="21" customHeight="1" x14ac:dyDescent="0.3">
      <c r="B8" s="223" t="s">
        <v>220</v>
      </c>
      <c r="C8" s="223"/>
      <c r="D8" s="223"/>
      <c r="E8" s="223"/>
      <c r="F8" s="223"/>
      <c r="G8" s="223"/>
      <c r="H8" s="223"/>
    </row>
    <row r="9" spans="1:10" s="26" customFormat="1" ht="21" hidden="1" customHeight="1" x14ac:dyDescent="0.3">
      <c r="B9" s="153"/>
      <c r="C9" s="152"/>
      <c r="D9" s="152"/>
      <c r="E9" s="152"/>
      <c r="F9" s="152"/>
      <c r="G9" s="152"/>
      <c r="H9" s="151"/>
    </row>
    <row r="10" spans="1:10" ht="27" customHeight="1" x14ac:dyDescent="0.3">
      <c r="B10" s="32"/>
    </row>
    <row r="11" spans="1:10" ht="18" customHeight="1" x14ac:dyDescent="0.3">
      <c r="A11" s="4"/>
      <c r="B11" s="5"/>
      <c r="C11" s="5"/>
      <c r="D11" s="226"/>
      <c r="E11" s="226"/>
      <c r="F11" s="226"/>
      <c r="G11" s="226"/>
      <c r="H11" s="5"/>
    </row>
    <row r="12" spans="1:10" ht="36" customHeight="1" x14ac:dyDescent="0.3">
      <c r="A12" s="4"/>
      <c r="B12" s="6" t="s">
        <v>221</v>
      </c>
      <c r="C12" s="5"/>
      <c r="D12" s="231"/>
      <c r="E12" s="231"/>
      <c r="F12" s="231"/>
      <c r="G12" s="231"/>
      <c r="H12" s="231"/>
    </row>
    <row r="13" spans="1:10" s="128" customFormat="1" ht="12.5" x14ac:dyDescent="0.25">
      <c r="D13" s="225"/>
      <c r="E13" s="225"/>
      <c r="F13" s="225"/>
      <c r="G13" s="225"/>
    </row>
    <row r="14" spans="1:10" s="128" customFormat="1" ht="12.5" hidden="1" x14ac:dyDescent="0.25">
      <c r="D14" s="225"/>
      <c r="E14" s="225"/>
      <c r="F14" s="225"/>
      <c r="G14" s="225"/>
    </row>
    <row r="15" spans="1:10" s="128" customFormat="1" ht="12.5" hidden="1" x14ac:dyDescent="0.25">
      <c r="D15" s="225"/>
      <c r="E15" s="225"/>
      <c r="F15" s="225"/>
      <c r="G15" s="225"/>
    </row>
    <row r="16" spans="1:10" s="128" customFormat="1" ht="12.5" hidden="1" x14ac:dyDescent="0.25">
      <c r="D16" s="225"/>
      <c r="E16" s="225"/>
      <c r="F16" s="225"/>
      <c r="G16" s="225"/>
    </row>
    <row r="17" spans="1:16" s="128" customFormat="1" ht="12.5" hidden="1" x14ac:dyDescent="0.25">
      <c r="D17" s="225"/>
      <c r="E17" s="225"/>
      <c r="F17" s="225"/>
      <c r="G17" s="225"/>
    </row>
    <row r="18" spans="1:16" ht="20.149999999999999" hidden="1" customHeight="1" x14ac:dyDescent="0.3">
      <c r="A18" s="4"/>
      <c r="B18" s="6"/>
      <c r="C18" s="5"/>
      <c r="D18" s="7"/>
      <c r="E18" s="7"/>
      <c r="F18" s="7"/>
      <c r="G18" s="7"/>
      <c r="H18" s="5"/>
    </row>
    <row r="19" spans="1:16" ht="15" customHeight="1" x14ac:dyDescent="0.3">
      <c r="B19" s="6"/>
      <c r="C19" s="5"/>
      <c r="D19" s="7"/>
      <c r="E19" s="7"/>
      <c r="F19" s="7"/>
      <c r="G19" s="7"/>
      <c r="H19" s="5"/>
    </row>
    <row r="20" spans="1:16" ht="15" customHeight="1" x14ac:dyDescent="0.3">
      <c r="B20" s="6" t="s">
        <v>509</v>
      </c>
      <c r="C20" s="217"/>
      <c r="D20" s="7" t="s">
        <v>503</v>
      </c>
      <c r="E20" s="7" t="s">
        <v>504</v>
      </c>
      <c r="F20" s="7"/>
      <c r="G20" s="7"/>
      <c r="H20" s="5"/>
    </row>
    <row r="21" spans="1:16" ht="15" customHeight="1" x14ac:dyDescent="0.3">
      <c r="B21" s="6"/>
      <c r="C21" s="215" t="s">
        <v>4</v>
      </c>
      <c r="D21" s="7">
        <f>Validation!B5</f>
      </c>
      <c r="E21" s="7">
        <f>Validation!B6</f>
      </c>
      <c r="F21" s="7"/>
      <c r="G21" s="7"/>
      <c r="H21" s="5"/>
    </row>
    <row r="22">
      <c r="C22" t="s">
        <v>132</v>
      </c>
      <c r="D22">
        <f>Validation!B9</f>
      </c>
      <c r="E22">
        <f>Validation!B10</f>
      </c>
    </row>
    <row r="23">
      <c r="C23" t="s">
        <v>155</v>
      </c>
      <c r="D23">
        <f>Validation!B13</f>
      </c>
      <c r="E23">
        <f>Validation!B14</f>
      </c>
    </row>
    <row r="24">
      <c r="C24" t="s">
        <v>156</v>
      </c>
      <c r="D24">
        <f>Validation!B17</f>
      </c>
    </row>
    <row r="25">
      <c r="C25" t="s">
        <v>157</v>
      </c>
      <c r="D25">
        <f>Validation!B20</f>
      </c>
    </row>
    <row r="26">
      <c r="C26" t="s">
        <v>133</v>
      </c>
      <c r="D26">
        <f>Validation!B23</f>
      </c>
      <c r="E26">
        <f>Validation!B24</f>
      </c>
    </row>
    <row r="27">
      <c r="C27" t="s">
        <v>134</v>
      </c>
      <c r="D27">
        <f>Validation!B27</f>
      </c>
    </row>
    <row r="28">
      <c r="C28" t="s">
        <v>135</v>
      </c>
      <c r="D28">
        <f>Validation!B30</f>
      </c>
      <c r="E28">
        <f>Validation!B31</f>
      </c>
    </row>
    <row r="29">
      <c r="C29" t="s">
        <v>150</v>
      </c>
      <c r="D29">
        <f>Validation!B34</f>
      </c>
      <c r="E29">
        <f>Validation!B35</f>
      </c>
    </row>
    <row r="30" spans="1:16" ht="15" customHeight="1" x14ac:dyDescent="0.3">
      <c r="B30" s="6"/>
      <c r="C30" s="5"/>
      <c r="D30" s="7"/>
      <c r="E30" s="7"/>
      <c r="F30" s="7"/>
      <c r="G30" s="7"/>
      <c r="H30" s="5"/>
      <c r="P30" s="2"/>
    </row>
    <row r="31" spans="1:16" s="26" customFormat="1" ht="42" customHeight="1" x14ac:dyDescent="0.3">
      <c r="B31" s="228" t="s">
        <v>514</v>
      </c>
      <c r="C31" s="229"/>
      <c r="D31" s="229"/>
      <c r="E31" s="229"/>
      <c r="F31" s="229"/>
      <c r="G31" s="229"/>
      <c r="H31" s="230"/>
    </row>
    <row r="32" spans="1:16" s="26" customFormat="1" x14ac:dyDescent="0.3">
      <c r="B32" s="15"/>
      <c r="C32" s="15"/>
      <c r="D32" s="15"/>
      <c r="E32" s="15"/>
      <c r="F32" s="15"/>
      <c r="G32" s="15"/>
      <c r="H32" s="15"/>
    </row>
    <row r="33" spans="2:11" s="26" customFormat="1" ht="21" customHeight="1" x14ac:dyDescent="0.3">
      <c r="B33" s="227" t="s">
        <v>508</v>
      </c>
      <c r="C33" s="227"/>
      <c r="D33" s="227"/>
      <c r="E33" s="227"/>
      <c r="F33" s="227"/>
      <c r="G33" s="227"/>
      <c r="H33" s="227"/>
    </row>
    <row r="34" spans="2:11" s="26" customFormat="1" x14ac:dyDescent="0.3">
      <c r="B34" s="15" t="s">
        <v>222</v>
      </c>
      <c r="C34" s="167"/>
      <c r="D34" s="167"/>
      <c r="E34" s="167"/>
      <c r="F34" s="167"/>
      <c r="G34" s="167"/>
      <c r="H34" s="167"/>
    </row>
    <row r="35" spans="2:11" s="26" customFormat="1" ht="21" customHeight="1" x14ac:dyDescent="0.3">
      <c r="B35" s="224" t="s">
        <v>223</v>
      </c>
      <c r="C35" s="224"/>
      <c r="D35" s="224"/>
      <c r="E35" s="224"/>
      <c r="F35" s="224"/>
      <c r="G35" s="224"/>
      <c r="H35" s="224"/>
    </row>
    <row r="36" spans="2:11" x14ac:dyDescent="0.3">
      <c r="B36" s="224" t="str">
        <f><![CDATA["séparé, en précisant votre code ("&H1&"), le nom de l’enquête ("&B1&") et la date de référence ("&IF(ISTEXT(H2),H2,DAY(H2)&"."&MONTH(H2)&"."&YEAR(H2))&")."]]></f>
        <v>séparé, en précisant votre code (XXXXXX), le nom de l’enquête (JAHR_U) et la date de référence (jj.mm.aaaa).</v>
      </c>
      <c r="C36" s="224"/>
      <c r="D36" s="224"/>
      <c r="E36" s="224"/>
      <c r="F36" s="224"/>
      <c r="G36" s="224"/>
      <c r="H36" s="224"/>
    </row>
    <row r="37" spans="2:11" ht="15" customHeight="1" x14ac:dyDescent="0.3">
      <c r="B37" s="8"/>
      <c r="C37" s="9"/>
      <c r="D37" s="9"/>
      <c r="E37" s="9"/>
      <c r="F37" s="9"/>
      <c r="G37" s="9"/>
      <c r="H37" s="9"/>
    </row>
    <row r="38" spans="2:11" ht="21" customHeight="1" x14ac:dyDescent="0.3">
      <c r="B38" s="13" t="s">
        <v>224</v>
      </c>
      <c r="C38" s="14"/>
      <c r="D38" s="14"/>
      <c r="E38" s="14"/>
      <c r="F38" s="10" t="s">
        <v>515</v>
      </c>
      <c r="G38" s="173"/>
      <c r="H38" s="16" t="str">
        <f>HYPERLINK("mailto:forms@snb.ch?subject="&amp;H41&amp;" Formularbestellung","forms@snb.ch")</f>
        <v>forms@snb.ch</v>
      </c>
    </row>
    <row r="39" spans="2:11" x14ac:dyDescent="0.3">
      <c r="B39" s="13" t="s">
        <v>517</v>
      </c>
      <c r="C39" s="14"/>
      <c r="D39" s="14"/>
      <c r="E39" s="14"/>
      <c r="F39" s="11" t="s">
        <v>225</v>
      </c>
      <c r="G39" s="173"/>
      <c r="H39" s="16" t="str">
        <f>HYPERLINK("mailto:statistik.erhebungen@snb.ch?subject="&amp;H41&amp;" Anfrage","statistik.erhebungen@snb.ch")</f>
        <v>statistik.erhebungen@snb.ch</v>
      </c>
    </row>
    <row r="40" spans="2:11" x14ac:dyDescent="0.3">
      <c r="B40" s="13" t="s">
        <v>226</v>
      </c>
      <c r="C40" s="14"/>
      <c r="D40" s="14"/>
      <c r="E40" s="14"/>
      <c r="F40" s="11"/>
      <c r="G40" s="14"/>
      <c r="H40" s="16"/>
      <c r="K40" s="1"/>
    </row>
    <row r="41" spans="2:11" x14ac:dyDescent="0.3">
      <c r="B41" s="13" t="s">
        <v>227</v>
      </c>
      <c r="C41" s="14"/>
      <c r="D41" s="14"/>
      <c r="E41" s="14"/>
      <c r="F41" s="11" t="s">
        <v>228</v>
      </c>
      <c r="G41" s="14"/>
      <c r="H41" s="11" t="str">
        <f><![CDATA[H1&" "&""&B1&" "&IF(ISTEXT(H2),H2,DAY(H2)&"."&MONTH(H2)&"."&YEAR(H2))]]></f>
        <v>XXXXXX JAHR_U jj.mm.aaaa</v>
      </c>
      <c r="K41" s="1"/>
    </row>
    <row r="42" spans="2:11" x14ac:dyDescent="0.3">
      <c r="B42" s="13" t="s">
        <v>506</v>
      </c>
      <c r="C42" s="14"/>
      <c r="D42" s="14"/>
      <c r="E42" s="14"/>
      <c r="F42" s="17"/>
      <c r="G42" s="172"/>
      <c r="H42" s="172"/>
    </row>
    <row r="43" spans="2:11" x14ac:dyDescent="0.3">
      <c r="B43" s="13"/>
      <c r="C43" s="14"/>
      <c r="D43" s="14"/>
      <c r="E43" s="14"/>
      <c r="F43" s="14"/>
      <c r="G43" s="14"/>
      <c r="H43" s="14"/>
    </row>
    <row r="44" spans="2:11" ht="13" customHeight="1" x14ac:dyDescent="0.3">
      <c r="C44" s="17"/>
      <c r="D44" s="17"/>
      <c r="E44" s="17"/>
      <c r="F44" s="17"/>
      <c r="G44" s="17"/>
      <c r="H44" s="17"/>
    </row>
    <row r="60" spans="2:2" x14ac:dyDescent="0.3">
      <c r="B60" s="26"/>
    </row>
    <row r="61" spans="2:2" x14ac:dyDescent="0.3">
      <c r="B61" s="26"/>
    </row>
  </sheetData>
  <sheetProtection sheet="true" objects="true" scenarios="true" selectLockedCells="false" selectUnlockedCells="false" formatCells="true" formatColumns="true" formatRows="true" insertColumns="true" insertRows="true" insertHyperlinks="true" deleteColumns="true" deleteRows="true" sort="true" autoFilter="true" pivotTables="true"/>
  <customSheetViews>
    <customSheetView guid="{CB120B31-F776-4B30-B33D-0B8FCFE1E658}" scale="80" showPageBreaks="1" showGridLines="0" printArea="1" hiddenRows="1">
      <selection activeCell="H3" sqref="H3"/>
      <pageMargins left="0.62992125984251968" right="0.6692913385826772" top="1.1417322834645669" bottom="0.59055118110236227" header="0.35433070866141736" footer="0.31496062992125984"/>
      <printOptions horizontalCentered="1" verticalCentered="1"/>
      <pageSetup paperSize="9" scale="90" orientation="portrait" r:id="rId1"/>
      <headerFooter>
        <oddHeader>&amp;R&amp;G</oddHeader>
        <oddFooter>&amp;L&amp;8&amp;D - &amp;T</oddFooter>
      </headerFooter>
    </customSheetView>
  </customSheetViews>
  <mergeCells count="13">
    <mergeCell ref="B7:H7"/>
    <mergeCell ref="B8:H8"/>
    <mergeCell ref="B36:H36"/>
    <mergeCell ref="D17:G17"/>
    <mergeCell ref="D11:G11"/>
    <mergeCell ref="D13:G13"/>
    <mergeCell ref="D14:G14"/>
    <mergeCell ref="B33:H33"/>
    <mergeCell ref="B31:H31"/>
    <mergeCell ref="D12:H12"/>
    <mergeCell ref="D15:G15"/>
    <mergeCell ref="D16:G16"/>
    <mergeCell ref="B35:H35"/>
  </mergeCells>
  <conditionalFormatting sqref="D12">
    <cfRule type="containsBlanks" dxfId="2" priority="6">
      <formula>LEN(TRIM(D12))=0</formula>
    </cfRule>
  </conditionalFormatting>
  <conditionalFormatting sqref="H2">
    <cfRule type="containsText" dxfId="1" priority="2" operator="containsText" text="jj.mm.aaaa">
      <formula>NOT(ISERROR(SEARCH("jj.mm.aaaa",H2)))</formula>
    </cfRule>
  </conditionalFormatting>
  <conditionalFormatting sqref="H1">
    <cfRule type="cellIs" dxfId="0" priority="1" operator="equal">
      <formula>"XXXXXX"</formula>
    </cfRule>
  </conditionalFormatting>
  <conditionalFormatting sqref="D21:D29">
    <cfRule type="expression" dxfId="99" priority="4">
      <formula>AND(D21=0,NOT(ISBLANK(D21)))</formula>
    </cfRule>
    <cfRule type="expression" dxfId="100" priority="5">
      <formula>D21&gt;0</formula>
    </cfRule>
  </conditionalFormatting>
  <conditionalFormatting sqref="D21:E29">
    <cfRule type="expression" dxfId="101" priority="6">
      <formula>AND(D21=0,NOT(ISBLANK(D21)))</formula>
    </cfRule>
    <cfRule type="expression" dxfId="102" priority="7">
      <formula>D21&gt;0</formula>
    </cfRule>
  </conditionalFormatting>
  <dataValidations count="1">
    <dataValidation type="custom" allowBlank="1" showInputMessage="1" showErrorMessage="1" sqref="H1" xr:uid="{00000000-0002-0000-0000-000000000000}">
      <formula1>AND(VALUE(I_SubjectId) &gt; 100000,VALUE(I_SubjectId) &lt; 1000000)</formula1>
    </dataValidation>
  </dataValidations>
  <printOptions horizontalCentered="1"/>
  <pageMargins left="0.62992125984251968" right="0.6692913385826772" top="1.9685039370078741" bottom="0.59055118110236227" header="0.35433070866141736" footer="0.31496062992125984"/>
  <pageSetup paperSize="9" scale="85" orientation="portrait" r:id="rId2"/>
  <headerFooter>
    <oddHeader>&amp;R&amp;G</oddHeader>
    <oddFooter>&amp;L&amp;8&amp;D - &amp;T</oddFooter>
  </headerFooter>
  <legacyDrawingHF r:id="rId3"/>
</worksheet>
</file>

<file path=xl/worksheets/sheet12.xml><?xml version="1.0" encoding="utf-8"?>
<worksheet xmlns="http://schemas.openxmlformats.org/spreadsheetml/2006/main">
  <dimension ref="A1:F2712"/>
  <sheetViews>
    <sheetView workbookViewId="0"/>
  </sheetViews>
  <sheetFormatPr defaultRowHeight="15.0"/>
  <cols>
    <col min="1" max="1" width="14.78125" customWidth="true"/>
    <col min="2" max="2" width="24.78125" customWidth="true"/>
    <col min="3" max="3" width="40.78125" customWidth="true"/>
    <col min="4" max="4" width="50.78125" customWidth="true"/>
    <col min="5" max="5" width="50.78125" customWidth="true"/>
    <col min="6" max="6" width="14.78125" customWidth="true"/>
  </cols>
  <sheetData>
    <row r="1">
      <c r="A1" t="s" s="251">
        <v>509</v>
      </c>
    </row>
    <row r="4">
      <c r="A4" t="s" s="250">
        <v>4</v>
      </c>
    </row>
    <row r="5">
      <c r="A5" t="s">
        <v>5265</v>
      </c>
      <c r="B5">
        <f>B9+B13+B17+B20+B23+B27+B30+B34</f>
      </c>
    </row>
    <row r="6">
      <c r="A6" t="s">
        <v>5266</v>
      </c>
      <c r="B6">
        <f>B10+B14+B24+B31+B35</f>
      </c>
    </row>
    <row r="8">
      <c r="A8" t="s" s="250">
        <v>132</v>
      </c>
    </row>
    <row r="9">
      <c r="A9" t="s">
        <v>5265</v>
      </c>
      <c r="B9">
        <f>COUNTIFS(F39:F999,"*ERROR*")</f>
      </c>
    </row>
    <row r="10">
      <c r="A10" t="s">
        <v>5266</v>
      </c>
      <c r="B10">
        <f>COUNTIFS(F39:F999,"*WARNING*")</f>
      </c>
    </row>
    <row r="12">
      <c r="A12" t="s" s="250">
        <v>155</v>
      </c>
    </row>
    <row r="13">
      <c r="A13" t="s">
        <v>5265</v>
      </c>
      <c r="B13">
        <f>COUNTIFS(F1000:F2021,"*ERROR*")</f>
      </c>
    </row>
    <row r="14">
      <c r="A14" t="s">
        <v>5266</v>
      </c>
      <c r="B14">
        <f>COUNTIFS(F1000:F2021,"*WARNING*")</f>
      </c>
    </row>
    <row r="16">
      <c r="A16" t="s" s="250">
        <v>156</v>
      </c>
    </row>
    <row r="17">
      <c r="A17" t="s">
        <v>5265</v>
      </c>
      <c r="B17">
        <f>COUNTIFS(F2022:F2444,"*ERROR*")</f>
      </c>
    </row>
    <row r="19">
      <c r="A19" t="s" s="250">
        <v>157</v>
      </c>
    </row>
    <row r="20">
      <c r="A20" t="s">
        <v>5265</v>
      </c>
      <c r="B20">
        <f>COUNTIFS(F2445:F2520,"*ERROR*")</f>
      </c>
    </row>
    <row r="22">
      <c r="A22" t="s" s="250">
        <v>133</v>
      </c>
    </row>
    <row r="23">
      <c r="A23" t="s">
        <v>5265</v>
      </c>
      <c r="B23">
        <f>COUNTIFS(F2521:F2541,"*ERROR*")</f>
      </c>
    </row>
    <row r="24">
      <c r="A24" t="s">
        <v>5266</v>
      </c>
      <c r="B24">
        <f>COUNTIFS(F2521:F2541,"*WARNING*")</f>
      </c>
    </row>
    <row r="26">
      <c r="A26" t="s" s="250">
        <v>134</v>
      </c>
    </row>
    <row r="27">
      <c r="A27" t="s">
        <v>5265</v>
      </c>
      <c r="B27">
        <f>COUNTIFS(F2542:F2576,"*ERROR*")</f>
      </c>
    </row>
    <row r="29">
      <c r="A29" t="s" s="250">
        <v>135</v>
      </c>
    </row>
    <row r="30">
      <c r="A30" t="s">
        <v>5265</v>
      </c>
      <c r="B30">
        <f>COUNTIFS(F2577:F2583,"*ERROR*")</f>
      </c>
    </row>
    <row r="31">
      <c r="A31" t="s">
        <v>5266</v>
      </c>
      <c r="B31">
        <f>COUNTIFS(F2577:F2583,"*WARNING*")</f>
      </c>
    </row>
    <row r="33">
      <c r="A33" t="s" s="250">
        <v>150</v>
      </c>
    </row>
    <row r="34">
      <c r="A34" t="s">
        <v>5265</v>
      </c>
      <c r="B34">
        <f>COUNTIFS(F2584:F2712,"*ERROR*")</f>
      </c>
    </row>
    <row r="35">
      <c r="A35" t="s">
        <v>5266</v>
      </c>
      <c r="B35">
        <f>COUNTIFS(F2584:F2712,"*WARNING*")</f>
      </c>
    </row>
    <row r="38">
      <c r="A38" t="s">
        <v>524</v>
      </c>
      <c r="B38" t="s">
        <v>525</v>
      </c>
      <c r="C38" t="s">
        <v>526</v>
      </c>
      <c r="D38" t="s">
        <v>527</v>
      </c>
      <c r="E38" t="s">
        <v>528</v>
      </c>
      <c r="F38" t="s">
        <v>529</v>
      </c>
    </row>
    <row r="39">
      <c r="A39" t="s" s="253">
        <v>132</v>
      </c>
      <c r="B39" t="s" s="252">
        <v>530</v>
      </c>
      <c r="C39" t="s" s="253">
        <v>531</v>
      </c>
      <c r="D39" t="s" s="253">
        <v>532</v>
      </c>
      <c r="E39" t="s" s="253">
        <v>533</v>
      </c>
      <c r="F39" s="253">
        <f>IF(ABS('J201'!K107-SUM('J201'!K97,'J201'!K92,'J201'!K29,'J201'!K85,'J201'!K57,'J201'!K21,'J201'!K83,'J201'!K73,'J201'!K102,'J201'!K106,'J201'!K96,'J201'!K98,'J201'!K103,'J201'!K84,'J201'!K38))&lt;=0.5,"OK","ERROR")</f>
      </c>
    </row>
    <row r="40">
      <c r="A40" t="s" s="253">
        <v>132</v>
      </c>
      <c r="B40" t="s" s="252">
        <v>530</v>
      </c>
      <c r="C40" t="s" s="253">
        <v>531</v>
      </c>
      <c r="D40" t="s" s="253">
        <v>534</v>
      </c>
      <c r="E40" t="s" s="253">
        <v>535</v>
      </c>
      <c r="F40" s="253">
        <f>IF(ABS('J201'!L107-SUM('J201'!L92,'J201'!L29,'J201'!L85,'J201'!L57,'J201'!L83,'J201'!L103,'J201'!L84,'J201'!L38))&lt;=0.5,"OK","ERROR")</f>
      </c>
    </row>
    <row r="41">
      <c r="A41" t="s" s="253">
        <v>132</v>
      </c>
      <c r="B41" t="s" s="252">
        <v>530</v>
      </c>
      <c r="C41" t="s" s="253">
        <v>531</v>
      </c>
      <c r="D41" t="s" s="253">
        <v>536</v>
      </c>
      <c r="E41" t="s" s="253">
        <v>537</v>
      </c>
      <c r="F41" s="253">
        <f>IF(ABS('J201'!M107-SUM('J201'!M97,'J201'!M92,'J201'!M29,'J201'!M85,'J201'!M57,'J201'!M21,'J201'!M83,'J201'!M73,'J201'!M102,'J201'!M96,'J201'!M98,'J201'!M103,'J201'!M84,'J201'!M38))&lt;=0.5,"OK","ERROR")</f>
      </c>
    </row>
    <row r="42">
      <c r="A42" t="s" s="253">
        <v>132</v>
      </c>
      <c r="B42" t="s" s="252">
        <v>530</v>
      </c>
      <c r="C42" t="s" s="253">
        <v>531</v>
      </c>
      <c r="D42" t="s" s="253">
        <v>538</v>
      </c>
      <c r="E42" t="s" s="253">
        <v>539</v>
      </c>
      <c r="F42" s="253">
        <f>IF(ABS('J201'!N107-SUM('J201'!N97,'J201'!N92,'J201'!N29,'J201'!N85,'J201'!N57,'J201'!N21,'J201'!N83,'J201'!N73,'J201'!N102,'J201'!N96,'J201'!N98,'J201'!N103,'J201'!N84,'J201'!N38))&lt;=0.5,"OK","ERROR")</f>
      </c>
    </row>
    <row r="43">
      <c r="A43" t="s" s="253">
        <v>132</v>
      </c>
      <c r="B43" t="s" s="252">
        <v>530</v>
      </c>
      <c r="C43" t="s" s="253">
        <v>531</v>
      </c>
      <c r="D43" t="s" s="253">
        <v>540</v>
      </c>
      <c r="E43" t="s" s="253">
        <v>541</v>
      </c>
      <c r="F43" s="253">
        <f>IF(ABS('J201'!O107-SUM('J201'!O97,'J201'!O92,'J201'!O29,'J201'!O85,'J201'!O57,'J201'!O21,'J201'!O83,'J201'!O73,'J201'!O102,'J201'!O96,'J201'!O98,'J201'!O103,'J201'!O84,'J201'!O38))&lt;=0.5,"OK","ERROR")</f>
      </c>
    </row>
    <row r="44">
      <c r="A44" t="s" s="253">
        <v>132</v>
      </c>
      <c r="B44" t="s" s="252">
        <v>530</v>
      </c>
      <c r="C44" t="s" s="253">
        <v>531</v>
      </c>
      <c r="D44" t="s" s="253">
        <v>542</v>
      </c>
      <c r="E44" t="s" s="253">
        <v>543</v>
      </c>
      <c r="F44" s="253">
        <f>IF(ABS('J201'!P107-SUM('J201'!P97,'J201'!P92,'J201'!P29,'J201'!P85,'J201'!P57,'J201'!P21,'J201'!P83,'J201'!P73,'J201'!P102,'J201'!P96,'J201'!P98,'J201'!P103,'J201'!P84,'J201'!P38))&lt;=0.5,"OK","ERROR")</f>
      </c>
    </row>
    <row r="45">
      <c r="A45" t="s" s="253">
        <v>132</v>
      </c>
      <c r="B45" t="s" s="252">
        <v>530</v>
      </c>
      <c r="C45" t="s" s="253">
        <v>531</v>
      </c>
      <c r="D45" t="s" s="253">
        <v>544</v>
      </c>
      <c r="E45" t="s" s="253">
        <v>545</v>
      </c>
      <c r="F45" s="253">
        <f>IF(ABS('J201'!Q107-SUM('J201'!Q97,'J201'!Q92,'J201'!Q29,'J201'!Q85,'J201'!Q57,'J201'!Q21,'J201'!Q83,'J201'!Q73,'J201'!Q102,'J201'!Q106,'J201'!Q96,'J201'!Q98,'J201'!Q103,'J201'!Q84,'J201'!Q38))&lt;=0.5,"OK","ERROR")</f>
      </c>
    </row>
    <row r="46">
      <c r="A46" t="s" s="253">
        <v>132</v>
      </c>
      <c r="B46" t="s" s="252">
        <v>530</v>
      </c>
      <c r="C46" t="s" s="253">
        <v>531</v>
      </c>
      <c r="D46" t="s" s="253">
        <v>546</v>
      </c>
      <c r="E46" t="s" s="253">
        <v>547</v>
      </c>
      <c r="F46" s="253">
        <f>IF(ABS('J201'!R107-SUM('J201'!R97,'J201'!R92,'J201'!R29,'J201'!R85,'J201'!R57,'J201'!R21,'J201'!R83,'J201'!R73,'J201'!R102,'J201'!R96,'J201'!R98,'J201'!R103,'J201'!R84,'J201'!R38))&lt;=0.5,"OK","ERROR")</f>
      </c>
    </row>
    <row r="47">
      <c r="A47" t="s" s="253">
        <v>132</v>
      </c>
      <c r="B47" t="s" s="252">
        <v>530</v>
      </c>
      <c r="C47" t="s" s="253">
        <v>531</v>
      </c>
      <c r="D47" t="s" s="253">
        <v>548</v>
      </c>
      <c r="E47" t="s" s="253">
        <v>549</v>
      </c>
      <c r="F47" s="253">
        <f>IF(ABS('J201'!S107-SUM('J201'!S92,'J201'!S29,'J201'!S85,'J201'!S57,'J201'!S83,'J201'!S103,'J201'!S84,'J201'!S38))&lt;=0.5,"OK","ERROR")</f>
      </c>
    </row>
    <row r="48">
      <c r="A48" t="s" s="253">
        <v>132</v>
      </c>
      <c r="B48" t="s" s="252">
        <v>530</v>
      </c>
      <c r="C48" t="s" s="253">
        <v>531</v>
      </c>
      <c r="D48" t="s" s="253">
        <v>550</v>
      </c>
      <c r="E48" t="s" s="253">
        <v>551</v>
      </c>
      <c r="F48" s="253">
        <f>IF(ABS('J201'!T107-SUM('J201'!T97,'J201'!T92,'J201'!T29,'J201'!T85,'J201'!T57,'J201'!T21,'J201'!T83,'J201'!T73,'J201'!T102,'J201'!T96,'J201'!T98,'J201'!T103,'J201'!T84,'J201'!T38))&lt;=0.5,"OK","ERROR")</f>
      </c>
    </row>
    <row r="49">
      <c r="A49" t="s" s="253">
        <v>132</v>
      </c>
      <c r="B49" t="s" s="252">
        <v>530</v>
      </c>
      <c r="C49" t="s" s="253">
        <v>531</v>
      </c>
      <c r="D49" t="s" s="253">
        <v>552</v>
      </c>
      <c r="E49" t="s" s="253">
        <v>553</v>
      </c>
      <c r="F49" s="253">
        <f>IF(ABS('J201'!U107-SUM('J201'!U97,'J201'!U92,'J201'!U29,'J201'!U85,'J201'!U57,'J201'!U21,'J201'!U83,'J201'!U73,'J201'!U102,'J201'!U96,'J201'!U98,'J201'!U103,'J201'!U84,'J201'!U38))&lt;=0.5,"OK","ERROR")</f>
      </c>
    </row>
    <row r="50">
      <c r="A50" t="s" s="253">
        <v>132</v>
      </c>
      <c r="B50" t="s" s="252">
        <v>530</v>
      </c>
      <c r="C50" t="s" s="253">
        <v>531</v>
      </c>
      <c r="D50" t="s" s="253">
        <v>554</v>
      </c>
      <c r="E50" t="s" s="253">
        <v>555</v>
      </c>
      <c r="F50" s="253">
        <f>IF(ABS('J201'!V107-SUM('J201'!V97,'J201'!V92,'J201'!V29,'J201'!V85,'J201'!V57,'J201'!V21,'J201'!V83,'J201'!V73,'J201'!V102,'J201'!V96,'J201'!V98,'J201'!V103,'J201'!V84,'J201'!V38))&lt;=0.5,"OK","ERROR")</f>
      </c>
    </row>
    <row r="51">
      <c r="A51" t="s" s="253">
        <v>132</v>
      </c>
      <c r="B51" t="s" s="252">
        <v>530</v>
      </c>
      <c r="C51" t="s" s="253">
        <v>531</v>
      </c>
      <c r="D51" t="s" s="253">
        <v>556</v>
      </c>
      <c r="E51" t="s" s="253">
        <v>557</v>
      </c>
      <c r="F51" s="253">
        <f>IF(ABS('J201'!W107-SUM('J201'!W97,'J201'!W92,'J201'!W29,'J201'!W85,'J201'!W57,'J201'!W21,'J201'!W83,'J201'!W73,'J201'!W102,'J201'!W96,'J201'!W98,'J201'!W103,'J201'!W84,'J201'!W38))&lt;=0.5,"OK","ERROR")</f>
      </c>
    </row>
    <row r="52">
      <c r="A52" t="s" s="253">
        <v>132</v>
      </c>
      <c r="B52" t="s" s="252">
        <v>530</v>
      </c>
      <c r="C52" t="s" s="253">
        <v>531</v>
      </c>
      <c r="D52" t="s" s="253">
        <v>558</v>
      </c>
      <c r="E52" t="s" s="253">
        <v>559</v>
      </c>
      <c r="F52" s="253">
        <f>IF(ABS('J201'!X107-SUM('J201'!X97,'J201'!X92,'J201'!X29,'J201'!X85,'J201'!X57,'J201'!X21,'J201'!X83,'J201'!X73,'J201'!X102,'J201'!X96,'J201'!X98,'J201'!X103,'J201'!X84,'J201'!X38))&lt;=0.5,"OK","ERROR")</f>
      </c>
    </row>
    <row r="53">
      <c r="A53" t="s" s="253">
        <v>132</v>
      </c>
      <c r="B53" t="s" s="252">
        <v>530</v>
      </c>
      <c r="C53" t="s" s="253">
        <v>531</v>
      </c>
      <c r="D53" t="s" s="253">
        <v>560</v>
      </c>
      <c r="E53" t="s" s="253">
        <v>561</v>
      </c>
      <c r="F53" s="253">
        <f>IF(ABS('J201'!Y107-SUM('J201'!Y97,'J201'!Y92,'J201'!Y29,'J201'!Y85,'J201'!Y57,'J201'!Y21,'J201'!Y83,'J201'!Y73,'J201'!Y102,'J201'!Y106,'J201'!Y96,'J201'!Y98,'J201'!Y103,'J201'!Y84,'J201'!Y38))&lt;=0.5,"OK","ERROR")</f>
      </c>
    </row>
    <row r="54">
      <c r="A54" t="s" s="253">
        <v>132</v>
      </c>
      <c r="B54" t="s" s="252">
        <v>562</v>
      </c>
      <c r="C54" t="s" s="253">
        <v>563</v>
      </c>
      <c r="D54" t="s" s="253">
        <v>564</v>
      </c>
      <c r="E54" t="s" s="253">
        <v>565</v>
      </c>
      <c r="F54" s="253">
        <f>IF('J201'!K107-SUM('J201'!K108)&gt;=-0.5,"OK","ERROR")</f>
      </c>
    </row>
    <row r="55">
      <c r="A55" t="s" s="253">
        <v>132</v>
      </c>
      <c r="B55" t="s" s="252">
        <v>562</v>
      </c>
      <c r="C55" t="s" s="253">
        <v>563</v>
      </c>
      <c r="D55" t="s" s="253">
        <v>566</v>
      </c>
      <c r="E55" t="s" s="253">
        <v>567</v>
      </c>
      <c r="F55" s="253">
        <f>IF('J201'!M107-SUM('J201'!M108)&gt;=-0.5,"OK","ERROR")</f>
      </c>
    </row>
    <row r="56">
      <c r="A56" t="s" s="253">
        <v>132</v>
      </c>
      <c r="B56" t="s" s="252">
        <v>562</v>
      </c>
      <c r="C56" t="s" s="253">
        <v>563</v>
      </c>
      <c r="D56" t="s" s="253">
        <v>568</v>
      </c>
      <c r="E56" t="s" s="253">
        <v>569</v>
      </c>
      <c r="F56" s="253">
        <f>IF('J201'!N107-SUM('J201'!N108)&gt;=-0.5,"OK","ERROR")</f>
      </c>
    </row>
    <row r="57">
      <c r="A57" t="s" s="253">
        <v>132</v>
      </c>
      <c r="B57" t="s" s="252">
        <v>562</v>
      </c>
      <c r="C57" t="s" s="253">
        <v>563</v>
      </c>
      <c r="D57" t="s" s="253">
        <v>570</v>
      </c>
      <c r="E57" t="s" s="253">
        <v>571</v>
      </c>
      <c r="F57" s="253">
        <f>IF('J201'!O107-SUM('J201'!O108)&gt;=-0.5,"OK","ERROR")</f>
      </c>
    </row>
    <row r="58">
      <c r="A58" t="s" s="253">
        <v>132</v>
      </c>
      <c r="B58" t="s" s="252">
        <v>562</v>
      </c>
      <c r="C58" t="s" s="253">
        <v>563</v>
      </c>
      <c r="D58" t="s" s="253">
        <v>572</v>
      </c>
      <c r="E58" t="s" s="253">
        <v>573</v>
      </c>
      <c r="F58" s="253">
        <f>IF('J201'!P107-SUM('J201'!P108)&gt;=-0.5,"OK","ERROR")</f>
      </c>
    </row>
    <row r="59">
      <c r="A59" t="s" s="253">
        <v>132</v>
      </c>
      <c r="B59" t="s" s="252">
        <v>562</v>
      </c>
      <c r="C59" t="s" s="253">
        <v>563</v>
      </c>
      <c r="D59" t="s" s="253">
        <v>574</v>
      </c>
      <c r="E59" t="s" s="253">
        <v>575</v>
      </c>
      <c r="F59" s="253">
        <f>IF('J201'!Q107-SUM('J201'!Q108)&gt;=-0.5,"OK","ERROR")</f>
      </c>
    </row>
    <row r="60">
      <c r="A60" t="s" s="253">
        <v>132</v>
      </c>
      <c r="B60" t="s" s="252">
        <v>562</v>
      </c>
      <c r="C60" t="s" s="253">
        <v>563</v>
      </c>
      <c r="D60" t="s" s="253">
        <v>576</v>
      </c>
      <c r="E60" t="s" s="253">
        <v>577</v>
      </c>
      <c r="F60" s="253">
        <f>IF('J201'!R107-SUM('J201'!R108)&gt;=-0.5,"OK","ERROR")</f>
      </c>
    </row>
    <row r="61">
      <c r="A61" t="s" s="253">
        <v>132</v>
      </c>
      <c r="B61" t="s" s="252">
        <v>562</v>
      </c>
      <c r="C61" t="s" s="253">
        <v>563</v>
      </c>
      <c r="D61" t="s" s="253">
        <v>578</v>
      </c>
      <c r="E61" t="s" s="253">
        <v>579</v>
      </c>
      <c r="F61" s="253">
        <f>IF('J201'!T107-SUM('J201'!T108)&gt;=-0.5,"OK","ERROR")</f>
      </c>
    </row>
    <row r="62">
      <c r="A62" t="s" s="253">
        <v>132</v>
      </c>
      <c r="B62" t="s" s="252">
        <v>562</v>
      </c>
      <c r="C62" t="s" s="253">
        <v>563</v>
      </c>
      <c r="D62" t="s" s="253">
        <v>580</v>
      </c>
      <c r="E62" t="s" s="253">
        <v>581</v>
      </c>
      <c r="F62" s="253">
        <f>IF('J201'!U107-SUM('J201'!U108)&gt;=-0.5,"OK","ERROR")</f>
      </c>
    </row>
    <row r="63">
      <c r="A63" t="s" s="253">
        <v>132</v>
      </c>
      <c r="B63" t="s" s="252">
        <v>562</v>
      </c>
      <c r="C63" t="s" s="253">
        <v>563</v>
      </c>
      <c r="D63" t="s" s="253">
        <v>582</v>
      </c>
      <c r="E63" t="s" s="253">
        <v>583</v>
      </c>
      <c r="F63" s="253">
        <f>IF('J201'!V107-SUM('J201'!V108)&gt;=-0.5,"OK","ERROR")</f>
      </c>
    </row>
    <row r="64">
      <c r="A64" t="s" s="253">
        <v>132</v>
      </c>
      <c r="B64" t="s" s="252">
        <v>562</v>
      </c>
      <c r="C64" t="s" s="253">
        <v>563</v>
      </c>
      <c r="D64" t="s" s="253">
        <v>584</v>
      </c>
      <c r="E64" t="s" s="253">
        <v>585</v>
      </c>
      <c r="F64" s="253">
        <f>IF('J201'!W107-SUM('J201'!W108)&gt;=-0.5,"OK","ERROR")</f>
      </c>
    </row>
    <row r="65">
      <c r="A65" t="s" s="253">
        <v>132</v>
      </c>
      <c r="B65" t="s" s="252">
        <v>562</v>
      </c>
      <c r="C65" t="s" s="253">
        <v>563</v>
      </c>
      <c r="D65" t="s" s="253">
        <v>586</v>
      </c>
      <c r="E65" t="s" s="253">
        <v>587</v>
      </c>
      <c r="F65" s="253">
        <f>IF('J201'!X107-SUM('J201'!X108)&gt;=-0.5,"OK","ERROR")</f>
      </c>
    </row>
    <row r="66">
      <c r="A66" t="s" s="253">
        <v>132</v>
      </c>
      <c r="B66" t="s" s="252">
        <v>562</v>
      </c>
      <c r="C66" t="s" s="253">
        <v>563</v>
      </c>
      <c r="D66" t="s" s="253">
        <v>588</v>
      </c>
      <c r="E66" t="s" s="253">
        <v>589</v>
      </c>
      <c r="F66" s="253">
        <f>IF('J201'!Y107-SUM('J201'!Y108)&gt;=-0.5,"OK","ERROR")</f>
      </c>
    </row>
    <row r="67">
      <c r="A67" t="s" s="253">
        <v>132</v>
      </c>
      <c r="B67" t="s" s="252">
        <v>590</v>
      </c>
      <c r="C67" t="s" s="253">
        <v>591</v>
      </c>
      <c r="D67" t="s" s="253">
        <v>592</v>
      </c>
      <c r="E67" t="s" s="253">
        <v>593</v>
      </c>
      <c r="F67" s="253">
        <f>IF(IF('J201'!K107&lt;&gt;0,NOT('J201'!K107='J201'!K108),TRUE),"OK","WARNING")</f>
      </c>
    </row>
    <row r="68">
      <c r="A68" t="s" s="253">
        <v>132</v>
      </c>
      <c r="B68" t="s" s="252">
        <v>590</v>
      </c>
      <c r="C68" t="s" s="253">
        <v>591</v>
      </c>
      <c r="D68" t="s" s="253">
        <v>594</v>
      </c>
      <c r="E68" t="s" s="253">
        <v>595</v>
      </c>
      <c r="F68" s="253">
        <f>IF(IF('J201'!M107&lt;&gt;0,NOT('J201'!M107='J201'!M108),TRUE),"OK","WARNING")</f>
      </c>
    </row>
    <row r="69">
      <c r="A69" t="s" s="253">
        <v>132</v>
      </c>
      <c r="B69" t="s" s="252">
        <v>590</v>
      </c>
      <c r="C69" t="s" s="253">
        <v>591</v>
      </c>
      <c r="D69" t="s" s="253">
        <v>596</v>
      </c>
      <c r="E69" t="s" s="253">
        <v>597</v>
      </c>
      <c r="F69" s="253">
        <f>IF(IF('J201'!N107&lt;&gt;0,NOT('J201'!N107='J201'!N108),TRUE),"OK","WARNING")</f>
      </c>
    </row>
    <row r="70">
      <c r="A70" t="s" s="253">
        <v>132</v>
      </c>
      <c r="B70" t="s" s="252">
        <v>590</v>
      </c>
      <c r="C70" t="s" s="253">
        <v>591</v>
      </c>
      <c r="D70" t="s" s="253">
        <v>598</v>
      </c>
      <c r="E70" t="s" s="253">
        <v>599</v>
      </c>
      <c r="F70" s="253">
        <f>IF(IF('J201'!O107&lt;&gt;0,NOT('J201'!O107='J201'!O108),TRUE),"OK","WARNING")</f>
      </c>
    </row>
    <row r="71">
      <c r="A71" t="s" s="253">
        <v>132</v>
      </c>
      <c r="B71" t="s" s="252">
        <v>590</v>
      </c>
      <c r="C71" t="s" s="253">
        <v>591</v>
      </c>
      <c r="D71" t="s" s="253">
        <v>600</v>
      </c>
      <c r="E71" t="s" s="253">
        <v>601</v>
      </c>
      <c r="F71" s="253">
        <f>IF(IF('J201'!P107&lt;&gt;0,NOT('J201'!P107='J201'!P108),TRUE),"OK","WARNING")</f>
      </c>
    </row>
    <row r="72">
      <c r="A72" t="s" s="253">
        <v>132</v>
      </c>
      <c r="B72" t="s" s="252">
        <v>590</v>
      </c>
      <c r="C72" t="s" s="253">
        <v>591</v>
      </c>
      <c r="D72" t="s" s="253">
        <v>602</v>
      </c>
      <c r="E72" t="s" s="253">
        <v>603</v>
      </c>
      <c r="F72" s="253">
        <f>IF(IF('J201'!Q107&lt;&gt;0,NOT('J201'!Q107='J201'!Q108),TRUE),"OK","WARNING")</f>
      </c>
    </row>
    <row r="73">
      <c r="A73" t="s" s="253">
        <v>132</v>
      </c>
      <c r="B73" t="s" s="252">
        <v>590</v>
      </c>
      <c r="C73" t="s" s="253">
        <v>591</v>
      </c>
      <c r="D73" t="s" s="253">
        <v>604</v>
      </c>
      <c r="E73" t="s" s="253">
        <v>605</v>
      </c>
      <c r="F73" s="253">
        <f>IF(IF('J201'!R107&lt;&gt;0,NOT('J201'!R107='J201'!R108),TRUE),"OK","WARNING")</f>
      </c>
    </row>
    <row r="74">
      <c r="A74" t="s" s="253">
        <v>132</v>
      </c>
      <c r="B74" t="s" s="252">
        <v>590</v>
      </c>
      <c r="C74" t="s" s="253">
        <v>591</v>
      </c>
      <c r="D74" t="s" s="253">
        <v>606</v>
      </c>
      <c r="E74" t="s" s="253">
        <v>607</v>
      </c>
      <c r="F74" s="253">
        <f>IF(IF('J201'!T107&lt;&gt;0,NOT('J201'!T107='J201'!T108),TRUE),"OK","WARNING")</f>
      </c>
    </row>
    <row r="75">
      <c r="A75" t="s" s="253">
        <v>132</v>
      </c>
      <c r="B75" t="s" s="252">
        <v>590</v>
      </c>
      <c r="C75" t="s" s="253">
        <v>591</v>
      </c>
      <c r="D75" t="s" s="253">
        <v>608</v>
      </c>
      <c r="E75" t="s" s="253">
        <v>609</v>
      </c>
      <c r="F75" s="253">
        <f>IF(IF('J201'!U107&lt;&gt;0,NOT('J201'!U107='J201'!U108),TRUE),"OK","WARNING")</f>
      </c>
    </row>
    <row r="76">
      <c r="A76" t="s" s="253">
        <v>132</v>
      </c>
      <c r="B76" t="s" s="252">
        <v>590</v>
      </c>
      <c r="C76" t="s" s="253">
        <v>591</v>
      </c>
      <c r="D76" t="s" s="253">
        <v>610</v>
      </c>
      <c r="E76" t="s" s="253">
        <v>611</v>
      </c>
      <c r="F76" s="253">
        <f>IF(IF('J201'!V107&lt;&gt;0,NOT('J201'!V107='J201'!V108),TRUE),"OK","WARNING")</f>
      </c>
    </row>
    <row r="77">
      <c r="A77" t="s" s="253">
        <v>132</v>
      </c>
      <c r="B77" t="s" s="252">
        <v>590</v>
      </c>
      <c r="C77" t="s" s="253">
        <v>591</v>
      </c>
      <c r="D77" t="s" s="253">
        <v>612</v>
      </c>
      <c r="E77" t="s" s="253">
        <v>613</v>
      </c>
      <c r="F77" s="253">
        <f>IF(IF('J201'!W107&lt;&gt;0,NOT('J201'!W107='J201'!W108),TRUE),"OK","WARNING")</f>
      </c>
    </row>
    <row r="78">
      <c r="A78" t="s" s="253">
        <v>132</v>
      </c>
      <c r="B78" t="s" s="252">
        <v>590</v>
      </c>
      <c r="C78" t="s" s="253">
        <v>591</v>
      </c>
      <c r="D78" t="s" s="253">
        <v>614</v>
      </c>
      <c r="E78" t="s" s="253">
        <v>615</v>
      </c>
      <c r="F78" s="253">
        <f>IF(IF('J201'!X107&lt;&gt;0,NOT('J201'!X107='J201'!X108),TRUE),"OK","WARNING")</f>
      </c>
    </row>
    <row r="79">
      <c r="A79" t="s" s="253">
        <v>132</v>
      </c>
      <c r="B79" t="s" s="252">
        <v>590</v>
      </c>
      <c r="C79" t="s" s="253">
        <v>591</v>
      </c>
      <c r="D79" t="s" s="253">
        <v>616</v>
      </c>
      <c r="E79" t="s" s="253">
        <v>617</v>
      </c>
      <c r="F79" s="253">
        <f>IF(IF('J201'!Y107&lt;&gt;0,NOT('J201'!Y107='J201'!Y108),TRUE),"OK","WARNING")</f>
      </c>
    </row>
    <row r="80">
      <c r="A80" t="s" s="253">
        <v>132</v>
      </c>
      <c r="B80" t="s" s="252">
        <v>618</v>
      </c>
      <c r="C80" t="s" s="253">
        <v>619</v>
      </c>
      <c r="D80" t="s" s="253">
        <v>620</v>
      </c>
      <c r="E80" t="s" s="253">
        <v>621</v>
      </c>
      <c r="F80" s="253">
        <f>IF('J201'!K108-SUM('J201'!K109)&gt;=-0.5,"OK","ERROR")</f>
      </c>
    </row>
    <row r="81">
      <c r="A81" t="s" s="253">
        <v>132</v>
      </c>
      <c r="B81" t="s" s="252">
        <v>618</v>
      </c>
      <c r="C81" t="s" s="253">
        <v>619</v>
      </c>
      <c r="D81" t="s" s="253">
        <v>622</v>
      </c>
      <c r="E81" t="s" s="253">
        <v>623</v>
      </c>
      <c r="F81" s="253">
        <f>IF('J201'!M108-SUM('J201'!M109)&gt;=-0.5,"OK","ERROR")</f>
      </c>
    </row>
    <row r="82">
      <c r="A82" t="s" s="253">
        <v>132</v>
      </c>
      <c r="B82" t="s" s="252">
        <v>618</v>
      </c>
      <c r="C82" t="s" s="253">
        <v>619</v>
      </c>
      <c r="D82" t="s" s="253">
        <v>624</v>
      </c>
      <c r="E82" t="s" s="253">
        <v>625</v>
      </c>
      <c r="F82" s="253">
        <f>IF('J201'!N108-SUM('J201'!N109)&gt;=-0.5,"OK","ERROR")</f>
      </c>
    </row>
    <row r="83">
      <c r="A83" t="s" s="253">
        <v>132</v>
      </c>
      <c r="B83" t="s" s="252">
        <v>618</v>
      </c>
      <c r="C83" t="s" s="253">
        <v>619</v>
      </c>
      <c r="D83" t="s" s="253">
        <v>626</v>
      </c>
      <c r="E83" t="s" s="253">
        <v>627</v>
      </c>
      <c r="F83" s="253">
        <f>IF('J201'!O108-SUM('J201'!O109)&gt;=-0.5,"OK","ERROR")</f>
      </c>
    </row>
    <row r="84">
      <c r="A84" t="s" s="253">
        <v>132</v>
      </c>
      <c r="B84" t="s" s="252">
        <v>618</v>
      </c>
      <c r="C84" t="s" s="253">
        <v>619</v>
      </c>
      <c r="D84" t="s" s="253">
        <v>628</v>
      </c>
      <c r="E84" t="s" s="253">
        <v>629</v>
      </c>
      <c r="F84" s="253">
        <f>IF('J201'!P108-SUM('J201'!P109)&gt;=-0.5,"OK","ERROR")</f>
      </c>
    </row>
    <row r="85">
      <c r="A85" t="s" s="253">
        <v>132</v>
      </c>
      <c r="B85" t="s" s="252">
        <v>618</v>
      </c>
      <c r="C85" t="s" s="253">
        <v>619</v>
      </c>
      <c r="D85" t="s" s="253">
        <v>630</v>
      </c>
      <c r="E85" t="s" s="253">
        <v>631</v>
      </c>
      <c r="F85" s="253">
        <f>IF('J201'!Q108-SUM('J201'!Q109)&gt;=-0.5,"OK","ERROR")</f>
      </c>
    </row>
    <row r="86">
      <c r="A86" t="s" s="253">
        <v>132</v>
      </c>
      <c r="B86" t="s" s="252">
        <v>618</v>
      </c>
      <c r="C86" t="s" s="253">
        <v>619</v>
      </c>
      <c r="D86" t="s" s="253">
        <v>632</v>
      </c>
      <c r="E86" t="s" s="253">
        <v>633</v>
      </c>
      <c r="F86" s="253">
        <f>IF('J201'!R108-SUM('J201'!R109)&gt;=-0.5,"OK","ERROR")</f>
      </c>
    </row>
    <row r="87">
      <c r="A87" t="s" s="253">
        <v>132</v>
      </c>
      <c r="B87" t="s" s="252">
        <v>618</v>
      </c>
      <c r="C87" t="s" s="253">
        <v>619</v>
      </c>
      <c r="D87" t="s" s="253">
        <v>634</v>
      </c>
      <c r="E87" t="s" s="253">
        <v>635</v>
      </c>
      <c r="F87" s="253">
        <f>IF('J201'!T108-SUM('J201'!T109)&gt;=-0.5,"OK","ERROR")</f>
      </c>
    </row>
    <row r="88">
      <c r="A88" t="s" s="253">
        <v>132</v>
      </c>
      <c r="B88" t="s" s="252">
        <v>618</v>
      </c>
      <c r="C88" t="s" s="253">
        <v>619</v>
      </c>
      <c r="D88" t="s" s="253">
        <v>636</v>
      </c>
      <c r="E88" t="s" s="253">
        <v>637</v>
      </c>
      <c r="F88" s="253">
        <f>IF('J201'!U108-SUM('J201'!U109)&gt;=-0.5,"OK","ERROR")</f>
      </c>
    </row>
    <row r="89">
      <c r="A89" t="s" s="253">
        <v>132</v>
      </c>
      <c r="B89" t="s" s="252">
        <v>618</v>
      </c>
      <c r="C89" t="s" s="253">
        <v>619</v>
      </c>
      <c r="D89" t="s" s="253">
        <v>638</v>
      </c>
      <c r="E89" t="s" s="253">
        <v>639</v>
      </c>
      <c r="F89" s="253">
        <f>IF('J201'!V108-SUM('J201'!V109)&gt;=-0.5,"OK","ERROR")</f>
      </c>
    </row>
    <row r="90">
      <c r="A90" t="s" s="253">
        <v>132</v>
      </c>
      <c r="B90" t="s" s="252">
        <v>618</v>
      </c>
      <c r="C90" t="s" s="253">
        <v>619</v>
      </c>
      <c r="D90" t="s" s="253">
        <v>640</v>
      </c>
      <c r="E90" t="s" s="253">
        <v>641</v>
      </c>
      <c r="F90" s="253">
        <f>IF('J201'!W108-SUM('J201'!W109)&gt;=-0.5,"OK","ERROR")</f>
      </c>
    </row>
    <row r="91">
      <c r="A91" t="s" s="253">
        <v>132</v>
      </c>
      <c r="B91" t="s" s="252">
        <v>618</v>
      </c>
      <c r="C91" t="s" s="253">
        <v>619</v>
      </c>
      <c r="D91" t="s" s="253">
        <v>642</v>
      </c>
      <c r="E91" t="s" s="253">
        <v>643</v>
      </c>
      <c r="F91" s="253">
        <f>IF('J201'!X108-SUM('J201'!X109)&gt;=-0.5,"OK","ERROR")</f>
      </c>
    </row>
    <row r="92">
      <c r="A92" t="s" s="253">
        <v>132</v>
      </c>
      <c r="B92" t="s" s="252">
        <v>618</v>
      </c>
      <c r="C92" t="s" s="253">
        <v>619</v>
      </c>
      <c r="D92" t="s" s="253">
        <v>644</v>
      </c>
      <c r="E92" t="s" s="253">
        <v>645</v>
      </c>
      <c r="F92" s="253">
        <f>IF('J201'!Y108-SUM('J201'!Y109)&gt;=-0.5,"OK","ERROR")</f>
      </c>
    </row>
    <row r="93">
      <c r="A93" t="s" s="253">
        <v>132</v>
      </c>
      <c r="B93" t="s" s="252">
        <v>646</v>
      </c>
      <c r="C93" t="s" s="253">
        <v>647</v>
      </c>
      <c r="D93" t="s" s="253">
        <v>648</v>
      </c>
      <c r="E93" t="s" s="253">
        <v>649</v>
      </c>
      <c r="F93" s="253">
        <f>IF(ABS('J201'!K21-SUM('J201'!K26,'J201'!K24,'J201'!K23,'J201'!K22))&lt;=0.5,"OK","ERROR")</f>
      </c>
    </row>
    <row r="94">
      <c r="A94" t="s" s="253">
        <v>132</v>
      </c>
      <c r="B94" t="s" s="252">
        <v>646</v>
      </c>
      <c r="C94" t="s" s="253">
        <v>647</v>
      </c>
      <c r="D94" t="s" s="253">
        <v>650</v>
      </c>
      <c r="E94" t="s" s="253">
        <v>651</v>
      </c>
      <c r="F94" s="253">
        <f>IF(ABS('J201'!M21-SUM('J201'!M23))&lt;=0.5,"OK","ERROR")</f>
      </c>
    </row>
    <row r="95">
      <c r="A95" t="s" s="253">
        <v>132</v>
      </c>
      <c r="B95" t="s" s="252">
        <v>646</v>
      </c>
      <c r="C95" t="s" s="253">
        <v>647</v>
      </c>
      <c r="D95" t="s" s="253">
        <v>652</v>
      </c>
      <c r="E95" t="s" s="253">
        <v>653</v>
      </c>
      <c r="F95" s="253">
        <f>IF(ABS('J201'!N21-SUM('J201'!N23))&lt;=0.5,"OK","ERROR")</f>
      </c>
    </row>
    <row r="96">
      <c r="A96" t="s" s="253">
        <v>132</v>
      </c>
      <c r="B96" t="s" s="252">
        <v>646</v>
      </c>
      <c r="C96" t="s" s="253">
        <v>647</v>
      </c>
      <c r="D96" t="s" s="253">
        <v>654</v>
      </c>
      <c r="E96" t="s" s="253">
        <v>655</v>
      </c>
      <c r="F96" s="253">
        <f>IF(ABS('J201'!O21-SUM('J201'!O23))&lt;=0.5,"OK","ERROR")</f>
      </c>
    </row>
    <row r="97">
      <c r="A97" t="s" s="253">
        <v>132</v>
      </c>
      <c r="B97" t="s" s="252">
        <v>646</v>
      </c>
      <c r="C97" t="s" s="253">
        <v>647</v>
      </c>
      <c r="D97" t="s" s="253">
        <v>656</v>
      </c>
      <c r="E97" t="s" s="253">
        <v>657</v>
      </c>
      <c r="F97" s="253">
        <f>IF(ABS('J201'!P21-SUM('J201'!P23))&lt;=0.5,"OK","ERROR")</f>
      </c>
    </row>
    <row r="98">
      <c r="A98" t="s" s="253">
        <v>132</v>
      </c>
      <c r="B98" t="s" s="252">
        <v>646</v>
      </c>
      <c r="C98" t="s" s="253">
        <v>647</v>
      </c>
      <c r="D98" t="s" s="253">
        <v>658</v>
      </c>
      <c r="E98" t="s" s="253">
        <v>659</v>
      </c>
      <c r="F98" s="253">
        <f>IF(ABS('J201'!Q21-SUM('J201'!Q26,'J201'!Q24,'J201'!Q23,'J201'!Q22))&lt;=0.5,"OK","ERROR")</f>
      </c>
    </row>
    <row r="99">
      <c r="A99" t="s" s="253">
        <v>132</v>
      </c>
      <c r="B99" t="s" s="252">
        <v>646</v>
      </c>
      <c r="C99" t="s" s="253">
        <v>647</v>
      </c>
      <c r="D99" t="s" s="253">
        <v>660</v>
      </c>
      <c r="E99" t="s" s="253">
        <v>661</v>
      </c>
      <c r="F99" s="253">
        <f>IF(ABS('J201'!R21-SUM('J201'!R28,'J201'!R25,'J201'!R23,'J201'!R22,'J201'!R27))&lt;=0.5,"OK","ERROR")</f>
      </c>
    </row>
    <row r="100">
      <c r="A100" t="s" s="253">
        <v>132</v>
      </c>
      <c r="B100" t="s" s="252">
        <v>646</v>
      </c>
      <c r="C100" t="s" s="253">
        <v>647</v>
      </c>
      <c r="D100" t="s" s="253">
        <v>662</v>
      </c>
      <c r="E100" t="s" s="253">
        <v>663</v>
      </c>
      <c r="F100" s="253">
        <f>IF(ABS('J201'!T21-SUM('J201'!T28,'J201'!T25,'J201'!T23,'J201'!T27))&lt;=0.5,"OK","ERROR")</f>
      </c>
    </row>
    <row r="101">
      <c r="A101" t="s" s="253">
        <v>132</v>
      </c>
      <c r="B101" t="s" s="252">
        <v>646</v>
      </c>
      <c r="C101" t="s" s="253">
        <v>647</v>
      </c>
      <c r="D101" t="s" s="253">
        <v>664</v>
      </c>
      <c r="E101" t="s" s="253">
        <v>665</v>
      </c>
      <c r="F101" s="253">
        <f>IF(ABS('J201'!U21-SUM('J201'!U28,'J201'!U26,'J201'!U25,'J201'!U23,'J201'!U27))&lt;=0.5,"OK","ERROR")</f>
      </c>
    </row>
    <row r="102">
      <c r="A102" t="s" s="253">
        <v>132</v>
      </c>
      <c r="B102" t="s" s="252">
        <v>646</v>
      </c>
      <c r="C102" t="s" s="253">
        <v>647</v>
      </c>
      <c r="D102" t="s" s="253">
        <v>666</v>
      </c>
      <c r="E102" t="s" s="253">
        <v>667</v>
      </c>
      <c r="F102" s="253">
        <f>IF(ABS('J201'!V21-SUM('J201'!V28,'J201'!V25,'J201'!V23,'J201'!V27))&lt;=0.5,"OK","ERROR")</f>
      </c>
    </row>
    <row r="103">
      <c r="A103" t="s" s="253">
        <v>132</v>
      </c>
      <c r="B103" t="s" s="252">
        <v>646</v>
      </c>
      <c r="C103" t="s" s="253">
        <v>647</v>
      </c>
      <c r="D103" t="s" s="253">
        <v>668</v>
      </c>
      <c r="E103" t="s" s="253">
        <v>669</v>
      </c>
      <c r="F103" s="253">
        <f>IF(ABS('J201'!W21-SUM('J201'!W28,'J201'!W25,'J201'!W23,'J201'!W27))&lt;=0.5,"OK","ERROR")</f>
      </c>
    </row>
    <row r="104">
      <c r="A104" t="s" s="253">
        <v>132</v>
      </c>
      <c r="B104" t="s" s="252">
        <v>646</v>
      </c>
      <c r="C104" t="s" s="253">
        <v>647</v>
      </c>
      <c r="D104" t="s" s="253">
        <v>670</v>
      </c>
      <c r="E104" t="s" s="253">
        <v>671</v>
      </c>
      <c r="F104" s="253">
        <f>IF(ABS('J201'!X21-SUM('J201'!X28,'J201'!X26,'J201'!X25,'J201'!X23,'J201'!X22,'J201'!X27))&lt;=0.5,"OK","ERROR")</f>
      </c>
    </row>
    <row r="105">
      <c r="A105" t="s" s="253">
        <v>132</v>
      </c>
      <c r="B105" t="s" s="252">
        <v>646</v>
      </c>
      <c r="C105" t="s" s="253">
        <v>647</v>
      </c>
      <c r="D105" t="s" s="253">
        <v>672</v>
      </c>
      <c r="E105" t="s" s="253">
        <v>673</v>
      </c>
      <c r="F105" s="253">
        <f>IF(ABS('J201'!Y21-SUM('J201'!Y28,'J201'!Y26,'J201'!Y24,'J201'!Y25,'J201'!Y23,'J201'!Y22,'J201'!Y27))&lt;=0.5,"OK","ERROR")</f>
      </c>
    </row>
    <row r="106">
      <c r="A106" t="s" s="253">
        <v>674</v>
      </c>
      <c r="B106" t="s" s="253">
        <v>675</v>
      </c>
      <c r="C106" t="s" s="253">
        <v>676</v>
      </c>
      <c r="D106" t="s" s="253">
        <v>677</v>
      </c>
      <c r="E106" t="s" s="253">
        <v>678</v>
      </c>
      <c r="F106" s="253">
        <f>IF('J201'!K29-SUM('J203'!K23)&gt;=-0.5,"OK","ERROR")</f>
      </c>
    </row>
    <row r="107">
      <c r="A107" t="s" s="253">
        <v>674</v>
      </c>
      <c r="B107" t="s" s="253">
        <v>675</v>
      </c>
      <c r="C107" t="s" s="253">
        <v>676</v>
      </c>
      <c r="D107" t="s" s="253">
        <v>679</v>
      </c>
      <c r="E107" t="s" s="253">
        <v>680</v>
      </c>
      <c r="F107" s="253">
        <f>IF('J201'!L29-SUM('J203'!L23)&gt;=-0.5,"OK","ERROR")</f>
      </c>
    </row>
    <row r="108">
      <c r="A108" t="s" s="253">
        <v>674</v>
      </c>
      <c r="B108" t="s" s="253">
        <v>675</v>
      </c>
      <c r="C108" t="s" s="253">
        <v>676</v>
      </c>
      <c r="D108" t="s" s="253">
        <v>681</v>
      </c>
      <c r="E108" t="s" s="253">
        <v>682</v>
      </c>
      <c r="F108" s="253">
        <f>IF('J201'!M29-SUM('J203'!M23)&gt;=-0.5,"OK","ERROR")</f>
      </c>
    </row>
    <row r="109">
      <c r="A109" t="s" s="253">
        <v>674</v>
      </c>
      <c r="B109" t="s" s="253">
        <v>675</v>
      </c>
      <c r="C109" t="s" s="253">
        <v>676</v>
      </c>
      <c r="D109" t="s" s="253">
        <v>683</v>
      </c>
      <c r="E109" t="s" s="253">
        <v>684</v>
      </c>
      <c r="F109" s="253">
        <f>IF('J201'!N29-SUM('J203'!N23)&gt;=-0.5,"OK","ERROR")</f>
      </c>
    </row>
    <row r="110">
      <c r="A110" t="s" s="253">
        <v>674</v>
      </c>
      <c r="B110" t="s" s="253">
        <v>675</v>
      </c>
      <c r="C110" t="s" s="253">
        <v>676</v>
      </c>
      <c r="D110" t="s" s="253">
        <v>685</v>
      </c>
      <c r="E110" t="s" s="253">
        <v>686</v>
      </c>
      <c r="F110" s="253">
        <f>IF('J201'!O29-SUM('J203'!O23)&gt;=-0.5,"OK","ERROR")</f>
      </c>
    </row>
    <row r="111">
      <c r="A111" t="s" s="253">
        <v>674</v>
      </c>
      <c r="B111" t="s" s="253">
        <v>675</v>
      </c>
      <c r="C111" t="s" s="253">
        <v>676</v>
      </c>
      <c r="D111" t="s" s="253">
        <v>687</v>
      </c>
      <c r="E111" t="s" s="253">
        <v>688</v>
      </c>
      <c r="F111" s="253">
        <f>IF('J201'!P29-SUM('J203'!P23)&gt;=-0.5,"OK","ERROR")</f>
      </c>
    </row>
    <row r="112">
      <c r="A112" t="s" s="253">
        <v>674</v>
      </c>
      <c r="B112" t="s" s="253">
        <v>675</v>
      </c>
      <c r="C112" t="s" s="253">
        <v>676</v>
      </c>
      <c r="D112" t="s" s="253">
        <v>689</v>
      </c>
      <c r="E112" t="s" s="253">
        <v>690</v>
      </c>
      <c r="F112" s="253">
        <f>IF('J201'!Q29-SUM('J203'!Q23)&gt;=-0.5,"OK","ERROR")</f>
      </c>
    </row>
    <row r="113">
      <c r="A113" t="s" s="253">
        <v>674</v>
      </c>
      <c r="B113" t="s" s="253">
        <v>675</v>
      </c>
      <c r="C113" t="s" s="253">
        <v>676</v>
      </c>
      <c r="D113" t="s" s="253">
        <v>691</v>
      </c>
      <c r="E113" t="s" s="253">
        <v>692</v>
      </c>
      <c r="F113" s="253">
        <f>IF('J201'!R29-SUM('J203'!R23)&gt;=-0.5,"OK","ERROR")</f>
      </c>
    </row>
    <row r="114">
      <c r="A114" t="s" s="253">
        <v>674</v>
      </c>
      <c r="B114" t="s" s="253">
        <v>675</v>
      </c>
      <c r="C114" t="s" s="253">
        <v>676</v>
      </c>
      <c r="D114" t="s" s="253">
        <v>693</v>
      </c>
      <c r="E114" t="s" s="253">
        <v>694</v>
      </c>
      <c r="F114" s="253">
        <f>IF('J201'!S29-SUM('J203'!S23)&gt;=-0.5,"OK","ERROR")</f>
      </c>
    </row>
    <row r="115">
      <c r="A115" t="s" s="253">
        <v>674</v>
      </c>
      <c r="B115" t="s" s="253">
        <v>675</v>
      </c>
      <c r="C115" t="s" s="253">
        <v>676</v>
      </c>
      <c r="D115" t="s" s="253">
        <v>695</v>
      </c>
      <c r="E115" t="s" s="253">
        <v>696</v>
      </c>
      <c r="F115" s="253">
        <f>IF('J201'!T29-SUM('J203'!T23)&gt;=-0.5,"OK","ERROR")</f>
      </c>
    </row>
    <row r="116">
      <c r="A116" t="s" s="253">
        <v>674</v>
      </c>
      <c r="B116" t="s" s="253">
        <v>675</v>
      </c>
      <c r="C116" t="s" s="253">
        <v>676</v>
      </c>
      <c r="D116" t="s" s="253">
        <v>697</v>
      </c>
      <c r="E116" t="s" s="253">
        <v>698</v>
      </c>
      <c r="F116" s="253">
        <f>IF('J201'!U29-SUM('J203'!U23)&gt;=-0.5,"OK","ERROR")</f>
      </c>
    </row>
    <row r="117">
      <c r="A117" t="s" s="253">
        <v>674</v>
      </c>
      <c r="B117" t="s" s="253">
        <v>675</v>
      </c>
      <c r="C117" t="s" s="253">
        <v>676</v>
      </c>
      <c r="D117" t="s" s="253">
        <v>699</v>
      </c>
      <c r="E117" t="s" s="253">
        <v>700</v>
      </c>
      <c r="F117" s="253">
        <f>IF('J201'!V29-SUM('J203'!V23)&gt;=-0.5,"OK","ERROR")</f>
      </c>
    </row>
    <row r="118">
      <c r="A118" t="s" s="253">
        <v>674</v>
      </c>
      <c r="B118" t="s" s="253">
        <v>675</v>
      </c>
      <c r="C118" t="s" s="253">
        <v>676</v>
      </c>
      <c r="D118" t="s" s="253">
        <v>701</v>
      </c>
      <c r="E118" t="s" s="253">
        <v>702</v>
      </c>
      <c r="F118" s="253">
        <f>IF('J201'!W29-SUM('J203'!W23)&gt;=-0.5,"OK","ERROR")</f>
      </c>
    </row>
    <row r="119">
      <c r="A119" t="s" s="253">
        <v>674</v>
      </c>
      <c r="B119" t="s" s="253">
        <v>675</v>
      </c>
      <c r="C119" t="s" s="253">
        <v>676</v>
      </c>
      <c r="D119" t="s" s="253">
        <v>703</v>
      </c>
      <c r="E119" t="s" s="253">
        <v>704</v>
      </c>
      <c r="F119" s="253">
        <f>IF('J201'!X29-SUM('J203'!X23)&gt;=-0.5,"OK","ERROR")</f>
      </c>
    </row>
    <row r="120">
      <c r="A120" t="s" s="253">
        <v>674</v>
      </c>
      <c r="B120" t="s" s="253">
        <v>675</v>
      </c>
      <c r="C120" t="s" s="253">
        <v>676</v>
      </c>
      <c r="D120" t="s" s="253">
        <v>705</v>
      </c>
      <c r="E120" t="s" s="253">
        <v>706</v>
      </c>
      <c r="F120" s="253">
        <f>IF('J201'!Y29-SUM('J203'!Y23)&gt;=-0.5,"OK","ERROR")</f>
      </c>
    </row>
    <row r="121">
      <c r="A121" t="s" s="253">
        <v>674</v>
      </c>
      <c r="B121" t="s" s="253">
        <v>707</v>
      </c>
      <c r="C121" t="s" s="253">
        <v>708</v>
      </c>
      <c r="D121" t="s" s="253">
        <v>709</v>
      </c>
      <c r="E121" t="s" s="253">
        <v>710</v>
      </c>
      <c r="F121" s="253">
        <f>IF(ABS('J201'!K38-SUM('J203'!K25,'J203'!K28))&lt;=0.5,"OK","ERROR")</f>
      </c>
    </row>
    <row r="122">
      <c r="A122" t="s" s="253">
        <v>674</v>
      </c>
      <c r="B122" t="s" s="253">
        <v>707</v>
      </c>
      <c r="C122" t="s" s="253">
        <v>708</v>
      </c>
      <c r="D122" t="s" s="253">
        <v>711</v>
      </c>
      <c r="E122" t="s" s="253">
        <v>712</v>
      </c>
      <c r="F122" s="253">
        <f>IF(ABS('J201'!L38-SUM('J203'!L25,'J203'!L28))&lt;=0.5,"OK","ERROR")</f>
      </c>
    </row>
    <row r="123">
      <c r="A123" t="s" s="253">
        <v>674</v>
      </c>
      <c r="B123" t="s" s="253">
        <v>707</v>
      </c>
      <c r="C123" t="s" s="253">
        <v>708</v>
      </c>
      <c r="D123" t="s" s="253">
        <v>713</v>
      </c>
      <c r="E123" t="s" s="253">
        <v>714</v>
      </c>
      <c r="F123" s="253">
        <f>IF(ABS('J201'!M38-SUM('J203'!M25,'J203'!M28))&lt;=0.5,"OK","ERROR")</f>
      </c>
    </row>
    <row r="124">
      <c r="A124" t="s" s="253">
        <v>674</v>
      </c>
      <c r="B124" t="s" s="253">
        <v>707</v>
      </c>
      <c r="C124" t="s" s="253">
        <v>708</v>
      </c>
      <c r="D124" t="s" s="253">
        <v>715</v>
      </c>
      <c r="E124" t="s" s="253">
        <v>716</v>
      </c>
      <c r="F124" s="253">
        <f>IF(ABS('J201'!N38-SUM('J203'!N25,'J203'!N28))&lt;=0.5,"OK","ERROR")</f>
      </c>
    </row>
    <row r="125">
      <c r="A125" t="s" s="253">
        <v>674</v>
      </c>
      <c r="B125" t="s" s="253">
        <v>707</v>
      </c>
      <c r="C125" t="s" s="253">
        <v>708</v>
      </c>
      <c r="D125" t="s" s="253">
        <v>717</v>
      </c>
      <c r="E125" t="s" s="253">
        <v>718</v>
      </c>
      <c r="F125" s="253">
        <f>IF(ABS('J201'!O38-SUM('J203'!O25,'J203'!O28))&lt;=0.5,"OK","ERROR")</f>
      </c>
    </row>
    <row r="126">
      <c r="A126" t="s" s="253">
        <v>674</v>
      </c>
      <c r="B126" t="s" s="253">
        <v>707</v>
      </c>
      <c r="C126" t="s" s="253">
        <v>708</v>
      </c>
      <c r="D126" t="s" s="253">
        <v>719</v>
      </c>
      <c r="E126" t="s" s="253">
        <v>720</v>
      </c>
      <c r="F126" s="253">
        <f>IF(ABS('J201'!P38-SUM('J203'!P25,'J203'!P28))&lt;=0.5,"OK","ERROR")</f>
      </c>
    </row>
    <row r="127">
      <c r="A127" t="s" s="253">
        <v>674</v>
      </c>
      <c r="B127" t="s" s="253">
        <v>707</v>
      </c>
      <c r="C127" t="s" s="253">
        <v>708</v>
      </c>
      <c r="D127" t="s" s="253">
        <v>721</v>
      </c>
      <c r="E127" t="s" s="253">
        <v>722</v>
      </c>
      <c r="F127" s="253">
        <f>IF(ABS('J201'!Q38-SUM('J203'!Q25,'J203'!Q28))&lt;=0.5,"OK","ERROR")</f>
      </c>
    </row>
    <row r="128">
      <c r="A128" t="s" s="253">
        <v>674</v>
      </c>
      <c r="B128" t="s" s="253">
        <v>707</v>
      </c>
      <c r="C128" t="s" s="253">
        <v>708</v>
      </c>
      <c r="D128" t="s" s="253">
        <v>723</v>
      </c>
      <c r="E128" t="s" s="253">
        <v>724</v>
      </c>
      <c r="F128" s="253">
        <f>IF(ABS('J201'!R38-SUM('J203'!R25,'J203'!R28))&lt;=0.5,"OK","ERROR")</f>
      </c>
    </row>
    <row r="129">
      <c r="A129" t="s" s="253">
        <v>674</v>
      </c>
      <c r="B129" t="s" s="253">
        <v>707</v>
      </c>
      <c r="C129" t="s" s="253">
        <v>708</v>
      </c>
      <c r="D129" t="s" s="253">
        <v>725</v>
      </c>
      <c r="E129" t="s" s="253">
        <v>726</v>
      </c>
      <c r="F129" s="253">
        <f>IF(ABS('J201'!S38-SUM('J203'!S25,'J203'!S28))&lt;=0.5,"OK","ERROR")</f>
      </c>
    </row>
    <row r="130">
      <c r="A130" t="s" s="253">
        <v>674</v>
      </c>
      <c r="B130" t="s" s="253">
        <v>707</v>
      </c>
      <c r="C130" t="s" s="253">
        <v>708</v>
      </c>
      <c r="D130" t="s" s="253">
        <v>727</v>
      </c>
      <c r="E130" t="s" s="253">
        <v>728</v>
      </c>
      <c r="F130" s="253">
        <f>IF(ABS('J201'!T38-SUM('J203'!T25,'J203'!T28))&lt;=0.5,"OK","ERROR")</f>
      </c>
    </row>
    <row r="131">
      <c r="A131" t="s" s="253">
        <v>674</v>
      </c>
      <c r="B131" t="s" s="253">
        <v>707</v>
      </c>
      <c r="C131" t="s" s="253">
        <v>708</v>
      </c>
      <c r="D131" t="s" s="253">
        <v>729</v>
      </c>
      <c r="E131" t="s" s="253">
        <v>730</v>
      </c>
      <c r="F131" s="253">
        <f>IF(ABS('J201'!U38-SUM('J203'!U25,'J203'!U28))&lt;=0.5,"OK","ERROR")</f>
      </c>
    </row>
    <row r="132">
      <c r="A132" t="s" s="253">
        <v>674</v>
      </c>
      <c r="B132" t="s" s="253">
        <v>707</v>
      </c>
      <c r="C132" t="s" s="253">
        <v>708</v>
      </c>
      <c r="D132" t="s" s="253">
        <v>731</v>
      </c>
      <c r="E132" t="s" s="253">
        <v>732</v>
      </c>
      <c r="F132" s="253">
        <f>IF(ABS('J201'!V38-SUM('J203'!V25,'J203'!V28))&lt;=0.5,"OK","ERROR")</f>
      </c>
    </row>
    <row r="133">
      <c r="A133" t="s" s="253">
        <v>674</v>
      </c>
      <c r="B133" t="s" s="253">
        <v>707</v>
      </c>
      <c r="C133" t="s" s="253">
        <v>708</v>
      </c>
      <c r="D133" t="s" s="253">
        <v>733</v>
      </c>
      <c r="E133" t="s" s="253">
        <v>734</v>
      </c>
      <c r="F133" s="253">
        <f>IF(ABS('J201'!W38-SUM('J203'!W25,'J203'!W28))&lt;=0.5,"OK","ERROR")</f>
      </c>
    </row>
    <row r="134">
      <c r="A134" t="s" s="253">
        <v>674</v>
      </c>
      <c r="B134" t="s" s="253">
        <v>707</v>
      </c>
      <c r="C134" t="s" s="253">
        <v>708</v>
      </c>
      <c r="D134" t="s" s="253">
        <v>735</v>
      </c>
      <c r="E134" t="s" s="253">
        <v>736</v>
      </c>
      <c r="F134" s="253">
        <f>IF(ABS('J201'!X38-SUM('J203'!X25,'J203'!X28))&lt;=0.5,"OK","ERROR")</f>
      </c>
    </row>
    <row r="135">
      <c r="A135" t="s" s="253">
        <v>674</v>
      </c>
      <c r="B135" t="s" s="253">
        <v>707</v>
      </c>
      <c r="C135" t="s" s="253">
        <v>708</v>
      </c>
      <c r="D135" t="s" s="253">
        <v>737</v>
      </c>
      <c r="E135" t="s" s="253">
        <v>738</v>
      </c>
      <c r="F135" s="253">
        <f>IF(ABS('J201'!Y38-SUM('J203'!Y25,'J203'!Y28))&lt;=0.5,"OK","ERROR")</f>
      </c>
    </row>
    <row r="136">
      <c r="A136" t="s" s="253">
        <v>674</v>
      </c>
      <c r="B136" t="s" s="253">
        <v>707</v>
      </c>
      <c r="C136" t="s" s="253">
        <v>708</v>
      </c>
      <c r="D136" t="s" s="253">
        <v>739</v>
      </c>
      <c r="E136" t="s" s="253">
        <v>740</v>
      </c>
      <c r="F136" s="253">
        <f>IF(ABS('J201'!K39-SUM('J203'!K26,'J203'!K29))&lt;=0.5,"OK","ERROR")</f>
      </c>
    </row>
    <row r="137">
      <c r="A137" t="s" s="253">
        <v>674</v>
      </c>
      <c r="B137" t="s" s="253">
        <v>707</v>
      </c>
      <c r="C137" t="s" s="253">
        <v>708</v>
      </c>
      <c r="D137" t="s" s="253">
        <v>741</v>
      </c>
      <c r="E137" t="s" s="253">
        <v>742</v>
      </c>
      <c r="F137" s="253">
        <f>IF(ABS('J201'!L39-SUM('J203'!L26,'J203'!L29))&lt;=0.5,"OK","ERROR")</f>
      </c>
    </row>
    <row r="138">
      <c r="A138" t="s" s="253">
        <v>674</v>
      </c>
      <c r="B138" t="s" s="253">
        <v>707</v>
      </c>
      <c r="C138" t="s" s="253">
        <v>708</v>
      </c>
      <c r="D138" t="s" s="253">
        <v>743</v>
      </c>
      <c r="E138" t="s" s="253">
        <v>744</v>
      </c>
      <c r="F138" s="253">
        <f>IF(ABS('J201'!M39-SUM('J203'!M26,'J203'!M29))&lt;=0.5,"OK","ERROR")</f>
      </c>
    </row>
    <row r="139">
      <c r="A139" t="s" s="253">
        <v>674</v>
      </c>
      <c r="B139" t="s" s="253">
        <v>707</v>
      </c>
      <c r="C139" t="s" s="253">
        <v>708</v>
      </c>
      <c r="D139" t="s" s="253">
        <v>745</v>
      </c>
      <c r="E139" t="s" s="253">
        <v>746</v>
      </c>
      <c r="F139" s="253">
        <f>IF(ABS('J201'!N39-SUM('J203'!N26,'J203'!N29))&lt;=0.5,"OK","ERROR")</f>
      </c>
    </row>
    <row r="140">
      <c r="A140" t="s" s="253">
        <v>674</v>
      </c>
      <c r="B140" t="s" s="253">
        <v>707</v>
      </c>
      <c r="C140" t="s" s="253">
        <v>708</v>
      </c>
      <c r="D140" t="s" s="253">
        <v>747</v>
      </c>
      <c r="E140" t="s" s="253">
        <v>748</v>
      </c>
      <c r="F140" s="253">
        <f>IF(ABS('J201'!O39-SUM('J203'!O26,'J203'!O29))&lt;=0.5,"OK","ERROR")</f>
      </c>
    </row>
    <row r="141">
      <c r="A141" t="s" s="253">
        <v>674</v>
      </c>
      <c r="B141" t="s" s="253">
        <v>707</v>
      </c>
      <c r="C141" t="s" s="253">
        <v>708</v>
      </c>
      <c r="D141" t="s" s="253">
        <v>749</v>
      </c>
      <c r="E141" t="s" s="253">
        <v>750</v>
      </c>
      <c r="F141" s="253">
        <f>IF(ABS('J201'!P39-SUM('J203'!P26,'J203'!P29))&lt;=0.5,"OK","ERROR")</f>
      </c>
    </row>
    <row r="142">
      <c r="A142" t="s" s="253">
        <v>674</v>
      </c>
      <c r="B142" t="s" s="253">
        <v>707</v>
      </c>
      <c r="C142" t="s" s="253">
        <v>708</v>
      </c>
      <c r="D142" t="s" s="253">
        <v>751</v>
      </c>
      <c r="E142" t="s" s="253">
        <v>752</v>
      </c>
      <c r="F142" s="253">
        <f>IF(ABS('J201'!Q39-SUM('J203'!Q26,'J203'!Q29))&lt;=0.5,"OK","ERROR")</f>
      </c>
    </row>
    <row r="143">
      <c r="A143" t="s" s="253">
        <v>674</v>
      </c>
      <c r="B143" t="s" s="253">
        <v>707</v>
      </c>
      <c r="C143" t="s" s="253">
        <v>708</v>
      </c>
      <c r="D143" t="s" s="253">
        <v>753</v>
      </c>
      <c r="E143" t="s" s="253">
        <v>754</v>
      </c>
      <c r="F143" s="253">
        <f>IF(ABS('J201'!R39-SUM('J203'!R26,'J203'!R29))&lt;=0.5,"OK","ERROR")</f>
      </c>
    </row>
    <row r="144">
      <c r="A144" t="s" s="253">
        <v>674</v>
      </c>
      <c r="B144" t="s" s="253">
        <v>707</v>
      </c>
      <c r="C144" t="s" s="253">
        <v>708</v>
      </c>
      <c r="D144" t="s" s="253">
        <v>755</v>
      </c>
      <c r="E144" t="s" s="253">
        <v>756</v>
      </c>
      <c r="F144" s="253">
        <f>IF(ABS('J201'!S39-SUM('J203'!S26,'J203'!S29))&lt;=0.5,"OK","ERROR")</f>
      </c>
    </row>
    <row r="145">
      <c r="A145" t="s" s="253">
        <v>674</v>
      </c>
      <c r="B145" t="s" s="253">
        <v>707</v>
      </c>
      <c r="C145" t="s" s="253">
        <v>708</v>
      </c>
      <c r="D145" t="s" s="253">
        <v>757</v>
      </c>
      <c r="E145" t="s" s="253">
        <v>758</v>
      </c>
      <c r="F145" s="253">
        <f>IF(ABS('J201'!T39-SUM('J203'!T26,'J203'!T29))&lt;=0.5,"OK","ERROR")</f>
      </c>
    </row>
    <row r="146">
      <c r="A146" t="s" s="253">
        <v>674</v>
      </c>
      <c r="B146" t="s" s="253">
        <v>707</v>
      </c>
      <c r="C146" t="s" s="253">
        <v>708</v>
      </c>
      <c r="D146" t="s" s="253">
        <v>759</v>
      </c>
      <c r="E146" t="s" s="253">
        <v>760</v>
      </c>
      <c r="F146" s="253">
        <f>IF(ABS('J201'!U39-SUM('J203'!U26,'J203'!U29))&lt;=0.5,"OK","ERROR")</f>
      </c>
    </row>
    <row r="147">
      <c r="A147" t="s" s="253">
        <v>674</v>
      </c>
      <c r="B147" t="s" s="253">
        <v>707</v>
      </c>
      <c r="C147" t="s" s="253">
        <v>708</v>
      </c>
      <c r="D147" t="s" s="253">
        <v>761</v>
      </c>
      <c r="E147" t="s" s="253">
        <v>762</v>
      </c>
      <c r="F147" s="253">
        <f>IF(ABS('J201'!V39-SUM('J203'!V26,'J203'!V29))&lt;=0.5,"OK","ERROR")</f>
      </c>
    </row>
    <row r="148">
      <c r="A148" t="s" s="253">
        <v>674</v>
      </c>
      <c r="B148" t="s" s="253">
        <v>707</v>
      </c>
      <c r="C148" t="s" s="253">
        <v>708</v>
      </c>
      <c r="D148" t="s" s="253">
        <v>763</v>
      </c>
      <c r="E148" t="s" s="253">
        <v>764</v>
      </c>
      <c r="F148" s="253">
        <f>IF(ABS('J201'!W39-SUM('J203'!W26,'J203'!W29))&lt;=0.5,"OK","ERROR")</f>
      </c>
    </row>
    <row r="149">
      <c r="A149" t="s" s="253">
        <v>674</v>
      </c>
      <c r="B149" t="s" s="253">
        <v>707</v>
      </c>
      <c r="C149" t="s" s="253">
        <v>708</v>
      </c>
      <c r="D149" t="s" s="253">
        <v>765</v>
      </c>
      <c r="E149" t="s" s="253">
        <v>766</v>
      </c>
      <c r="F149" s="253">
        <f>IF(ABS('J201'!X39-SUM('J203'!X26,'J203'!X29))&lt;=0.5,"OK","ERROR")</f>
      </c>
    </row>
    <row r="150">
      <c r="A150" t="s" s="253">
        <v>674</v>
      </c>
      <c r="B150" t="s" s="253">
        <v>707</v>
      </c>
      <c r="C150" t="s" s="253">
        <v>708</v>
      </c>
      <c r="D150" t="s" s="253">
        <v>767</v>
      </c>
      <c r="E150" t="s" s="253">
        <v>768</v>
      </c>
      <c r="F150" s="253">
        <f>IF(ABS('J201'!Y39-SUM('J203'!Y26,'J203'!Y29))&lt;=0.5,"OK","ERROR")</f>
      </c>
    </row>
    <row r="151">
      <c r="A151" t="s" s="253">
        <v>674</v>
      </c>
      <c r="B151" t="s" s="253">
        <v>707</v>
      </c>
      <c r="C151" t="s" s="253">
        <v>708</v>
      </c>
      <c r="D151" t="s" s="253">
        <v>769</v>
      </c>
      <c r="E151" t="s" s="253">
        <v>770</v>
      </c>
      <c r="F151" s="253">
        <f>IF(ABS('J201'!K48-SUM('J203'!K27,'J203'!K30))&lt;=0.5,"OK","ERROR")</f>
      </c>
    </row>
    <row r="152">
      <c r="A152" t="s" s="253">
        <v>674</v>
      </c>
      <c r="B152" t="s" s="253">
        <v>707</v>
      </c>
      <c r="C152" t="s" s="253">
        <v>708</v>
      </c>
      <c r="D152" t="s" s="253">
        <v>771</v>
      </c>
      <c r="E152" t="s" s="253">
        <v>772</v>
      </c>
      <c r="F152" s="253">
        <f>IF(ABS('J201'!L48-SUM('J203'!L27,'J203'!L30))&lt;=0.5,"OK","ERROR")</f>
      </c>
    </row>
    <row r="153">
      <c r="A153" t="s" s="253">
        <v>674</v>
      </c>
      <c r="B153" t="s" s="253">
        <v>707</v>
      </c>
      <c r="C153" t="s" s="253">
        <v>708</v>
      </c>
      <c r="D153" t="s" s="253">
        <v>773</v>
      </c>
      <c r="E153" t="s" s="253">
        <v>774</v>
      </c>
      <c r="F153" s="253">
        <f>IF(ABS('J201'!M48-SUM('J203'!M27,'J203'!M30))&lt;=0.5,"OK","ERROR")</f>
      </c>
    </row>
    <row r="154">
      <c r="A154" t="s" s="253">
        <v>674</v>
      </c>
      <c r="B154" t="s" s="253">
        <v>707</v>
      </c>
      <c r="C154" t="s" s="253">
        <v>708</v>
      </c>
      <c r="D154" t="s" s="253">
        <v>775</v>
      </c>
      <c r="E154" t="s" s="253">
        <v>776</v>
      </c>
      <c r="F154" s="253">
        <f>IF(ABS('J201'!N48-SUM('J203'!N27,'J203'!N30))&lt;=0.5,"OK","ERROR")</f>
      </c>
    </row>
    <row r="155">
      <c r="A155" t="s" s="253">
        <v>674</v>
      </c>
      <c r="B155" t="s" s="253">
        <v>707</v>
      </c>
      <c r="C155" t="s" s="253">
        <v>708</v>
      </c>
      <c r="D155" t="s" s="253">
        <v>777</v>
      </c>
      <c r="E155" t="s" s="253">
        <v>778</v>
      </c>
      <c r="F155" s="253">
        <f>IF(ABS('J201'!O48-SUM('J203'!O27,'J203'!O30))&lt;=0.5,"OK","ERROR")</f>
      </c>
    </row>
    <row r="156">
      <c r="A156" t="s" s="253">
        <v>674</v>
      </c>
      <c r="B156" t="s" s="253">
        <v>707</v>
      </c>
      <c r="C156" t="s" s="253">
        <v>708</v>
      </c>
      <c r="D156" t="s" s="253">
        <v>779</v>
      </c>
      <c r="E156" t="s" s="253">
        <v>780</v>
      </c>
      <c r="F156" s="253">
        <f>IF(ABS('J201'!P48-SUM('J203'!P27,'J203'!P30))&lt;=0.5,"OK","ERROR")</f>
      </c>
    </row>
    <row r="157">
      <c r="A157" t="s" s="253">
        <v>674</v>
      </c>
      <c r="B157" t="s" s="253">
        <v>707</v>
      </c>
      <c r="C157" t="s" s="253">
        <v>708</v>
      </c>
      <c r="D157" t="s" s="253">
        <v>781</v>
      </c>
      <c r="E157" t="s" s="253">
        <v>782</v>
      </c>
      <c r="F157" s="253">
        <f>IF(ABS('J201'!Q48-SUM('J203'!Q27,'J203'!Q30))&lt;=0.5,"OK","ERROR")</f>
      </c>
    </row>
    <row r="158">
      <c r="A158" t="s" s="253">
        <v>674</v>
      </c>
      <c r="B158" t="s" s="253">
        <v>707</v>
      </c>
      <c r="C158" t="s" s="253">
        <v>708</v>
      </c>
      <c r="D158" t="s" s="253">
        <v>783</v>
      </c>
      <c r="E158" t="s" s="253">
        <v>784</v>
      </c>
      <c r="F158" s="253">
        <f>IF(ABS('J201'!R48-SUM('J203'!R27,'J203'!R30))&lt;=0.5,"OK","ERROR")</f>
      </c>
    </row>
    <row r="159">
      <c r="A159" t="s" s="253">
        <v>674</v>
      </c>
      <c r="B159" t="s" s="253">
        <v>707</v>
      </c>
      <c r="C159" t="s" s="253">
        <v>708</v>
      </c>
      <c r="D159" t="s" s="253">
        <v>785</v>
      </c>
      <c r="E159" t="s" s="253">
        <v>786</v>
      </c>
      <c r="F159" s="253">
        <f>IF(ABS('J201'!S48-SUM('J203'!S27,'J203'!S30))&lt;=0.5,"OK","ERROR")</f>
      </c>
    </row>
    <row r="160">
      <c r="A160" t="s" s="253">
        <v>674</v>
      </c>
      <c r="B160" t="s" s="253">
        <v>707</v>
      </c>
      <c r="C160" t="s" s="253">
        <v>708</v>
      </c>
      <c r="D160" t="s" s="253">
        <v>787</v>
      </c>
      <c r="E160" t="s" s="253">
        <v>788</v>
      </c>
      <c r="F160" s="253">
        <f>IF(ABS('J201'!T48-SUM('J203'!T27,'J203'!T30))&lt;=0.5,"OK","ERROR")</f>
      </c>
    </row>
    <row r="161">
      <c r="A161" t="s" s="253">
        <v>674</v>
      </c>
      <c r="B161" t="s" s="253">
        <v>707</v>
      </c>
      <c r="C161" t="s" s="253">
        <v>708</v>
      </c>
      <c r="D161" t="s" s="253">
        <v>789</v>
      </c>
      <c r="E161" t="s" s="253">
        <v>790</v>
      </c>
      <c r="F161" s="253">
        <f>IF(ABS('J201'!U48-SUM('J203'!U27,'J203'!U30))&lt;=0.5,"OK","ERROR")</f>
      </c>
    </row>
    <row r="162">
      <c r="A162" t="s" s="253">
        <v>674</v>
      </c>
      <c r="B162" t="s" s="253">
        <v>707</v>
      </c>
      <c r="C162" t="s" s="253">
        <v>708</v>
      </c>
      <c r="D162" t="s" s="253">
        <v>791</v>
      </c>
      <c r="E162" t="s" s="253">
        <v>792</v>
      </c>
      <c r="F162" s="253">
        <f>IF(ABS('J201'!V48-SUM('J203'!V27,'J203'!V30))&lt;=0.5,"OK","ERROR")</f>
      </c>
    </row>
    <row r="163">
      <c r="A163" t="s" s="253">
        <v>674</v>
      </c>
      <c r="B163" t="s" s="253">
        <v>707</v>
      </c>
      <c r="C163" t="s" s="253">
        <v>708</v>
      </c>
      <c r="D163" t="s" s="253">
        <v>793</v>
      </c>
      <c r="E163" t="s" s="253">
        <v>794</v>
      </c>
      <c r="F163" s="253">
        <f>IF(ABS('J201'!W48-SUM('J203'!W27,'J203'!W30))&lt;=0.5,"OK","ERROR")</f>
      </c>
    </row>
    <row r="164">
      <c r="A164" t="s" s="253">
        <v>674</v>
      </c>
      <c r="B164" t="s" s="253">
        <v>707</v>
      </c>
      <c r="C164" t="s" s="253">
        <v>708</v>
      </c>
      <c r="D164" t="s" s="253">
        <v>795</v>
      </c>
      <c r="E164" t="s" s="253">
        <v>796</v>
      </c>
      <c r="F164" s="253">
        <f>IF(ABS('J201'!X48-SUM('J203'!X27,'J203'!X30))&lt;=0.5,"OK","ERROR")</f>
      </c>
    </row>
    <row r="165">
      <c r="A165" t="s" s="253">
        <v>674</v>
      </c>
      <c r="B165" t="s" s="253">
        <v>707</v>
      </c>
      <c r="C165" t="s" s="253">
        <v>708</v>
      </c>
      <c r="D165" t="s" s="253">
        <v>797</v>
      </c>
      <c r="E165" t="s" s="253">
        <v>798</v>
      </c>
      <c r="F165" s="253">
        <f>IF(ABS('J201'!Y48-SUM('J203'!Y27,'J203'!Y30))&lt;=0.5,"OK","ERROR")</f>
      </c>
    </row>
    <row r="166">
      <c r="A166" t="s" s="253">
        <v>674</v>
      </c>
      <c r="B166" t="s" s="253">
        <v>799</v>
      </c>
      <c r="C166" t="s" s="253">
        <v>800</v>
      </c>
      <c r="D166" t="s" s="253">
        <v>801</v>
      </c>
      <c r="E166" t="s" s="253">
        <v>802</v>
      </c>
      <c r="F166" s="253">
        <f>IF('J201'!K57-'J203'!K32&gt;=-0.5,"OK","ERROR")</f>
      </c>
    </row>
    <row r="167">
      <c r="A167" t="s" s="253">
        <v>674</v>
      </c>
      <c r="B167" t="s" s="253">
        <v>799</v>
      </c>
      <c r="C167" t="s" s="253">
        <v>800</v>
      </c>
      <c r="D167" t="s" s="253">
        <v>803</v>
      </c>
      <c r="E167" t="s" s="253">
        <v>804</v>
      </c>
      <c r="F167" s="253">
        <f>IF('J201'!L57-'J203'!L32&gt;=-0.5,"OK","ERROR")</f>
      </c>
    </row>
    <row r="168">
      <c r="A168" t="s" s="253">
        <v>674</v>
      </c>
      <c r="B168" t="s" s="253">
        <v>799</v>
      </c>
      <c r="C168" t="s" s="253">
        <v>800</v>
      </c>
      <c r="D168" t="s" s="253">
        <v>805</v>
      </c>
      <c r="E168" t="s" s="253">
        <v>806</v>
      </c>
      <c r="F168" s="253">
        <f>IF('J201'!M57-'J203'!M32&gt;=-0.5,"OK","ERROR")</f>
      </c>
    </row>
    <row r="169">
      <c r="A169" t="s" s="253">
        <v>674</v>
      </c>
      <c r="B169" t="s" s="253">
        <v>799</v>
      </c>
      <c r="C169" t="s" s="253">
        <v>800</v>
      </c>
      <c r="D169" t="s" s="253">
        <v>807</v>
      </c>
      <c r="E169" t="s" s="253">
        <v>808</v>
      </c>
      <c r="F169" s="253">
        <f>IF('J201'!N57-'J203'!N32&gt;=-0.5,"OK","ERROR")</f>
      </c>
    </row>
    <row r="170">
      <c r="A170" t="s" s="253">
        <v>674</v>
      </c>
      <c r="B170" t="s" s="253">
        <v>799</v>
      </c>
      <c r="C170" t="s" s="253">
        <v>800</v>
      </c>
      <c r="D170" t="s" s="253">
        <v>809</v>
      </c>
      <c r="E170" t="s" s="253">
        <v>810</v>
      </c>
      <c r="F170" s="253">
        <f>IF('J201'!O57-'J203'!O32&gt;=-0.5,"OK","ERROR")</f>
      </c>
    </row>
    <row r="171">
      <c r="A171" t="s" s="253">
        <v>674</v>
      </c>
      <c r="B171" t="s" s="253">
        <v>799</v>
      </c>
      <c r="C171" t="s" s="253">
        <v>800</v>
      </c>
      <c r="D171" t="s" s="253">
        <v>811</v>
      </c>
      <c r="E171" t="s" s="253">
        <v>812</v>
      </c>
      <c r="F171" s="253">
        <f>IF('J201'!P57-'J203'!P32&gt;=-0.5,"OK","ERROR")</f>
      </c>
    </row>
    <row r="172">
      <c r="A172" t="s" s="253">
        <v>674</v>
      </c>
      <c r="B172" t="s" s="253">
        <v>799</v>
      </c>
      <c r="C172" t="s" s="253">
        <v>800</v>
      </c>
      <c r="D172" t="s" s="253">
        <v>813</v>
      </c>
      <c r="E172" t="s" s="253">
        <v>814</v>
      </c>
      <c r="F172" s="253">
        <f>IF('J201'!Q57-'J203'!Q32&gt;=-0.5,"OK","ERROR")</f>
      </c>
    </row>
    <row r="173">
      <c r="A173" t="s" s="253">
        <v>674</v>
      </c>
      <c r="B173" t="s" s="253">
        <v>799</v>
      </c>
      <c r="C173" t="s" s="253">
        <v>800</v>
      </c>
      <c r="D173" t="s" s="253">
        <v>815</v>
      </c>
      <c r="E173" t="s" s="253">
        <v>816</v>
      </c>
      <c r="F173" s="253">
        <f>IF('J201'!R57-'J203'!R32&gt;=-0.5,"OK","ERROR")</f>
      </c>
    </row>
    <row r="174">
      <c r="A174" t="s" s="253">
        <v>674</v>
      </c>
      <c r="B174" t="s" s="253">
        <v>799</v>
      </c>
      <c r="C174" t="s" s="253">
        <v>800</v>
      </c>
      <c r="D174" t="s" s="253">
        <v>817</v>
      </c>
      <c r="E174" t="s" s="253">
        <v>818</v>
      </c>
      <c r="F174" s="253">
        <f>IF('J201'!S57-'J203'!S32&gt;=-0.5,"OK","ERROR")</f>
      </c>
    </row>
    <row r="175">
      <c r="A175" t="s" s="253">
        <v>674</v>
      </c>
      <c r="B175" t="s" s="253">
        <v>799</v>
      </c>
      <c r="C175" t="s" s="253">
        <v>800</v>
      </c>
      <c r="D175" t="s" s="253">
        <v>819</v>
      </c>
      <c r="E175" t="s" s="253">
        <v>820</v>
      </c>
      <c r="F175" s="253">
        <f>IF('J201'!T57-'J203'!T32&gt;=-0.5,"OK","ERROR")</f>
      </c>
    </row>
    <row r="176">
      <c r="A176" t="s" s="253">
        <v>674</v>
      </c>
      <c r="B176" t="s" s="253">
        <v>799</v>
      </c>
      <c r="C176" t="s" s="253">
        <v>800</v>
      </c>
      <c r="D176" t="s" s="253">
        <v>821</v>
      </c>
      <c r="E176" t="s" s="253">
        <v>822</v>
      </c>
      <c r="F176" s="253">
        <f>IF('J201'!U57-'J203'!U32&gt;=-0.5,"OK","ERROR")</f>
      </c>
    </row>
    <row r="177">
      <c r="A177" t="s" s="253">
        <v>674</v>
      </c>
      <c r="B177" t="s" s="253">
        <v>799</v>
      </c>
      <c r="C177" t="s" s="253">
        <v>800</v>
      </c>
      <c r="D177" t="s" s="253">
        <v>823</v>
      </c>
      <c r="E177" t="s" s="253">
        <v>824</v>
      </c>
      <c r="F177" s="253">
        <f>IF('J201'!V57-'J203'!V32&gt;=-0.5,"OK","ERROR")</f>
      </c>
    </row>
    <row r="178">
      <c r="A178" t="s" s="253">
        <v>674</v>
      </c>
      <c r="B178" t="s" s="253">
        <v>799</v>
      </c>
      <c r="C178" t="s" s="253">
        <v>800</v>
      </c>
      <c r="D178" t="s" s="253">
        <v>825</v>
      </c>
      <c r="E178" t="s" s="253">
        <v>826</v>
      </c>
      <c r="F178" s="253">
        <f>IF('J201'!W57-'J203'!W32&gt;=-0.5,"OK","ERROR")</f>
      </c>
    </row>
    <row r="179">
      <c r="A179" t="s" s="253">
        <v>674</v>
      </c>
      <c r="B179" t="s" s="253">
        <v>799</v>
      </c>
      <c r="C179" t="s" s="253">
        <v>800</v>
      </c>
      <c r="D179" t="s" s="253">
        <v>827</v>
      </c>
      <c r="E179" t="s" s="253">
        <v>828</v>
      </c>
      <c r="F179" s="253">
        <f>IF('J201'!X57-'J203'!X32&gt;=-0.5,"OK","ERROR")</f>
      </c>
    </row>
    <row r="180">
      <c r="A180" t="s" s="253">
        <v>674</v>
      </c>
      <c r="B180" t="s" s="253">
        <v>799</v>
      </c>
      <c r="C180" t="s" s="253">
        <v>800</v>
      </c>
      <c r="D180" t="s" s="253">
        <v>829</v>
      </c>
      <c r="E180" t="s" s="253">
        <v>830</v>
      </c>
      <c r="F180" s="253">
        <f>IF('J201'!Y57-'J203'!Y32&gt;=-0.5,"OK","ERROR")</f>
      </c>
    </row>
    <row r="181">
      <c r="A181" t="s" s="253">
        <v>132</v>
      </c>
      <c r="B181" t="s" s="252">
        <v>831</v>
      </c>
      <c r="C181" t="s" s="253">
        <v>832</v>
      </c>
      <c r="D181" t="s" s="253">
        <v>833</v>
      </c>
      <c r="E181" t="s" s="253">
        <v>834</v>
      </c>
      <c r="F181" s="253">
        <f>IF(ABS('J201'!K85-SUM('J201'!K91,'J201'!K87,'J201'!K89,'J201'!K86,'J201'!K90,'J201'!K88))&lt;=0.5,"OK","ERROR")</f>
      </c>
    </row>
    <row r="182">
      <c r="A182" t="s" s="253">
        <v>132</v>
      </c>
      <c r="B182" t="s" s="252">
        <v>831</v>
      </c>
      <c r="C182" t="s" s="253">
        <v>832</v>
      </c>
      <c r="D182" t="s" s="253">
        <v>835</v>
      </c>
      <c r="E182" t="s" s="253">
        <v>836</v>
      </c>
      <c r="F182" s="253">
        <f>IF(ABS('J201'!L85-SUM('J201'!L91,'J201'!L87,'J201'!L89,'J201'!L88))&lt;=0.5,"OK","ERROR")</f>
      </c>
    </row>
    <row r="183">
      <c r="A183" t="s" s="253">
        <v>132</v>
      </c>
      <c r="B183" t="s" s="252">
        <v>831</v>
      </c>
      <c r="C183" t="s" s="253">
        <v>832</v>
      </c>
      <c r="D183" t="s" s="253">
        <v>837</v>
      </c>
      <c r="E183" t="s" s="253">
        <v>838</v>
      </c>
      <c r="F183" s="253">
        <f>IF(ABS('J201'!M85-SUM('J201'!M91,'J201'!M87,'J201'!M89,'J201'!M86,'J201'!M90,'J201'!M88))&lt;=0.5,"OK","ERROR")</f>
      </c>
    </row>
    <row r="184">
      <c r="A184" t="s" s="253">
        <v>132</v>
      </c>
      <c r="B184" t="s" s="252">
        <v>831</v>
      </c>
      <c r="C184" t="s" s="253">
        <v>832</v>
      </c>
      <c r="D184" t="s" s="253">
        <v>839</v>
      </c>
      <c r="E184" t="s" s="253">
        <v>840</v>
      </c>
      <c r="F184" s="253">
        <f>IF(ABS('J201'!N85-SUM('J201'!N91,'J201'!N87,'J201'!N89,'J201'!N86,'J201'!N90,'J201'!N88))&lt;=0.5,"OK","ERROR")</f>
      </c>
    </row>
    <row r="185">
      <c r="A185" t="s" s="253">
        <v>132</v>
      </c>
      <c r="B185" t="s" s="252">
        <v>831</v>
      </c>
      <c r="C185" t="s" s="253">
        <v>832</v>
      </c>
      <c r="D185" t="s" s="253">
        <v>841</v>
      </c>
      <c r="E185" t="s" s="253">
        <v>842</v>
      </c>
      <c r="F185" s="253">
        <f>IF(ABS('J201'!O85-SUM('J201'!O91,'J201'!O87,'J201'!O89,'J201'!O86,'J201'!O90,'J201'!O88))&lt;=0.5,"OK","ERROR")</f>
      </c>
    </row>
    <row r="186">
      <c r="A186" t="s" s="253">
        <v>132</v>
      </c>
      <c r="B186" t="s" s="252">
        <v>831</v>
      </c>
      <c r="C186" t="s" s="253">
        <v>832</v>
      </c>
      <c r="D186" t="s" s="253">
        <v>843</v>
      </c>
      <c r="E186" t="s" s="253">
        <v>844</v>
      </c>
      <c r="F186" s="253">
        <f>IF(ABS('J201'!P85-SUM('J201'!P91,'J201'!P87,'J201'!P89,'J201'!P86,'J201'!P90,'J201'!P88))&lt;=0.5,"OK","ERROR")</f>
      </c>
    </row>
    <row r="187">
      <c r="A187" t="s" s="253">
        <v>132</v>
      </c>
      <c r="B187" t="s" s="252">
        <v>831</v>
      </c>
      <c r="C187" t="s" s="253">
        <v>832</v>
      </c>
      <c r="D187" t="s" s="253">
        <v>845</v>
      </c>
      <c r="E187" t="s" s="253">
        <v>846</v>
      </c>
      <c r="F187" s="253">
        <f>IF(ABS('J201'!Q85-SUM('J201'!Q91,'J201'!Q87,'J201'!Q89,'J201'!Q86,'J201'!Q90,'J201'!Q88))&lt;=0.5,"OK","ERROR")</f>
      </c>
    </row>
    <row r="188">
      <c r="A188" t="s" s="253">
        <v>132</v>
      </c>
      <c r="B188" t="s" s="252">
        <v>831</v>
      </c>
      <c r="C188" t="s" s="253">
        <v>832</v>
      </c>
      <c r="D188" t="s" s="253">
        <v>847</v>
      </c>
      <c r="E188" t="s" s="253">
        <v>848</v>
      </c>
      <c r="F188" s="253">
        <f>IF(ABS('J201'!R85-SUM('J201'!R91,'J201'!R87,'J201'!R89,'J201'!R86,'J201'!R90,'J201'!R88))&lt;=0.5,"OK","ERROR")</f>
      </c>
    </row>
    <row r="189">
      <c r="A189" t="s" s="253">
        <v>132</v>
      </c>
      <c r="B189" t="s" s="252">
        <v>831</v>
      </c>
      <c r="C189" t="s" s="253">
        <v>832</v>
      </c>
      <c r="D189" t="s" s="253">
        <v>849</v>
      </c>
      <c r="E189" t="s" s="253">
        <v>850</v>
      </c>
      <c r="F189" s="253">
        <f>IF(ABS('J201'!S85-SUM('J201'!S91,'J201'!S87,'J201'!S89,'J201'!S88))&lt;=0.5,"OK","ERROR")</f>
      </c>
    </row>
    <row r="190">
      <c r="A190" t="s" s="253">
        <v>132</v>
      </c>
      <c r="B190" t="s" s="252">
        <v>831</v>
      </c>
      <c r="C190" t="s" s="253">
        <v>832</v>
      </c>
      <c r="D190" t="s" s="253">
        <v>851</v>
      </c>
      <c r="E190" t="s" s="253">
        <v>852</v>
      </c>
      <c r="F190" s="253">
        <f>IF(ABS('J201'!T85-SUM('J201'!T91,'J201'!T87,'J201'!T89,'J201'!T86,'J201'!T90,'J201'!T88))&lt;=0.5,"OK","ERROR")</f>
      </c>
    </row>
    <row r="191">
      <c r="A191" t="s" s="253">
        <v>132</v>
      </c>
      <c r="B191" t="s" s="252">
        <v>831</v>
      </c>
      <c r="C191" t="s" s="253">
        <v>832</v>
      </c>
      <c r="D191" t="s" s="253">
        <v>853</v>
      </c>
      <c r="E191" t="s" s="253">
        <v>854</v>
      </c>
      <c r="F191" s="253">
        <f>IF(ABS('J201'!U85-SUM('J201'!U91,'J201'!U87,'J201'!U89,'J201'!U86,'J201'!U90,'J201'!U88))&lt;=0.5,"OK","ERROR")</f>
      </c>
    </row>
    <row r="192">
      <c r="A192" t="s" s="253">
        <v>132</v>
      </c>
      <c r="B192" t="s" s="252">
        <v>831</v>
      </c>
      <c r="C192" t="s" s="253">
        <v>832</v>
      </c>
      <c r="D192" t="s" s="253">
        <v>855</v>
      </c>
      <c r="E192" t="s" s="253">
        <v>856</v>
      </c>
      <c r="F192" s="253">
        <f>IF(ABS('J201'!V85-SUM('J201'!V91,'J201'!V87,'J201'!V89,'J201'!V86,'J201'!V90,'J201'!V88))&lt;=0.5,"OK","ERROR")</f>
      </c>
    </row>
    <row r="193">
      <c r="A193" t="s" s="253">
        <v>132</v>
      </c>
      <c r="B193" t="s" s="252">
        <v>831</v>
      </c>
      <c r="C193" t="s" s="253">
        <v>832</v>
      </c>
      <c r="D193" t="s" s="253">
        <v>857</v>
      </c>
      <c r="E193" t="s" s="253">
        <v>858</v>
      </c>
      <c r="F193" s="253">
        <f>IF(ABS('J201'!W85-SUM('J201'!W91,'J201'!W87,'J201'!W89,'J201'!W86,'J201'!W90,'J201'!W88))&lt;=0.5,"OK","ERROR")</f>
      </c>
    </row>
    <row r="194">
      <c r="A194" t="s" s="253">
        <v>132</v>
      </c>
      <c r="B194" t="s" s="252">
        <v>831</v>
      </c>
      <c r="C194" t="s" s="253">
        <v>832</v>
      </c>
      <c r="D194" t="s" s="253">
        <v>859</v>
      </c>
      <c r="E194" t="s" s="253">
        <v>860</v>
      </c>
      <c r="F194" s="253">
        <f>IF(ABS('J201'!X85-SUM('J201'!X91,'J201'!X87,'J201'!X89,'J201'!X86,'J201'!X90,'J201'!X88))&lt;=0.5,"OK","ERROR")</f>
      </c>
    </row>
    <row r="195">
      <c r="A195" t="s" s="253">
        <v>132</v>
      </c>
      <c r="B195" t="s" s="252">
        <v>831</v>
      </c>
      <c r="C195" t="s" s="253">
        <v>832</v>
      </c>
      <c r="D195" t="s" s="253">
        <v>861</v>
      </c>
      <c r="E195" t="s" s="253">
        <v>862</v>
      </c>
      <c r="F195" s="253">
        <f>IF(ABS('J201'!Y85-SUM('J201'!Y91,'J201'!Y87,'J201'!Y89,'J201'!Y86,'J201'!Y90,'J201'!Y88))&lt;=0.5,"OK","ERROR")</f>
      </c>
    </row>
    <row r="196">
      <c r="A196" t="s" s="253">
        <v>132</v>
      </c>
      <c r="B196" t="s" s="252">
        <v>863</v>
      </c>
      <c r="C196" t="s" s="253">
        <v>864</v>
      </c>
      <c r="D196" t="s" s="253">
        <v>865</v>
      </c>
      <c r="E196" t="s" s="253">
        <v>866</v>
      </c>
      <c r="F196" s="253">
        <f>IF('J201'!K92-SUM('J201'!K94,'J201'!K93)&gt;=-0.5,"OK","ERROR")</f>
      </c>
    </row>
    <row r="197">
      <c r="A197" t="s" s="253">
        <v>132</v>
      </c>
      <c r="B197" t="s" s="252">
        <v>863</v>
      </c>
      <c r="C197" t="s" s="253">
        <v>864</v>
      </c>
      <c r="D197" t="s" s="253">
        <v>867</v>
      </c>
      <c r="E197" t="s" s="253">
        <v>868</v>
      </c>
      <c r="F197" s="253">
        <f>IF('J201'!M92-SUM('J201'!M94,'J201'!M93)&gt;=-0.5,"OK","ERROR")</f>
      </c>
    </row>
    <row r="198">
      <c r="A198" t="s" s="253">
        <v>132</v>
      </c>
      <c r="B198" t="s" s="252">
        <v>863</v>
      </c>
      <c r="C198" t="s" s="253">
        <v>864</v>
      </c>
      <c r="D198" t="s" s="253">
        <v>869</v>
      </c>
      <c r="E198" t="s" s="253">
        <v>870</v>
      </c>
      <c r="F198" s="253">
        <f>IF('J201'!N92-SUM('J201'!N94,'J201'!N93)&gt;=-0.5,"OK","ERROR")</f>
      </c>
    </row>
    <row r="199">
      <c r="A199" t="s" s="253">
        <v>132</v>
      </c>
      <c r="B199" t="s" s="252">
        <v>863</v>
      </c>
      <c r="C199" t="s" s="253">
        <v>864</v>
      </c>
      <c r="D199" t="s" s="253">
        <v>871</v>
      </c>
      <c r="E199" t="s" s="253">
        <v>872</v>
      </c>
      <c r="F199" s="253">
        <f>IF('J201'!O92-SUM('J201'!O94,'J201'!O93)&gt;=-0.5,"OK","ERROR")</f>
      </c>
    </row>
    <row r="200">
      <c r="A200" t="s" s="253">
        <v>132</v>
      </c>
      <c r="B200" t="s" s="252">
        <v>863</v>
      </c>
      <c r="C200" t="s" s="253">
        <v>864</v>
      </c>
      <c r="D200" t="s" s="253">
        <v>873</v>
      </c>
      <c r="E200" t="s" s="253">
        <v>874</v>
      </c>
      <c r="F200" s="253">
        <f>IF('J201'!P92-SUM('J201'!P94,'J201'!P93)&gt;=-0.5,"OK","ERROR")</f>
      </c>
    </row>
    <row r="201">
      <c r="A201" t="s" s="253">
        <v>132</v>
      </c>
      <c r="B201" t="s" s="252">
        <v>863</v>
      </c>
      <c r="C201" t="s" s="253">
        <v>864</v>
      </c>
      <c r="D201" t="s" s="253">
        <v>875</v>
      </c>
      <c r="E201" t="s" s="253">
        <v>876</v>
      </c>
      <c r="F201" s="253">
        <f>IF('J201'!Q92-SUM('J201'!Q94,'J201'!Q93)&gt;=-0.5,"OK","ERROR")</f>
      </c>
    </row>
    <row r="202">
      <c r="A202" t="s" s="253">
        <v>132</v>
      </c>
      <c r="B202" t="s" s="252">
        <v>863</v>
      </c>
      <c r="C202" t="s" s="253">
        <v>864</v>
      </c>
      <c r="D202" t="s" s="253">
        <v>877</v>
      </c>
      <c r="E202" t="s" s="253">
        <v>878</v>
      </c>
      <c r="F202" s="253">
        <f>IF('J201'!R92-SUM('J201'!R94,'J201'!R93)&gt;=-0.5,"OK","ERROR")</f>
      </c>
    </row>
    <row r="203">
      <c r="A203" t="s" s="253">
        <v>132</v>
      </c>
      <c r="B203" t="s" s="252">
        <v>863</v>
      </c>
      <c r="C203" t="s" s="253">
        <v>864</v>
      </c>
      <c r="D203" t="s" s="253">
        <v>879</v>
      </c>
      <c r="E203" t="s" s="253">
        <v>880</v>
      </c>
      <c r="F203" s="253">
        <f>IF('J201'!T92-SUM('J201'!T94,'J201'!T93)&gt;=-0.5,"OK","ERROR")</f>
      </c>
    </row>
    <row r="204">
      <c r="A204" t="s" s="253">
        <v>132</v>
      </c>
      <c r="B204" t="s" s="252">
        <v>863</v>
      </c>
      <c r="C204" t="s" s="253">
        <v>864</v>
      </c>
      <c r="D204" t="s" s="253">
        <v>881</v>
      </c>
      <c r="E204" t="s" s="253">
        <v>882</v>
      </c>
      <c r="F204" s="253">
        <f>IF('J201'!U92-SUM('J201'!U94,'J201'!U93)&gt;=-0.5,"OK","ERROR")</f>
      </c>
    </row>
    <row r="205">
      <c r="A205" t="s" s="253">
        <v>132</v>
      </c>
      <c r="B205" t="s" s="252">
        <v>863</v>
      </c>
      <c r="C205" t="s" s="253">
        <v>864</v>
      </c>
      <c r="D205" t="s" s="253">
        <v>883</v>
      </c>
      <c r="E205" t="s" s="253">
        <v>884</v>
      </c>
      <c r="F205" s="253">
        <f>IF('J201'!V92-SUM('J201'!V94,'J201'!V93)&gt;=-0.5,"OK","ERROR")</f>
      </c>
    </row>
    <row r="206">
      <c r="A206" t="s" s="253">
        <v>132</v>
      </c>
      <c r="B206" t="s" s="252">
        <v>863</v>
      </c>
      <c r="C206" t="s" s="253">
        <v>864</v>
      </c>
      <c r="D206" t="s" s="253">
        <v>885</v>
      </c>
      <c r="E206" t="s" s="253">
        <v>886</v>
      </c>
      <c r="F206" s="253">
        <f>IF('J201'!W92-SUM('J201'!W94,'J201'!W93)&gt;=-0.5,"OK","ERROR")</f>
      </c>
    </row>
    <row r="207">
      <c r="A207" t="s" s="253">
        <v>132</v>
      </c>
      <c r="B207" t="s" s="252">
        <v>863</v>
      </c>
      <c r="C207" t="s" s="253">
        <v>864</v>
      </c>
      <c r="D207" t="s" s="253">
        <v>887</v>
      </c>
      <c r="E207" t="s" s="253">
        <v>888</v>
      </c>
      <c r="F207" s="253">
        <f>IF('J201'!X92-SUM('J201'!X94,'J201'!X93)&gt;=-0.5,"OK","ERROR")</f>
      </c>
    </row>
    <row r="208">
      <c r="A208" t="s" s="253">
        <v>132</v>
      </c>
      <c r="B208" t="s" s="252">
        <v>863</v>
      </c>
      <c r="C208" t="s" s="253">
        <v>864</v>
      </c>
      <c r="D208" t="s" s="253">
        <v>889</v>
      </c>
      <c r="E208" t="s" s="253">
        <v>890</v>
      </c>
      <c r="F208" s="253">
        <f>IF('J201'!Y92-SUM('J201'!Y94,'J201'!Y93)&gt;=-0.5,"OK","ERROR")</f>
      </c>
    </row>
    <row r="209">
      <c r="A209" t="s" s="253">
        <v>132</v>
      </c>
      <c r="B209" t="s" s="252">
        <v>891</v>
      </c>
      <c r="C209" t="s" s="253">
        <v>892</v>
      </c>
      <c r="D209" t="s" s="253">
        <v>893</v>
      </c>
      <c r="E209" t="s" s="253">
        <v>894</v>
      </c>
      <c r="F209" s="253">
        <f>IF(ABS('J201'!K98-SUM('J201'!K99,'J201'!K100,'J201'!K101))&lt;=0.5,"OK","ERROR")</f>
      </c>
    </row>
    <row r="210">
      <c r="A210" t="s" s="253">
        <v>132</v>
      </c>
      <c r="B210" t="s" s="252">
        <v>891</v>
      </c>
      <c r="C210" t="s" s="253">
        <v>892</v>
      </c>
      <c r="D210" t="s" s="253">
        <v>895</v>
      </c>
      <c r="E210" t="s" s="253">
        <v>896</v>
      </c>
      <c r="F210" s="253">
        <f>IF(ABS('J201'!M98-SUM('J201'!M99,'J201'!M100,'J201'!M101))&lt;=0.5,"OK","ERROR")</f>
      </c>
    </row>
    <row r="211">
      <c r="A211" t="s" s="253">
        <v>132</v>
      </c>
      <c r="B211" t="s" s="252">
        <v>891</v>
      </c>
      <c r="C211" t="s" s="253">
        <v>892</v>
      </c>
      <c r="D211" t="s" s="253">
        <v>897</v>
      </c>
      <c r="E211" t="s" s="253">
        <v>898</v>
      </c>
      <c r="F211" s="253">
        <f>IF(ABS('J201'!N98-SUM('J201'!N99,'J201'!N100,'J201'!N101))&lt;=0.5,"OK","ERROR")</f>
      </c>
    </row>
    <row r="212">
      <c r="A212" t="s" s="253">
        <v>132</v>
      </c>
      <c r="B212" t="s" s="252">
        <v>891</v>
      </c>
      <c r="C212" t="s" s="253">
        <v>892</v>
      </c>
      <c r="D212" t="s" s="253">
        <v>899</v>
      </c>
      <c r="E212" t="s" s="253">
        <v>900</v>
      </c>
      <c r="F212" s="253">
        <f>IF(ABS('J201'!O98-SUM('J201'!O99,'J201'!O100,'J201'!O101))&lt;=0.5,"OK","ERROR")</f>
      </c>
    </row>
    <row r="213">
      <c r="A213" t="s" s="253">
        <v>132</v>
      </c>
      <c r="B213" t="s" s="252">
        <v>891</v>
      </c>
      <c r="C213" t="s" s="253">
        <v>892</v>
      </c>
      <c r="D213" t="s" s="253">
        <v>901</v>
      </c>
      <c r="E213" t="s" s="253">
        <v>902</v>
      </c>
      <c r="F213" s="253">
        <f>IF(ABS('J201'!P98-SUM('J201'!P99,'J201'!P100,'J201'!P101))&lt;=0.5,"OK","ERROR")</f>
      </c>
    </row>
    <row r="214">
      <c r="A214" t="s" s="253">
        <v>132</v>
      </c>
      <c r="B214" t="s" s="252">
        <v>891</v>
      </c>
      <c r="C214" t="s" s="253">
        <v>892</v>
      </c>
      <c r="D214" t="s" s="253">
        <v>903</v>
      </c>
      <c r="E214" t="s" s="253">
        <v>904</v>
      </c>
      <c r="F214" s="253">
        <f>IF(ABS('J201'!Q98-SUM('J201'!Q99,'J201'!Q100,'J201'!Q101))&lt;=0.5,"OK","ERROR")</f>
      </c>
    </row>
    <row r="215">
      <c r="A215" t="s" s="253">
        <v>132</v>
      </c>
      <c r="B215" t="s" s="252">
        <v>891</v>
      </c>
      <c r="C215" t="s" s="253">
        <v>892</v>
      </c>
      <c r="D215" t="s" s="253">
        <v>905</v>
      </c>
      <c r="E215" t="s" s="253">
        <v>906</v>
      </c>
      <c r="F215" s="253">
        <f>IF(ABS('J201'!R98-SUM('J201'!R99,'J201'!R100,'J201'!R101))&lt;=0.5,"OK","ERROR")</f>
      </c>
    </row>
    <row r="216">
      <c r="A216" t="s" s="253">
        <v>132</v>
      </c>
      <c r="B216" t="s" s="252">
        <v>891</v>
      </c>
      <c r="C216" t="s" s="253">
        <v>892</v>
      </c>
      <c r="D216" t="s" s="253">
        <v>907</v>
      </c>
      <c r="E216" t="s" s="253">
        <v>908</v>
      </c>
      <c r="F216" s="253">
        <f>IF(ABS('J201'!T98-SUM('J201'!T99,'J201'!T100,'J201'!T101))&lt;=0.5,"OK","ERROR")</f>
      </c>
    </row>
    <row r="217">
      <c r="A217" t="s" s="253">
        <v>132</v>
      </c>
      <c r="B217" t="s" s="252">
        <v>891</v>
      </c>
      <c r="C217" t="s" s="253">
        <v>892</v>
      </c>
      <c r="D217" t="s" s="253">
        <v>909</v>
      </c>
      <c r="E217" t="s" s="253">
        <v>910</v>
      </c>
      <c r="F217" s="253">
        <f>IF(ABS('J201'!U98-SUM('J201'!U99,'J201'!U100,'J201'!U101))&lt;=0.5,"OK","ERROR")</f>
      </c>
    </row>
    <row r="218">
      <c r="A218" t="s" s="253">
        <v>132</v>
      </c>
      <c r="B218" t="s" s="252">
        <v>891</v>
      </c>
      <c r="C218" t="s" s="253">
        <v>892</v>
      </c>
      <c r="D218" t="s" s="253">
        <v>911</v>
      </c>
      <c r="E218" t="s" s="253">
        <v>912</v>
      </c>
      <c r="F218" s="253">
        <f>IF(ABS('J201'!V98-SUM('J201'!V99,'J201'!V100,'J201'!V101))&lt;=0.5,"OK","ERROR")</f>
      </c>
    </row>
    <row r="219">
      <c r="A219" t="s" s="253">
        <v>132</v>
      </c>
      <c r="B219" t="s" s="252">
        <v>891</v>
      </c>
      <c r="C219" t="s" s="253">
        <v>892</v>
      </c>
      <c r="D219" t="s" s="253">
        <v>913</v>
      </c>
      <c r="E219" t="s" s="253">
        <v>914</v>
      </c>
      <c r="F219" s="253">
        <f>IF(ABS('J201'!W98-SUM('J201'!W99,'J201'!W100,'J201'!W101))&lt;=0.5,"OK","ERROR")</f>
      </c>
    </row>
    <row r="220">
      <c r="A220" t="s" s="253">
        <v>132</v>
      </c>
      <c r="B220" t="s" s="252">
        <v>891</v>
      </c>
      <c r="C220" t="s" s="253">
        <v>892</v>
      </c>
      <c r="D220" t="s" s="253">
        <v>915</v>
      </c>
      <c r="E220" t="s" s="253">
        <v>916</v>
      </c>
      <c r="F220" s="253">
        <f>IF(ABS('J201'!X98-SUM('J201'!X99,'J201'!X100,'J201'!X101))&lt;=0.5,"OK","ERROR")</f>
      </c>
    </row>
    <row r="221">
      <c r="A221" t="s" s="253">
        <v>132</v>
      </c>
      <c r="B221" t="s" s="252">
        <v>891</v>
      </c>
      <c r="C221" t="s" s="253">
        <v>892</v>
      </c>
      <c r="D221" t="s" s="253">
        <v>917</v>
      </c>
      <c r="E221" t="s" s="253">
        <v>918</v>
      </c>
      <c r="F221" s="253">
        <f>IF(ABS('J201'!Y98-SUM('J201'!Y99,'J201'!Y100,'J201'!Y101))&lt;=0.5,"OK","ERROR")</f>
      </c>
    </row>
    <row r="222">
      <c r="A222" t="s" s="253">
        <v>132</v>
      </c>
      <c r="B222" t="s" s="252">
        <v>919</v>
      </c>
      <c r="C222" t="s" s="253">
        <v>920</v>
      </c>
      <c r="D222" t="s" s="253">
        <v>921</v>
      </c>
      <c r="E222" t="s" s="253">
        <v>922</v>
      </c>
      <c r="F222" s="253">
        <f>IF('J201'!K103-SUM('J201'!K105,'J201'!K104)&gt;=-0.5,"OK","ERROR")</f>
      </c>
    </row>
    <row r="223">
      <c r="A223" t="s" s="253">
        <v>132</v>
      </c>
      <c r="B223" t="s" s="252">
        <v>919</v>
      </c>
      <c r="C223" t="s" s="253">
        <v>920</v>
      </c>
      <c r="D223" t="s" s="253">
        <v>923</v>
      </c>
      <c r="E223" t="s" s="253">
        <v>924</v>
      </c>
      <c r="F223" s="253">
        <f>IF('J201'!L103-SUM('J201'!L105,'J201'!L104)&gt;=-0.5,"OK","ERROR")</f>
      </c>
    </row>
    <row r="224">
      <c r="A224" t="s" s="253">
        <v>132</v>
      </c>
      <c r="B224" t="s" s="252">
        <v>919</v>
      </c>
      <c r="C224" t="s" s="253">
        <v>920</v>
      </c>
      <c r="D224" t="s" s="253">
        <v>925</v>
      </c>
      <c r="E224" t="s" s="253">
        <v>926</v>
      </c>
      <c r="F224" s="253">
        <f>IF('J201'!M103-SUM('J201'!M105,'J201'!M104)&gt;=-0.5,"OK","ERROR")</f>
      </c>
    </row>
    <row r="225">
      <c r="A225" t="s" s="253">
        <v>132</v>
      </c>
      <c r="B225" t="s" s="252">
        <v>919</v>
      </c>
      <c r="C225" t="s" s="253">
        <v>920</v>
      </c>
      <c r="D225" t="s" s="253">
        <v>927</v>
      </c>
      <c r="E225" t="s" s="253">
        <v>928</v>
      </c>
      <c r="F225" s="253">
        <f>IF('J201'!N103-SUM('J201'!N105,'J201'!N104)&gt;=-0.5,"OK","ERROR")</f>
      </c>
    </row>
    <row r="226">
      <c r="A226" t="s" s="253">
        <v>132</v>
      </c>
      <c r="B226" t="s" s="252">
        <v>919</v>
      </c>
      <c r="C226" t="s" s="253">
        <v>920</v>
      </c>
      <c r="D226" t="s" s="253">
        <v>929</v>
      </c>
      <c r="E226" t="s" s="253">
        <v>930</v>
      </c>
      <c r="F226" s="253">
        <f>IF('J201'!O103-SUM('J201'!O105,'J201'!O104)&gt;=-0.5,"OK","ERROR")</f>
      </c>
    </row>
    <row r="227">
      <c r="A227" t="s" s="253">
        <v>132</v>
      </c>
      <c r="B227" t="s" s="252">
        <v>919</v>
      </c>
      <c r="C227" t="s" s="253">
        <v>920</v>
      </c>
      <c r="D227" t="s" s="253">
        <v>931</v>
      </c>
      <c r="E227" t="s" s="253">
        <v>932</v>
      </c>
      <c r="F227" s="253">
        <f>IF('J201'!P103-SUM('J201'!P105,'J201'!P104)&gt;=-0.5,"OK","ERROR")</f>
      </c>
    </row>
    <row r="228">
      <c r="A228" t="s" s="253">
        <v>132</v>
      </c>
      <c r="B228" t="s" s="252">
        <v>919</v>
      </c>
      <c r="C228" t="s" s="253">
        <v>920</v>
      </c>
      <c r="D228" t="s" s="253">
        <v>933</v>
      </c>
      <c r="E228" t="s" s="253">
        <v>934</v>
      </c>
      <c r="F228" s="253">
        <f>IF('J201'!Q103-SUM('J201'!Q105,'J201'!Q104)&gt;=-0.5,"OK","ERROR")</f>
      </c>
    </row>
    <row r="229">
      <c r="A229" t="s" s="253">
        <v>132</v>
      </c>
      <c r="B229" t="s" s="252">
        <v>919</v>
      </c>
      <c r="C229" t="s" s="253">
        <v>920</v>
      </c>
      <c r="D229" t="s" s="253">
        <v>935</v>
      </c>
      <c r="E229" t="s" s="253">
        <v>936</v>
      </c>
      <c r="F229" s="253">
        <f>IF('J201'!R103-SUM('J201'!R105,'J201'!R104)&gt;=-0.5,"OK","ERROR")</f>
      </c>
    </row>
    <row r="230">
      <c r="A230" t="s" s="253">
        <v>132</v>
      </c>
      <c r="B230" t="s" s="252">
        <v>919</v>
      </c>
      <c r="C230" t="s" s="253">
        <v>920</v>
      </c>
      <c r="D230" t="s" s="253">
        <v>937</v>
      </c>
      <c r="E230" t="s" s="253">
        <v>938</v>
      </c>
      <c r="F230" s="253">
        <f>IF('J201'!S103-SUM('J201'!S105,'J201'!S104)&gt;=-0.5,"OK","ERROR")</f>
      </c>
    </row>
    <row r="231">
      <c r="A231" t="s" s="253">
        <v>132</v>
      </c>
      <c r="B231" t="s" s="252">
        <v>919</v>
      </c>
      <c r="C231" t="s" s="253">
        <v>920</v>
      </c>
      <c r="D231" t="s" s="253">
        <v>939</v>
      </c>
      <c r="E231" t="s" s="253">
        <v>940</v>
      </c>
      <c r="F231" s="253">
        <f>IF('J201'!T103-SUM('J201'!T105,'J201'!T104)&gt;=-0.5,"OK","ERROR")</f>
      </c>
    </row>
    <row r="232">
      <c r="A232" t="s" s="253">
        <v>132</v>
      </c>
      <c r="B232" t="s" s="252">
        <v>919</v>
      </c>
      <c r="C232" t="s" s="253">
        <v>920</v>
      </c>
      <c r="D232" t="s" s="253">
        <v>941</v>
      </c>
      <c r="E232" t="s" s="253">
        <v>942</v>
      </c>
      <c r="F232" s="253">
        <f>IF('J201'!U103-SUM('J201'!U105,'J201'!U104)&gt;=-0.5,"OK","ERROR")</f>
      </c>
    </row>
    <row r="233">
      <c r="A233" t="s" s="253">
        <v>132</v>
      </c>
      <c r="B233" t="s" s="252">
        <v>919</v>
      </c>
      <c r="C233" t="s" s="253">
        <v>920</v>
      </c>
      <c r="D233" t="s" s="253">
        <v>943</v>
      </c>
      <c r="E233" t="s" s="253">
        <v>944</v>
      </c>
      <c r="F233" s="253">
        <f>IF('J201'!V103-SUM('J201'!V105,'J201'!V104)&gt;=-0.5,"OK","ERROR")</f>
      </c>
    </row>
    <row r="234">
      <c r="A234" t="s" s="253">
        <v>132</v>
      </c>
      <c r="B234" t="s" s="252">
        <v>919</v>
      </c>
      <c r="C234" t="s" s="253">
        <v>920</v>
      </c>
      <c r="D234" t="s" s="253">
        <v>945</v>
      </c>
      <c r="E234" t="s" s="253">
        <v>946</v>
      </c>
      <c r="F234" s="253">
        <f>IF('J201'!W103-SUM('J201'!W105,'J201'!W104)&gt;=-0.5,"OK","ERROR")</f>
      </c>
    </row>
    <row r="235">
      <c r="A235" t="s" s="253">
        <v>132</v>
      </c>
      <c r="B235" t="s" s="252">
        <v>919</v>
      </c>
      <c r="C235" t="s" s="253">
        <v>920</v>
      </c>
      <c r="D235" t="s" s="253">
        <v>947</v>
      </c>
      <c r="E235" t="s" s="253">
        <v>948</v>
      </c>
      <c r="F235" s="253">
        <f>IF('J201'!X103-SUM('J201'!X105,'J201'!X104)&gt;=-0.5,"OK","ERROR")</f>
      </c>
    </row>
    <row r="236">
      <c r="A236" t="s" s="253">
        <v>132</v>
      </c>
      <c r="B236" t="s" s="252">
        <v>919</v>
      </c>
      <c r="C236" t="s" s="253">
        <v>920</v>
      </c>
      <c r="D236" t="s" s="253">
        <v>949</v>
      </c>
      <c r="E236" t="s" s="253">
        <v>950</v>
      </c>
      <c r="F236" s="253">
        <f>IF('J201'!Y103-SUM('J201'!Y105,'J201'!Y104)&gt;=-0.5,"OK","ERROR")</f>
      </c>
    </row>
    <row r="237">
      <c r="A237" t="s" s="253">
        <v>132</v>
      </c>
      <c r="B237" t="s" s="252">
        <v>951</v>
      </c>
      <c r="C237" t="s" s="253">
        <v>952</v>
      </c>
      <c r="D237" t="s" s="253">
        <v>953</v>
      </c>
      <c r="E237" t="s" s="253">
        <v>954</v>
      </c>
      <c r="F237" s="253">
        <f>IF('J201'!Y107&gt;0,"OK","ERROR")</f>
      </c>
    </row>
    <row r="238">
      <c r="A238" t="s" s="253">
        <v>132</v>
      </c>
      <c r="B238" t="s" s="252">
        <v>955</v>
      </c>
      <c r="C238" t="s" s="253">
        <v>956</v>
      </c>
      <c r="D238" t="s" s="253">
        <v>957</v>
      </c>
      <c r="E238" t="s" s="253">
        <v>958</v>
      </c>
      <c r="F238" s="253">
        <f>IF('J201'!Q21&gt;=0,"OK","WARNING")</f>
      </c>
    </row>
    <row r="239">
      <c r="A239" t="s" s="253">
        <v>132</v>
      </c>
      <c r="B239" t="s" s="252">
        <v>959</v>
      </c>
      <c r="C239" t="s" s="253">
        <v>960</v>
      </c>
      <c r="D239" t="s" s="253">
        <v>961</v>
      </c>
      <c r="E239" t="s" s="253">
        <v>962</v>
      </c>
      <c r="F239" s="253">
        <f>IF('J201'!K61-'J201'!K62&gt;=-0.5,"OK","ERROR")</f>
      </c>
    </row>
    <row r="240">
      <c r="A240" t="s" s="253">
        <v>132</v>
      </c>
      <c r="B240" t="s" s="252">
        <v>959</v>
      </c>
      <c r="C240" t="s" s="253">
        <v>960</v>
      </c>
      <c r="D240" t="s" s="253">
        <v>963</v>
      </c>
      <c r="E240" t="s" s="253">
        <v>964</v>
      </c>
      <c r="F240" s="253">
        <f>IF('J201'!L61-'J201'!L62&gt;=-0.5,"OK","ERROR")</f>
      </c>
    </row>
    <row r="241">
      <c r="A241" t="s" s="253">
        <v>132</v>
      </c>
      <c r="B241" t="s" s="252">
        <v>959</v>
      </c>
      <c r="C241" t="s" s="253">
        <v>960</v>
      </c>
      <c r="D241" t="s" s="253">
        <v>965</v>
      </c>
      <c r="E241" t="s" s="253">
        <v>966</v>
      </c>
      <c r="F241" s="253">
        <f>IF('J201'!M61-'J201'!M62&gt;=-0.5,"OK","ERROR")</f>
      </c>
    </row>
    <row r="242">
      <c r="A242" t="s" s="253">
        <v>132</v>
      </c>
      <c r="B242" t="s" s="252">
        <v>959</v>
      </c>
      <c r="C242" t="s" s="253">
        <v>960</v>
      </c>
      <c r="D242" t="s" s="253">
        <v>967</v>
      </c>
      <c r="E242" t="s" s="253">
        <v>968</v>
      </c>
      <c r="F242" s="253">
        <f>IF('J201'!N61-'J201'!N62&gt;=-0.5,"OK","ERROR")</f>
      </c>
    </row>
    <row r="243">
      <c r="A243" t="s" s="253">
        <v>132</v>
      </c>
      <c r="B243" t="s" s="252">
        <v>959</v>
      </c>
      <c r="C243" t="s" s="253">
        <v>960</v>
      </c>
      <c r="D243" t="s" s="253">
        <v>969</v>
      </c>
      <c r="E243" t="s" s="253">
        <v>970</v>
      </c>
      <c r="F243" s="253">
        <f>IF('J201'!O61-'J201'!O62&gt;=-0.5,"OK","ERROR")</f>
      </c>
    </row>
    <row r="244">
      <c r="A244" t="s" s="253">
        <v>132</v>
      </c>
      <c r="B244" t="s" s="252">
        <v>959</v>
      </c>
      <c r="C244" t="s" s="253">
        <v>960</v>
      </c>
      <c r="D244" t="s" s="253">
        <v>971</v>
      </c>
      <c r="E244" t="s" s="253">
        <v>972</v>
      </c>
      <c r="F244" s="253">
        <f>IF('J201'!P61-'J201'!P62&gt;=-0.5,"OK","ERROR")</f>
      </c>
    </row>
    <row r="245">
      <c r="A245" t="s" s="253">
        <v>132</v>
      </c>
      <c r="B245" t="s" s="252">
        <v>959</v>
      </c>
      <c r="C245" t="s" s="253">
        <v>960</v>
      </c>
      <c r="D245" t="s" s="253">
        <v>973</v>
      </c>
      <c r="E245" t="s" s="253">
        <v>974</v>
      </c>
      <c r="F245" s="253">
        <f>IF('J201'!Q61-'J201'!Q62&gt;=-0.5,"OK","ERROR")</f>
      </c>
    </row>
    <row r="246">
      <c r="A246" t="s" s="253">
        <v>132</v>
      </c>
      <c r="B246" t="s" s="252">
        <v>959</v>
      </c>
      <c r="C246" t="s" s="253">
        <v>960</v>
      </c>
      <c r="D246" t="s" s="253">
        <v>975</v>
      </c>
      <c r="E246" t="s" s="253">
        <v>976</v>
      </c>
      <c r="F246" s="253">
        <f>IF('J201'!R61-'J201'!R62&gt;=-0.5,"OK","ERROR")</f>
      </c>
    </row>
    <row r="247">
      <c r="A247" t="s" s="253">
        <v>132</v>
      </c>
      <c r="B247" t="s" s="252">
        <v>959</v>
      </c>
      <c r="C247" t="s" s="253">
        <v>960</v>
      </c>
      <c r="D247" t="s" s="253">
        <v>977</v>
      </c>
      <c r="E247" t="s" s="253">
        <v>978</v>
      </c>
      <c r="F247" s="253">
        <f>IF('J201'!S61-'J201'!S62&gt;=-0.5,"OK","ERROR")</f>
      </c>
    </row>
    <row r="248">
      <c r="A248" t="s" s="253">
        <v>132</v>
      </c>
      <c r="B248" t="s" s="252">
        <v>959</v>
      </c>
      <c r="C248" t="s" s="253">
        <v>960</v>
      </c>
      <c r="D248" t="s" s="253">
        <v>979</v>
      </c>
      <c r="E248" t="s" s="253">
        <v>980</v>
      </c>
      <c r="F248" s="253">
        <f>IF('J201'!T61-'J201'!T62&gt;=-0.5,"OK","ERROR")</f>
      </c>
    </row>
    <row r="249">
      <c r="A249" t="s" s="253">
        <v>132</v>
      </c>
      <c r="B249" t="s" s="252">
        <v>959</v>
      </c>
      <c r="C249" t="s" s="253">
        <v>960</v>
      </c>
      <c r="D249" t="s" s="253">
        <v>981</v>
      </c>
      <c r="E249" t="s" s="253">
        <v>982</v>
      </c>
      <c r="F249" s="253">
        <f>IF('J201'!U61-'J201'!U62&gt;=-0.5,"OK","ERROR")</f>
      </c>
    </row>
    <row r="250">
      <c r="A250" t="s" s="253">
        <v>132</v>
      </c>
      <c r="B250" t="s" s="252">
        <v>959</v>
      </c>
      <c r="C250" t="s" s="253">
        <v>960</v>
      </c>
      <c r="D250" t="s" s="253">
        <v>983</v>
      </c>
      <c r="E250" t="s" s="253">
        <v>984</v>
      </c>
      <c r="F250" s="253">
        <f>IF('J201'!V61-'J201'!V62&gt;=-0.5,"OK","ERROR")</f>
      </c>
    </row>
    <row r="251">
      <c r="A251" t="s" s="253">
        <v>132</v>
      </c>
      <c r="B251" t="s" s="252">
        <v>959</v>
      </c>
      <c r="C251" t="s" s="253">
        <v>960</v>
      </c>
      <c r="D251" t="s" s="253">
        <v>985</v>
      </c>
      <c r="E251" t="s" s="253">
        <v>986</v>
      </c>
      <c r="F251" s="253">
        <f>IF('J201'!W61-'J201'!W62&gt;=-0.5,"OK","ERROR")</f>
      </c>
    </row>
    <row r="252">
      <c r="A252" t="s" s="253">
        <v>132</v>
      </c>
      <c r="B252" t="s" s="252">
        <v>959</v>
      </c>
      <c r="C252" t="s" s="253">
        <v>960</v>
      </c>
      <c r="D252" t="s" s="253">
        <v>987</v>
      </c>
      <c r="E252" t="s" s="253">
        <v>988</v>
      </c>
      <c r="F252" s="253">
        <f>IF('J201'!X61-'J201'!X62&gt;=-0.5,"OK","ERROR")</f>
      </c>
    </row>
    <row r="253">
      <c r="A253" t="s" s="253">
        <v>132</v>
      </c>
      <c r="B253" t="s" s="252">
        <v>959</v>
      </c>
      <c r="C253" t="s" s="253">
        <v>960</v>
      </c>
      <c r="D253" t="s" s="253">
        <v>989</v>
      </c>
      <c r="E253" t="s" s="253">
        <v>990</v>
      </c>
      <c r="F253" s="253">
        <f>IF('J201'!Y61-'J201'!Y62&gt;=-0.5,"OK","ERROR")</f>
      </c>
    </row>
    <row r="254">
      <c r="A254" t="s" s="253">
        <v>132</v>
      </c>
      <c r="B254" t="s" s="252">
        <v>991</v>
      </c>
      <c r="C254" t="s" s="253">
        <v>992</v>
      </c>
      <c r="D254" t="s" s="253">
        <v>993</v>
      </c>
      <c r="E254" t="s" s="253">
        <v>994</v>
      </c>
      <c r="F254" s="253">
        <f>IF(ABS('J201'!Y21-SUM('J201'!X21,'J201'!Q21))&lt;=0.5,"OK","ERROR")</f>
      </c>
    </row>
    <row r="255">
      <c r="A255" t="s" s="253">
        <v>132</v>
      </c>
      <c r="B255" t="s" s="252">
        <v>991</v>
      </c>
      <c r="C255" t="s" s="253">
        <v>992</v>
      </c>
      <c r="D255" t="s" s="253">
        <v>995</v>
      </c>
      <c r="E255" t="s" s="253">
        <v>996</v>
      </c>
      <c r="F255" s="253">
        <f>IF(ABS('J201'!Y22-SUM('J201'!X22,'J201'!Q22))&lt;=0.5,"OK","ERROR")</f>
      </c>
    </row>
    <row r="256">
      <c r="A256" t="s" s="253">
        <v>132</v>
      </c>
      <c r="B256" t="s" s="252">
        <v>991</v>
      </c>
      <c r="C256" t="s" s="253">
        <v>992</v>
      </c>
      <c r="D256" t="s" s="253">
        <v>997</v>
      </c>
      <c r="E256" t="s" s="253">
        <v>998</v>
      </c>
      <c r="F256" s="253">
        <f>IF(ABS('J201'!Y23-SUM('J201'!X23,'J201'!Q23))&lt;=0.5,"OK","ERROR")</f>
      </c>
    </row>
    <row r="257">
      <c r="A257" t="s" s="253">
        <v>132</v>
      </c>
      <c r="B257" t="s" s="252">
        <v>991</v>
      </c>
      <c r="C257" t="s" s="253">
        <v>992</v>
      </c>
      <c r="D257" t="s" s="253">
        <v>999</v>
      </c>
      <c r="E257" t="s" s="253">
        <v>1000</v>
      </c>
      <c r="F257" s="253">
        <f>IF(ABS('J201'!Y24-SUM('J201'!Q24))&lt;=0.5,"OK","ERROR")</f>
      </c>
    </row>
    <row r="258">
      <c r="A258" t="s" s="253">
        <v>132</v>
      </c>
      <c r="B258" t="s" s="252">
        <v>991</v>
      </c>
      <c r="C258" t="s" s="253">
        <v>992</v>
      </c>
      <c r="D258" t="s" s="253">
        <v>1001</v>
      </c>
      <c r="E258" t="s" s="253">
        <v>1002</v>
      </c>
      <c r="F258" s="253">
        <f>IF(ABS('J201'!Y25-SUM('J201'!X25))&lt;=0.5,"OK","ERROR")</f>
      </c>
    </row>
    <row r="259">
      <c r="A259" t="s" s="253">
        <v>132</v>
      </c>
      <c r="B259" t="s" s="252">
        <v>991</v>
      </c>
      <c r="C259" t="s" s="253">
        <v>992</v>
      </c>
      <c r="D259" t="s" s="253">
        <v>1003</v>
      </c>
      <c r="E259" t="s" s="253">
        <v>1004</v>
      </c>
      <c r="F259" s="253">
        <f>IF(ABS('J201'!Y26-SUM('J201'!X26,'J201'!Q26))&lt;=0.5,"OK","ERROR")</f>
      </c>
    </row>
    <row r="260">
      <c r="A260" t="s" s="253">
        <v>132</v>
      </c>
      <c r="B260" t="s" s="252">
        <v>991</v>
      </c>
      <c r="C260" t="s" s="253">
        <v>992</v>
      </c>
      <c r="D260" t="s" s="253">
        <v>1005</v>
      </c>
      <c r="E260" t="s" s="253">
        <v>1006</v>
      </c>
      <c r="F260" s="253">
        <f>IF(ABS('J201'!Y27-SUM('J201'!X27))&lt;=0.5,"OK","ERROR")</f>
      </c>
    </row>
    <row r="261">
      <c r="A261" t="s" s="253">
        <v>132</v>
      </c>
      <c r="B261" t="s" s="252">
        <v>991</v>
      </c>
      <c r="C261" t="s" s="253">
        <v>992</v>
      </c>
      <c r="D261" t="s" s="253">
        <v>1007</v>
      </c>
      <c r="E261" t="s" s="253">
        <v>1008</v>
      </c>
      <c r="F261" s="253">
        <f>IF(ABS('J201'!Y28-SUM('J201'!X28))&lt;=0.5,"OK","ERROR")</f>
      </c>
    </row>
    <row r="262">
      <c r="A262" t="s" s="253">
        <v>132</v>
      </c>
      <c r="B262" t="s" s="252">
        <v>991</v>
      </c>
      <c r="C262" t="s" s="253">
        <v>992</v>
      </c>
      <c r="D262" t="s" s="253">
        <v>1009</v>
      </c>
      <c r="E262" t="s" s="253">
        <v>1010</v>
      </c>
      <c r="F262" s="253">
        <f>IF(ABS('J201'!Y29-SUM('J201'!X29,'J201'!Q29))&lt;=0.5,"OK","ERROR")</f>
      </c>
    </row>
    <row r="263">
      <c r="A263" t="s" s="253">
        <v>132</v>
      </c>
      <c r="B263" t="s" s="252">
        <v>991</v>
      </c>
      <c r="C263" t="s" s="253">
        <v>992</v>
      </c>
      <c r="D263" t="s" s="253">
        <v>1011</v>
      </c>
      <c r="E263" t="s" s="253">
        <v>1012</v>
      </c>
      <c r="F263" s="253">
        <f>IF(ABS('J201'!Y30-SUM('J201'!X30,'J201'!Q30))&lt;=0.5,"OK","ERROR")</f>
      </c>
    </row>
    <row r="264">
      <c r="A264" t="s" s="253">
        <v>132</v>
      </c>
      <c r="B264" t="s" s="252">
        <v>991</v>
      </c>
      <c r="C264" t="s" s="253">
        <v>992</v>
      </c>
      <c r="D264" t="s" s="253">
        <v>1013</v>
      </c>
      <c r="E264" t="s" s="253">
        <v>1014</v>
      </c>
      <c r="F264" s="253">
        <f>IF(ABS('J201'!Y31-SUM('J201'!X31,'J201'!Q31))&lt;=0.5,"OK","ERROR")</f>
      </c>
    </row>
    <row r="265">
      <c r="A265" t="s" s="253">
        <v>132</v>
      </c>
      <c r="B265" t="s" s="252">
        <v>991</v>
      </c>
      <c r="C265" t="s" s="253">
        <v>992</v>
      </c>
      <c r="D265" t="s" s="253">
        <v>1015</v>
      </c>
      <c r="E265" t="s" s="253">
        <v>1016</v>
      </c>
      <c r="F265" s="253">
        <f>IF(ABS('J201'!Y32-SUM('J201'!X32,'J201'!Q32))&lt;=0.5,"OK","ERROR")</f>
      </c>
    </row>
    <row r="266">
      <c r="A266" t="s" s="253">
        <v>132</v>
      </c>
      <c r="B266" t="s" s="252">
        <v>991</v>
      </c>
      <c r="C266" t="s" s="253">
        <v>992</v>
      </c>
      <c r="D266" t="s" s="253">
        <v>1017</v>
      </c>
      <c r="E266" t="s" s="253">
        <v>1018</v>
      </c>
      <c r="F266" s="253">
        <f>IF(ABS('J201'!Y33-SUM('J201'!X33,'J201'!Q33))&lt;=0.5,"OK","ERROR")</f>
      </c>
    </row>
    <row r="267">
      <c r="A267" t="s" s="253">
        <v>132</v>
      </c>
      <c r="B267" t="s" s="252">
        <v>991</v>
      </c>
      <c r="C267" t="s" s="253">
        <v>992</v>
      </c>
      <c r="D267" t="s" s="253">
        <v>1019</v>
      </c>
      <c r="E267" t="s" s="253">
        <v>1020</v>
      </c>
      <c r="F267" s="253">
        <f>IF(ABS('J201'!Y34-SUM('J201'!X34,'J201'!Q34))&lt;=0.5,"OK","ERROR")</f>
      </c>
    </row>
    <row r="268">
      <c r="A268" t="s" s="253">
        <v>132</v>
      </c>
      <c r="B268" t="s" s="252">
        <v>991</v>
      </c>
      <c r="C268" t="s" s="253">
        <v>992</v>
      </c>
      <c r="D268" t="s" s="253">
        <v>1021</v>
      </c>
      <c r="E268" t="s" s="253">
        <v>1022</v>
      </c>
      <c r="F268" s="253">
        <f>IF(ABS('J201'!Y35-SUM('J201'!X35,'J201'!Q35))&lt;=0.5,"OK","ERROR")</f>
      </c>
    </row>
    <row r="269">
      <c r="A269" t="s" s="253">
        <v>132</v>
      </c>
      <c r="B269" t="s" s="252">
        <v>991</v>
      </c>
      <c r="C269" t="s" s="253">
        <v>992</v>
      </c>
      <c r="D269" t="s" s="253">
        <v>1023</v>
      </c>
      <c r="E269" t="s" s="253">
        <v>1024</v>
      </c>
      <c r="F269" s="253">
        <f>IF(ABS('J201'!Y36-SUM('J201'!X36,'J201'!Q36))&lt;=0.5,"OK","ERROR")</f>
      </c>
    </row>
    <row r="270">
      <c r="A270" t="s" s="253">
        <v>132</v>
      </c>
      <c r="B270" t="s" s="252">
        <v>991</v>
      </c>
      <c r="C270" t="s" s="253">
        <v>992</v>
      </c>
      <c r="D270" t="s" s="253">
        <v>1025</v>
      </c>
      <c r="E270" t="s" s="253">
        <v>1026</v>
      </c>
      <c r="F270" s="253">
        <f>IF(ABS('J201'!Y37-SUM('J201'!X37,'J201'!Q37))&lt;=0.5,"OK","ERROR")</f>
      </c>
    </row>
    <row r="271">
      <c r="A271" t="s" s="253">
        <v>132</v>
      </c>
      <c r="B271" t="s" s="252">
        <v>991</v>
      </c>
      <c r="C271" t="s" s="253">
        <v>992</v>
      </c>
      <c r="D271" t="s" s="253">
        <v>1027</v>
      </c>
      <c r="E271" t="s" s="253">
        <v>1028</v>
      </c>
      <c r="F271" s="253">
        <f>IF(ABS('J201'!Y38-SUM('J201'!X38,'J201'!Q38))&lt;=0.5,"OK","ERROR")</f>
      </c>
    </row>
    <row r="272">
      <c r="A272" t="s" s="253">
        <v>132</v>
      </c>
      <c r="B272" t="s" s="252">
        <v>991</v>
      </c>
      <c r="C272" t="s" s="253">
        <v>992</v>
      </c>
      <c r="D272" t="s" s="253">
        <v>1029</v>
      </c>
      <c r="E272" t="s" s="253">
        <v>1030</v>
      </c>
      <c r="F272" s="253">
        <f>IF(ABS('J201'!Y39-SUM('J201'!X39,'J201'!Q39))&lt;=0.5,"OK","ERROR")</f>
      </c>
    </row>
    <row r="273">
      <c r="A273" t="s" s="253">
        <v>132</v>
      </c>
      <c r="B273" t="s" s="252">
        <v>991</v>
      </c>
      <c r="C273" t="s" s="253">
        <v>992</v>
      </c>
      <c r="D273" t="s" s="253">
        <v>1031</v>
      </c>
      <c r="E273" t="s" s="253">
        <v>1032</v>
      </c>
      <c r="F273" s="253">
        <f>IF(ABS('J201'!Y40-SUM('J201'!X40,'J201'!Q40))&lt;=0.5,"OK","ERROR")</f>
      </c>
    </row>
    <row r="274">
      <c r="A274" t="s" s="253">
        <v>132</v>
      </c>
      <c r="B274" t="s" s="252">
        <v>991</v>
      </c>
      <c r="C274" t="s" s="253">
        <v>992</v>
      </c>
      <c r="D274" t="s" s="253">
        <v>1033</v>
      </c>
      <c r="E274" t="s" s="253">
        <v>1034</v>
      </c>
      <c r="F274" s="253">
        <f>IF(ABS('J201'!Y41-SUM('J201'!X41,'J201'!Q41))&lt;=0.5,"OK","ERROR")</f>
      </c>
    </row>
    <row r="275">
      <c r="A275" t="s" s="253">
        <v>132</v>
      </c>
      <c r="B275" t="s" s="252">
        <v>991</v>
      </c>
      <c r="C275" t="s" s="253">
        <v>992</v>
      </c>
      <c r="D275" t="s" s="253">
        <v>1035</v>
      </c>
      <c r="E275" t="s" s="253">
        <v>1036</v>
      </c>
      <c r="F275" s="253">
        <f>IF(ABS('J201'!Y42-SUM('J201'!X42,'J201'!Q42))&lt;=0.5,"OK","ERROR")</f>
      </c>
    </row>
    <row r="276">
      <c r="A276" t="s" s="253">
        <v>132</v>
      </c>
      <c r="B276" t="s" s="252">
        <v>991</v>
      </c>
      <c r="C276" t="s" s="253">
        <v>992</v>
      </c>
      <c r="D276" t="s" s="253">
        <v>1037</v>
      </c>
      <c r="E276" t="s" s="253">
        <v>1038</v>
      </c>
      <c r="F276" s="253">
        <f>IF(ABS('J201'!Y43-SUM('J201'!X43,'J201'!Q43))&lt;=0.5,"OK","ERROR")</f>
      </c>
    </row>
    <row r="277">
      <c r="A277" t="s" s="253">
        <v>132</v>
      </c>
      <c r="B277" t="s" s="252">
        <v>991</v>
      </c>
      <c r="C277" t="s" s="253">
        <v>992</v>
      </c>
      <c r="D277" t="s" s="253">
        <v>1039</v>
      </c>
      <c r="E277" t="s" s="253">
        <v>1040</v>
      </c>
      <c r="F277" s="253">
        <f>IF(ABS('J201'!Y44-SUM('J201'!X44,'J201'!Q44))&lt;=0.5,"OK","ERROR")</f>
      </c>
    </row>
    <row r="278">
      <c r="A278" t="s" s="253">
        <v>132</v>
      </c>
      <c r="B278" t="s" s="252">
        <v>991</v>
      </c>
      <c r="C278" t="s" s="253">
        <v>992</v>
      </c>
      <c r="D278" t="s" s="253">
        <v>1041</v>
      </c>
      <c r="E278" t="s" s="253">
        <v>1042</v>
      </c>
      <c r="F278" s="253">
        <f>IF(ABS('J201'!Y45-SUM('J201'!X45,'J201'!Q45))&lt;=0.5,"OK","ERROR")</f>
      </c>
    </row>
    <row r="279">
      <c r="A279" t="s" s="253">
        <v>132</v>
      </c>
      <c r="B279" t="s" s="252">
        <v>991</v>
      </c>
      <c r="C279" t="s" s="253">
        <v>992</v>
      </c>
      <c r="D279" t="s" s="253">
        <v>1043</v>
      </c>
      <c r="E279" t="s" s="253">
        <v>1044</v>
      </c>
      <c r="F279" s="253">
        <f>IF(ABS('J201'!Y46-SUM('J201'!X46,'J201'!Q46))&lt;=0.5,"OK","ERROR")</f>
      </c>
    </row>
    <row r="280">
      <c r="A280" t="s" s="253">
        <v>132</v>
      </c>
      <c r="B280" t="s" s="252">
        <v>991</v>
      </c>
      <c r="C280" t="s" s="253">
        <v>992</v>
      </c>
      <c r="D280" t="s" s="253">
        <v>1045</v>
      </c>
      <c r="E280" t="s" s="253">
        <v>1046</v>
      </c>
      <c r="F280" s="253">
        <f>IF(ABS('J201'!Y47-SUM('J201'!X47,'J201'!Q47))&lt;=0.5,"OK","ERROR")</f>
      </c>
    </row>
    <row r="281">
      <c r="A281" t="s" s="253">
        <v>132</v>
      </c>
      <c r="B281" t="s" s="252">
        <v>991</v>
      </c>
      <c r="C281" t="s" s="253">
        <v>992</v>
      </c>
      <c r="D281" t="s" s="253">
        <v>1047</v>
      </c>
      <c r="E281" t="s" s="253">
        <v>1048</v>
      </c>
      <c r="F281" s="253">
        <f>IF(ABS('J201'!Y48-SUM('J201'!X48,'J201'!Q48))&lt;=0.5,"OK","ERROR")</f>
      </c>
    </row>
    <row r="282">
      <c r="A282" t="s" s="253">
        <v>132</v>
      </c>
      <c r="B282" t="s" s="252">
        <v>991</v>
      </c>
      <c r="C282" t="s" s="253">
        <v>992</v>
      </c>
      <c r="D282" t="s" s="253">
        <v>1049</v>
      </c>
      <c r="E282" t="s" s="253">
        <v>1050</v>
      </c>
      <c r="F282" s="253">
        <f>IF(ABS('J201'!Y49-SUM('J201'!X49,'J201'!Q49))&lt;=0.5,"OK","ERROR")</f>
      </c>
    </row>
    <row r="283">
      <c r="A283" t="s" s="253">
        <v>132</v>
      </c>
      <c r="B283" t="s" s="252">
        <v>991</v>
      </c>
      <c r="C283" t="s" s="253">
        <v>992</v>
      </c>
      <c r="D283" t="s" s="253">
        <v>1051</v>
      </c>
      <c r="E283" t="s" s="253">
        <v>1052</v>
      </c>
      <c r="F283" s="253">
        <f>IF(ABS('J201'!Y50-SUM('J201'!X50,'J201'!Q50))&lt;=0.5,"OK","ERROR")</f>
      </c>
    </row>
    <row r="284">
      <c r="A284" t="s" s="253">
        <v>132</v>
      </c>
      <c r="B284" t="s" s="252">
        <v>991</v>
      </c>
      <c r="C284" t="s" s="253">
        <v>992</v>
      </c>
      <c r="D284" t="s" s="253">
        <v>1053</v>
      </c>
      <c r="E284" t="s" s="253">
        <v>1054</v>
      </c>
      <c r="F284" s="253">
        <f>IF(ABS('J201'!Y51-SUM('J201'!X51,'J201'!Q51))&lt;=0.5,"OK","ERROR")</f>
      </c>
    </row>
    <row r="285">
      <c r="A285" t="s" s="253">
        <v>132</v>
      </c>
      <c r="B285" t="s" s="252">
        <v>991</v>
      </c>
      <c r="C285" t="s" s="253">
        <v>992</v>
      </c>
      <c r="D285" t="s" s="253">
        <v>1055</v>
      </c>
      <c r="E285" t="s" s="253">
        <v>1056</v>
      </c>
      <c r="F285" s="253">
        <f>IF(ABS('J201'!Y52-SUM('J201'!X52,'J201'!Q52))&lt;=0.5,"OK","ERROR")</f>
      </c>
    </row>
    <row r="286">
      <c r="A286" t="s" s="253">
        <v>132</v>
      </c>
      <c r="B286" t="s" s="252">
        <v>991</v>
      </c>
      <c r="C286" t="s" s="253">
        <v>992</v>
      </c>
      <c r="D286" t="s" s="253">
        <v>1057</v>
      </c>
      <c r="E286" t="s" s="253">
        <v>1058</v>
      </c>
      <c r="F286" s="253">
        <f>IF(ABS('J201'!Y53-SUM('J201'!X53,'J201'!Q53))&lt;=0.5,"OK","ERROR")</f>
      </c>
    </row>
    <row r="287">
      <c r="A287" t="s" s="253">
        <v>132</v>
      </c>
      <c r="B287" t="s" s="252">
        <v>991</v>
      </c>
      <c r="C287" t="s" s="253">
        <v>992</v>
      </c>
      <c r="D287" t="s" s="253">
        <v>1059</v>
      </c>
      <c r="E287" t="s" s="253">
        <v>1060</v>
      </c>
      <c r="F287" s="253">
        <f>IF(ABS('J201'!Y54-SUM('J201'!X54,'J201'!Q54))&lt;=0.5,"OK","ERROR")</f>
      </c>
    </row>
    <row r="288">
      <c r="A288" t="s" s="253">
        <v>132</v>
      </c>
      <c r="B288" t="s" s="252">
        <v>991</v>
      </c>
      <c r="C288" t="s" s="253">
        <v>992</v>
      </c>
      <c r="D288" t="s" s="253">
        <v>1061</v>
      </c>
      <c r="E288" t="s" s="253">
        <v>1062</v>
      </c>
      <c r="F288" s="253">
        <f>IF(ABS('J201'!Y55-SUM('J201'!X55,'J201'!Q55))&lt;=0.5,"OK","ERROR")</f>
      </c>
    </row>
    <row r="289">
      <c r="A289" t="s" s="253">
        <v>132</v>
      </c>
      <c r="B289" t="s" s="252">
        <v>991</v>
      </c>
      <c r="C289" t="s" s="253">
        <v>992</v>
      </c>
      <c r="D289" t="s" s="253">
        <v>1063</v>
      </c>
      <c r="E289" t="s" s="253">
        <v>1064</v>
      </c>
      <c r="F289" s="253">
        <f>IF(ABS('J201'!Y56-SUM('J201'!X56,'J201'!Q56))&lt;=0.5,"OK","ERROR")</f>
      </c>
    </row>
    <row r="290">
      <c r="A290" t="s" s="253">
        <v>132</v>
      </c>
      <c r="B290" t="s" s="252">
        <v>991</v>
      </c>
      <c r="C290" t="s" s="253">
        <v>992</v>
      </c>
      <c r="D290" t="s" s="253">
        <v>1065</v>
      </c>
      <c r="E290" t="s" s="253">
        <v>1066</v>
      </c>
      <c r="F290" s="253">
        <f>IF(ABS('J201'!Y57-SUM('J201'!X57,'J201'!Q57))&lt;=0.5,"OK","ERROR")</f>
      </c>
    </row>
    <row r="291">
      <c r="A291" t="s" s="253">
        <v>132</v>
      </c>
      <c r="B291" t="s" s="252">
        <v>991</v>
      </c>
      <c r="C291" t="s" s="253">
        <v>992</v>
      </c>
      <c r="D291" t="s" s="253">
        <v>1067</v>
      </c>
      <c r="E291" t="s" s="253">
        <v>1068</v>
      </c>
      <c r="F291" s="253">
        <f>IF(ABS('J201'!Y59-SUM('J201'!X59,'J201'!Q59))&lt;=0.5,"OK","ERROR")</f>
      </c>
    </row>
    <row r="292">
      <c r="A292" t="s" s="253">
        <v>132</v>
      </c>
      <c r="B292" t="s" s="252">
        <v>991</v>
      </c>
      <c r="C292" t="s" s="253">
        <v>992</v>
      </c>
      <c r="D292" t="s" s="253">
        <v>1069</v>
      </c>
      <c r="E292" t="s" s="253">
        <v>1070</v>
      </c>
      <c r="F292" s="253">
        <f>IF(ABS('J201'!Y60-SUM('J201'!X60,'J201'!Q60))&lt;=0.5,"OK","ERROR")</f>
      </c>
    </row>
    <row r="293">
      <c r="A293" t="s" s="253">
        <v>132</v>
      </c>
      <c r="B293" t="s" s="252">
        <v>991</v>
      </c>
      <c r="C293" t="s" s="253">
        <v>992</v>
      </c>
      <c r="D293" t="s" s="253">
        <v>1071</v>
      </c>
      <c r="E293" t="s" s="253">
        <v>1072</v>
      </c>
      <c r="F293" s="253">
        <f>IF(ABS('J201'!Y61-SUM('J201'!X61,'J201'!Q61))&lt;=0.5,"OK","ERROR")</f>
      </c>
    </row>
    <row r="294">
      <c r="A294" t="s" s="253">
        <v>132</v>
      </c>
      <c r="B294" t="s" s="252">
        <v>991</v>
      </c>
      <c r="C294" t="s" s="253">
        <v>992</v>
      </c>
      <c r="D294" t="s" s="253">
        <v>1073</v>
      </c>
      <c r="E294" t="s" s="253">
        <v>1074</v>
      </c>
      <c r="F294" s="253">
        <f>IF(ABS('J201'!Y62-SUM('J201'!X62,'J201'!Q62))&lt;=0.5,"OK","ERROR")</f>
      </c>
    </row>
    <row r="295">
      <c r="A295" t="s" s="253">
        <v>132</v>
      </c>
      <c r="B295" t="s" s="252">
        <v>991</v>
      </c>
      <c r="C295" t="s" s="253">
        <v>992</v>
      </c>
      <c r="D295" t="s" s="253">
        <v>1075</v>
      </c>
      <c r="E295" t="s" s="253">
        <v>1076</v>
      </c>
      <c r="F295" s="253">
        <f>IF(ABS('J201'!Y63-SUM('J201'!X63,'J201'!Q63))&lt;=0.5,"OK","ERROR")</f>
      </c>
    </row>
    <row r="296">
      <c r="A296" t="s" s="253">
        <v>132</v>
      </c>
      <c r="B296" t="s" s="252">
        <v>991</v>
      </c>
      <c r="C296" t="s" s="253">
        <v>992</v>
      </c>
      <c r="D296" t="s" s="253">
        <v>1077</v>
      </c>
      <c r="E296" t="s" s="253">
        <v>1078</v>
      </c>
      <c r="F296" s="253">
        <f>IF(ABS('J201'!Y65-SUM('J201'!X65,'J201'!Q65))&lt;=0.5,"OK","ERROR")</f>
      </c>
    </row>
    <row r="297">
      <c r="A297" t="s" s="253">
        <v>132</v>
      </c>
      <c r="B297" t="s" s="252">
        <v>991</v>
      </c>
      <c r="C297" t="s" s="253">
        <v>992</v>
      </c>
      <c r="D297" t="s" s="253">
        <v>1079</v>
      </c>
      <c r="E297" t="s" s="253">
        <v>1080</v>
      </c>
      <c r="F297" s="253">
        <f>IF(ABS('J201'!Y66-SUM('J201'!X66,'J201'!Q66))&lt;=0.5,"OK","ERROR")</f>
      </c>
    </row>
    <row r="298">
      <c r="A298" t="s" s="253">
        <v>132</v>
      </c>
      <c r="B298" t="s" s="252">
        <v>991</v>
      </c>
      <c r="C298" t="s" s="253">
        <v>992</v>
      </c>
      <c r="D298" t="s" s="253">
        <v>1081</v>
      </c>
      <c r="E298" t="s" s="253">
        <v>1082</v>
      </c>
      <c r="F298" s="253">
        <f>IF(ABS('J201'!Y67-SUM('J201'!X67,'J201'!Q67))&lt;=0.5,"OK","ERROR")</f>
      </c>
    </row>
    <row r="299">
      <c r="A299" t="s" s="253">
        <v>132</v>
      </c>
      <c r="B299" t="s" s="252">
        <v>991</v>
      </c>
      <c r="C299" t="s" s="253">
        <v>992</v>
      </c>
      <c r="D299" t="s" s="253">
        <v>1083</v>
      </c>
      <c r="E299" t="s" s="253">
        <v>1084</v>
      </c>
      <c r="F299" s="253">
        <f>IF(ABS('J201'!Y68-SUM('J201'!X68,'J201'!Q68))&lt;=0.5,"OK","ERROR")</f>
      </c>
    </row>
    <row r="300">
      <c r="A300" t="s" s="253">
        <v>132</v>
      </c>
      <c r="B300" t="s" s="252">
        <v>991</v>
      </c>
      <c r="C300" t="s" s="253">
        <v>992</v>
      </c>
      <c r="D300" t="s" s="253">
        <v>1085</v>
      </c>
      <c r="E300" t="s" s="253">
        <v>1086</v>
      </c>
      <c r="F300" s="253">
        <f>IF(ABS('J201'!Y69-SUM('J201'!X69,'J201'!Q69))&lt;=0.5,"OK","ERROR")</f>
      </c>
    </row>
    <row r="301">
      <c r="A301" t="s" s="253">
        <v>132</v>
      </c>
      <c r="B301" t="s" s="252">
        <v>991</v>
      </c>
      <c r="C301" t="s" s="253">
        <v>992</v>
      </c>
      <c r="D301" t="s" s="253">
        <v>1087</v>
      </c>
      <c r="E301" t="s" s="253">
        <v>1088</v>
      </c>
      <c r="F301" s="253">
        <f>IF(ABS('J201'!Y70-SUM('J201'!X70,'J201'!Q70))&lt;=0.5,"OK","ERROR")</f>
      </c>
    </row>
    <row r="302">
      <c r="A302" t="s" s="253">
        <v>132</v>
      </c>
      <c r="B302" t="s" s="252">
        <v>991</v>
      </c>
      <c r="C302" t="s" s="253">
        <v>992</v>
      </c>
      <c r="D302" t="s" s="253">
        <v>1089</v>
      </c>
      <c r="E302" t="s" s="253">
        <v>1090</v>
      </c>
      <c r="F302" s="253">
        <f>IF(ABS('J201'!Y71-SUM('J201'!X71,'J201'!Q71))&lt;=0.5,"OK","ERROR")</f>
      </c>
    </row>
    <row r="303">
      <c r="A303" t="s" s="253">
        <v>132</v>
      </c>
      <c r="B303" t="s" s="252">
        <v>991</v>
      </c>
      <c r="C303" t="s" s="253">
        <v>992</v>
      </c>
      <c r="D303" t="s" s="253">
        <v>1091</v>
      </c>
      <c r="E303" t="s" s="253">
        <v>1092</v>
      </c>
      <c r="F303" s="253">
        <f>IF(ABS('J201'!Y72-SUM('J201'!X72,'J201'!Q72))&lt;=0.5,"OK","ERROR")</f>
      </c>
    </row>
    <row r="304">
      <c r="A304" t="s" s="253">
        <v>132</v>
      </c>
      <c r="B304" t="s" s="252">
        <v>991</v>
      </c>
      <c r="C304" t="s" s="253">
        <v>992</v>
      </c>
      <c r="D304" t="s" s="253">
        <v>1093</v>
      </c>
      <c r="E304" t="s" s="253">
        <v>1094</v>
      </c>
      <c r="F304" s="253">
        <f>IF(ABS('J201'!Y73-SUM('J201'!X73,'J201'!Q73))&lt;=0.5,"OK","ERROR")</f>
      </c>
    </row>
    <row r="305">
      <c r="A305" t="s" s="253">
        <v>132</v>
      </c>
      <c r="B305" t="s" s="252">
        <v>991</v>
      </c>
      <c r="C305" t="s" s="253">
        <v>992</v>
      </c>
      <c r="D305" t="s" s="253">
        <v>1095</v>
      </c>
      <c r="E305" t="s" s="253">
        <v>1096</v>
      </c>
      <c r="F305" s="253">
        <f>IF(ABS('J201'!Y74-SUM('J201'!X74,'J201'!Q74))&lt;=0.5,"OK","ERROR")</f>
      </c>
    </row>
    <row r="306">
      <c r="A306" t="s" s="253">
        <v>132</v>
      </c>
      <c r="B306" t="s" s="252">
        <v>991</v>
      </c>
      <c r="C306" t="s" s="253">
        <v>992</v>
      </c>
      <c r="D306" t="s" s="253">
        <v>1097</v>
      </c>
      <c r="E306" t="s" s="253">
        <v>1098</v>
      </c>
      <c r="F306" s="253">
        <f>IF(ABS('J201'!Y75-SUM('J201'!X75,'J201'!Q75))&lt;=0.5,"OK","ERROR")</f>
      </c>
    </row>
    <row r="307">
      <c r="A307" t="s" s="253">
        <v>132</v>
      </c>
      <c r="B307" t="s" s="252">
        <v>991</v>
      </c>
      <c r="C307" t="s" s="253">
        <v>992</v>
      </c>
      <c r="D307" t="s" s="253">
        <v>1099</v>
      </c>
      <c r="E307" t="s" s="253">
        <v>1100</v>
      </c>
      <c r="F307" s="253">
        <f>IF(ABS('J201'!Y76-SUM('J201'!X76,'J201'!Q76))&lt;=0.5,"OK","ERROR")</f>
      </c>
    </row>
    <row r="308">
      <c r="A308" t="s" s="253">
        <v>132</v>
      </c>
      <c r="B308" t="s" s="252">
        <v>991</v>
      </c>
      <c r="C308" t="s" s="253">
        <v>992</v>
      </c>
      <c r="D308" t="s" s="253">
        <v>1101</v>
      </c>
      <c r="E308" t="s" s="253">
        <v>1102</v>
      </c>
      <c r="F308" s="253">
        <f>IF(ABS('J201'!Y77-SUM('J201'!X77,'J201'!Q77))&lt;=0.5,"OK","ERROR")</f>
      </c>
    </row>
    <row r="309">
      <c r="A309" t="s" s="253">
        <v>132</v>
      </c>
      <c r="B309" t="s" s="252">
        <v>991</v>
      </c>
      <c r="C309" t="s" s="253">
        <v>992</v>
      </c>
      <c r="D309" t="s" s="253">
        <v>1103</v>
      </c>
      <c r="E309" t="s" s="253">
        <v>1104</v>
      </c>
      <c r="F309" s="253">
        <f>IF(ABS('J201'!Y78-SUM('J201'!X78,'J201'!Q78))&lt;=0.5,"OK","ERROR")</f>
      </c>
    </row>
    <row r="310">
      <c r="A310" t="s" s="253">
        <v>132</v>
      </c>
      <c r="B310" t="s" s="252">
        <v>991</v>
      </c>
      <c r="C310" t="s" s="253">
        <v>992</v>
      </c>
      <c r="D310" t="s" s="253">
        <v>1105</v>
      </c>
      <c r="E310" t="s" s="253">
        <v>1106</v>
      </c>
      <c r="F310" s="253">
        <f>IF(ABS('J201'!Y79-SUM('J201'!X79,'J201'!Q79))&lt;=0.5,"OK","ERROR")</f>
      </c>
    </row>
    <row r="311">
      <c r="A311" t="s" s="253">
        <v>132</v>
      </c>
      <c r="B311" t="s" s="252">
        <v>991</v>
      </c>
      <c r="C311" t="s" s="253">
        <v>992</v>
      </c>
      <c r="D311" t="s" s="253">
        <v>1107</v>
      </c>
      <c r="E311" t="s" s="253">
        <v>1108</v>
      </c>
      <c r="F311" s="253">
        <f>IF(ABS('J201'!Y80-SUM('J201'!X80,'J201'!Q80))&lt;=0.5,"OK","ERROR")</f>
      </c>
    </row>
    <row r="312">
      <c r="A312" t="s" s="253">
        <v>132</v>
      </c>
      <c r="B312" t="s" s="252">
        <v>991</v>
      </c>
      <c r="C312" t="s" s="253">
        <v>992</v>
      </c>
      <c r="D312" t="s" s="253">
        <v>1109</v>
      </c>
      <c r="E312" t="s" s="253">
        <v>1110</v>
      </c>
      <c r="F312" s="253">
        <f>IF(ABS('J201'!Y81-SUM('J201'!X81,'J201'!Q81))&lt;=0.5,"OK","ERROR")</f>
      </c>
    </row>
    <row r="313">
      <c r="A313" t="s" s="253">
        <v>132</v>
      </c>
      <c r="B313" t="s" s="252">
        <v>991</v>
      </c>
      <c r="C313" t="s" s="253">
        <v>992</v>
      </c>
      <c r="D313" t="s" s="253">
        <v>1111</v>
      </c>
      <c r="E313" t="s" s="253">
        <v>1112</v>
      </c>
      <c r="F313" s="253">
        <f>IF(ABS('J201'!Y82-SUM('J201'!X82,'J201'!Q82))&lt;=0.5,"OK","ERROR")</f>
      </c>
    </row>
    <row r="314">
      <c r="A314" t="s" s="253">
        <v>132</v>
      </c>
      <c r="B314" t="s" s="252">
        <v>991</v>
      </c>
      <c r="C314" t="s" s="253">
        <v>992</v>
      </c>
      <c r="D314" t="s" s="253">
        <v>1113</v>
      </c>
      <c r="E314" t="s" s="253">
        <v>1114</v>
      </c>
      <c r="F314" s="253">
        <f>IF(ABS('J201'!Y83-SUM('J201'!X83,'J201'!Q83))&lt;=0.5,"OK","ERROR")</f>
      </c>
    </row>
    <row r="315">
      <c r="A315" t="s" s="253">
        <v>132</v>
      </c>
      <c r="B315" t="s" s="252">
        <v>991</v>
      </c>
      <c r="C315" t="s" s="253">
        <v>992</v>
      </c>
      <c r="D315" t="s" s="253">
        <v>1115</v>
      </c>
      <c r="E315" t="s" s="253">
        <v>1116</v>
      </c>
      <c r="F315" s="253">
        <f>IF(ABS('J201'!Y84-SUM('J201'!X84,'J201'!Q84))&lt;=0.5,"OK","ERROR")</f>
      </c>
    </row>
    <row r="316">
      <c r="A316" t="s" s="253">
        <v>132</v>
      </c>
      <c r="B316" t="s" s="252">
        <v>991</v>
      </c>
      <c r="C316" t="s" s="253">
        <v>992</v>
      </c>
      <c r="D316" t="s" s="253">
        <v>1117</v>
      </c>
      <c r="E316" t="s" s="253">
        <v>1118</v>
      </c>
      <c r="F316" s="253">
        <f>IF(ABS('J201'!Y85-SUM('J201'!X85,'J201'!Q85))&lt;=0.5,"OK","ERROR")</f>
      </c>
    </row>
    <row r="317">
      <c r="A317" t="s" s="253">
        <v>132</v>
      </c>
      <c r="B317" t="s" s="252">
        <v>991</v>
      </c>
      <c r="C317" t="s" s="253">
        <v>992</v>
      </c>
      <c r="D317" t="s" s="253">
        <v>1119</v>
      </c>
      <c r="E317" t="s" s="253">
        <v>1120</v>
      </c>
      <c r="F317" s="253">
        <f>IF(ABS('J201'!Y86-SUM('J201'!X86,'J201'!Q86))&lt;=0.5,"OK","ERROR")</f>
      </c>
    </row>
    <row r="318">
      <c r="A318" t="s" s="253">
        <v>132</v>
      </c>
      <c r="B318" t="s" s="252">
        <v>991</v>
      </c>
      <c r="C318" t="s" s="253">
        <v>992</v>
      </c>
      <c r="D318" t="s" s="253">
        <v>1121</v>
      </c>
      <c r="E318" t="s" s="253">
        <v>1122</v>
      </c>
      <c r="F318" s="253">
        <f>IF(ABS('J201'!Y87-SUM('J201'!X87,'J201'!Q87))&lt;=0.5,"OK","ERROR")</f>
      </c>
    </row>
    <row r="319">
      <c r="A319" t="s" s="253">
        <v>132</v>
      </c>
      <c r="B319" t="s" s="252">
        <v>991</v>
      </c>
      <c r="C319" t="s" s="253">
        <v>992</v>
      </c>
      <c r="D319" t="s" s="253">
        <v>1123</v>
      </c>
      <c r="E319" t="s" s="253">
        <v>1124</v>
      </c>
      <c r="F319" s="253">
        <f>IF(ABS('J201'!Y88-SUM('J201'!X88,'J201'!Q88))&lt;=0.5,"OK","ERROR")</f>
      </c>
    </row>
    <row r="320">
      <c r="A320" t="s" s="253">
        <v>132</v>
      </c>
      <c r="B320" t="s" s="252">
        <v>991</v>
      </c>
      <c r="C320" t="s" s="253">
        <v>992</v>
      </c>
      <c r="D320" t="s" s="253">
        <v>1125</v>
      </c>
      <c r="E320" t="s" s="253">
        <v>1126</v>
      </c>
      <c r="F320" s="253">
        <f>IF(ABS('J201'!Y89-SUM('J201'!X89,'J201'!Q89))&lt;=0.5,"OK","ERROR")</f>
      </c>
    </row>
    <row r="321">
      <c r="A321" t="s" s="253">
        <v>132</v>
      </c>
      <c r="B321" t="s" s="252">
        <v>991</v>
      </c>
      <c r="C321" t="s" s="253">
        <v>992</v>
      </c>
      <c r="D321" t="s" s="253">
        <v>1127</v>
      </c>
      <c r="E321" t="s" s="253">
        <v>1128</v>
      </c>
      <c r="F321" s="253">
        <f>IF(ABS('J201'!Y90-SUM('J201'!X90,'J201'!Q90))&lt;=0.5,"OK","ERROR")</f>
      </c>
    </row>
    <row r="322">
      <c r="A322" t="s" s="253">
        <v>132</v>
      </c>
      <c r="B322" t="s" s="252">
        <v>991</v>
      </c>
      <c r="C322" t="s" s="253">
        <v>992</v>
      </c>
      <c r="D322" t="s" s="253">
        <v>1129</v>
      </c>
      <c r="E322" t="s" s="253">
        <v>1130</v>
      </c>
      <c r="F322" s="253">
        <f>IF(ABS('J201'!Y91-SUM('J201'!X91,'J201'!Q91))&lt;=0.5,"OK","ERROR")</f>
      </c>
    </row>
    <row r="323">
      <c r="A323" t="s" s="253">
        <v>132</v>
      </c>
      <c r="B323" t="s" s="252">
        <v>991</v>
      </c>
      <c r="C323" t="s" s="253">
        <v>992</v>
      </c>
      <c r="D323" t="s" s="253">
        <v>1131</v>
      </c>
      <c r="E323" t="s" s="253">
        <v>1132</v>
      </c>
      <c r="F323" s="253">
        <f>IF(ABS('J201'!Y92-SUM('J201'!X92,'J201'!Q92))&lt;=0.5,"OK","ERROR")</f>
      </c>
    </row>
    <row r="324">
      <c r="A324" t="s" s="253">
        <v>132</v>
      </c>
      <c r="B324" t="s" s="252">
        <v>991</v>
      </c>
      <c r="C324" t="s" s="253">
        <v>992</v>
      </c>
      <c r="D324" t="s" s="253">
        <v>1133</v>
      </c>
      <c r="E324" t="s" s="253">
        <v>1134</v>
      </c>
      <c r="F324" s="253">
        <f>IF(ABS('J201'!Y93-SUM('J201'!X93,'J201'!Q93))&lt;=0.5,"OK","ERROR")</f>
      </c>
    </row>
    <row r="325">
      <c r="A325" t="s" s="253">
        <v>132</v>
      </c>
      <c r="B325" t="s" s="252">
        <v>991</v>
      </c>
      <c r="C325" t="s" s="253">
        <v>992</v>
      </c>
      <c r="D325" t="s" s="253">
        <v>1135</v>
      </c>
      <c r="E325" t="s" s="253">
        <v>1136</v>
      </c>
      <c r="F325" s="253">
        <f>IF(ABS('J201'!Y94-SUM('J201'!X94,'J201'!Q94))&lt;=0.5,"OK","ERROR")</f>
      </c>
    </row>
    <row r="326">
      <c r="A326" t="s" s="253">
        <v>132</v>
      </c>
      <c r="B326" t="s" s="252">
        <v>991</v>
      </c>
      <c r="C326" t="s" s="253">
        <v>992</v>
      </c>
      <c r="D326" t="s" s="253">
        <v>1137</v>
      </c>
      <c r="E326" t="s" s="253">
        <v>1138</v>
      </c>
      <c r="F326" s="253">
        <f>IF(ABS('J201'!Y95-SUM('J201'!X95,'J201'!Q95))&lt;=0.5,"OK","ERROR")</f>
      </c>
    </row>
    <row r="327">
      <c r="A327" t="s" s="253">
        <v>132</v>
      </c>
      <c r="B327" t="s" s="252">
        <v>991</v>
      </c>
      <c r="C327" t="s" s="253">
        <v>992</v>
      </c>
      <c r="D327" t="s" s="253">
        <v>1139</v>
      </c>
      <c r="E327" t="s" s="253">
        <v>1140</v>
      </c>
      <c r="F327" s="253">
        <f>IF(ABS('J201'!Y96-SUM('J201'!X96,'J201'!Q96))&lt;=0.5,"OK","ERROR")</f>
      </c>
    </row>
    <row r="328">
      <c r="A328" t="s" s="253">
        <v>132</v>
      </c>
      <c r="B328" t="s" s="252">
        <v>991</v>
      </c>
      <c r="C328" t="s" s="253">
        <v>992</v>
      </c>
      <c r="D328" t="s" s="253">
        <v>1141</v>
      </c>
      <c r="E328" t="s" s="253">
        <v>1142</v>
      </c>
      <c r="F328" s="253">
        <f>IF(ABS('J201'!Y97-SUM('J201'!X97,'J201'!Q97))&lt;=0.5,"OK","ERROR")</f>
      </c>
    </row>
    <row r="329">
      <c r="A329" t="s" s="253">
        <v>132</v>
      </c>
      <c r="B329" t="s" s="252">
        <v>991</v>
      </c>
      <c r="C329" t="s" s="253">
        <v>992</v>
      </c>
      <c r="D329" t="s" s="253">
        <v>1143</v>
      </c>
      <c r="E329" t="s" s="253">
        <v>1144</v>
      </c>
      <c r="F329" s="253">
        <f>IF(ABS('J201'!Y98-SUM('J201'!X98,'J201'!Q98))&lt;=0.5,"OK","ERROR")</f>
      </c>
    </row>
    <row r="330">
      <c r="A330" t="s" s="253">
        <v>132</v>
      </c>
      <c r="B330" t="s" s="252">
        <v>991</v>
      </c>
      <c r="C330" t="s" s="253">
        <v>992</v>
      </c>
      <c r="D330" t="s" s="253">
        <v>1145</v>
      </c>
      <c r="E330" t="s" s="253">
        <v>1146</v>
      </c>
      <c r="F330" s="253">
        <f>IF(ABS('J201'!Y99-SUM('J201'!X99,'J201'!Q99))&lt;=0.5,"OK","ERROR")</f>
      </c>
    </row>
    <row r="331">
      <c r="A331" t="s" s="253">
        <v>132</v>
      </c>
      <c r="B331" t="s" s="252">
        <v>991</v>
      </c>
      <c r="C331" t="s" s="253">
        <v>992</v>
      </c>
      <c r="D331" t="s" s="253">
        <v>1147</v>
      </c>
      <c r="E331" t="s" s="253">
        <v>1148</v>
      </c>
      <c r="F331" s="253">
        <f>IF(ABS('J201'!Y100-SUM('J201'!X100,'J201'!Q100))&lt;=0.5,"OK","ERROR")</f>
      </c>
    </row>
    <row r="332">
      <c r="A332" t="s" s="253">
        <v>132</v>
      </c>
      <c r="B332" t="s" s="252">
        <v>991</v>
      </c>
      <c r="C332" t="s" s="253">
        <v>992</v>
      </c>
      <c r="D332" t="s" s="253">
        <v>1149</v>
      </c>
      <c r="E332" t="s" s="253">
        <v>1150</v>
      </c>
      <c r="F332" s="253">
        <f>IF(ABS('J201'!Y101-SUM('J201'!X101,'J201'!Q101))&lt;=0.5,"OK","ERROR")</f>
      </c>
    </row>
    <row r="333">
      <c r="A333" t="s" s="253">
        <v>132</v>
      </c>
      <c r="B333" t="s" s="252">
        <v>991</v>
      </c>
      <c r="C333" t="s" s="253">
        <v>992</v>
      </c>
      <c r="D333" t="s" s="253">
        <v>1151</v>
      </c>
      <c r="E333" t="s" s="253">
        <v>1152</v>
      </c>
      <c r="F333" s="253">
        <f>IF(ABS('J201'!Y102-SUM('J201'!X102,'J201'!Q102))&lt;=0.5,"OK","ERROR")</f>
      </c>
    </row>
    <row r="334">
      <c r="A334" t="s" s="253">
        <v>132</v>
      </c>
      <c r="B334" t="s" s="252">
        <v>991</v>
      </c>
      <c r="C334" t="s" s="253">
        <v>992</v>
      </c>
      <c r="D334" t="s" s="253">
        <v>1153</v>
      </c>
      <c r="E334" t="s" s="253">
        <v>1154</v>
      </c>
      <c r="F334" s="253">
        <f>IF(ABS('J201'!Y103-SUM('J201'!X103,'J201'!Q103))&lt;=0.5,"OK","ERROR")</f>
      </c>
    </row>
    <row r="335">
      <c r="A335" t="s" s="253">
        <v>132</v>
      </c>
      <c r="B335" t="s" s="252">
        <v>991</v>
      </c>
      <c r="C335" t="s" s="253">
        <v>992</v>
      </c>
      <c r="D335" t="s" s="253">
        <v>1155</v>
      </c>
      <c r="E335" t="s" s="253">
        <v>1156</v>
      </c>
      <c r="F335" s="253">
        <f>IF(ABS('J201'!Y104-SUM('J201'!X104,'J201'!Q104))&lt;=0.5,"OK","ERROR")</f>
      </c>
    </row>
    <row r="336">
      <c r="A336" t="s" s="253">
        <v>132</v>
      </c>
      <c r="B336" t="s" s="252">
        <v>991</v>
      </c>
      <c r="C336" t="s" s="253">
        <v>992</v>
      </c>
      <c r="D336" t="s" s="253">
        <v>1157</v>
      </c>
      <c r="E336" t="s" s="253">
        <v>1158</v>
      </c>
      <c r="F336" s="253">
        <f>IF(ABS('J201'!Y105-SUM('J201'!X105,'J201'!Q105))&lt;=0.5,"OK","ERROR")</f>
      </c>
    </row>
    <row r="337">
      <c r="A337" t="s" s="253">
        <v>132</v>
      </c>
      <c r="B337" t="s" s="252">
        <v>991</v>
      </c>
      <c r="C337" t="s" s="253">
        <v>992</v>
      </c>
      <c r="D337" t="s" s="253">
        <v>1159</v>
      </c>
      <c r="E337" t="s" s="253">
        <v>1160</v>
      </c>
      <c r="F337" s="253">
        <f>IF(ABS('J201'!Y106-SUM('J201'!Q106))&lt;=0.5,"OK","ERROR")</f>
      </c>
    </row>
    <row r="338">
      <c r="A338" t="s" s="253">
        <v>132</v>
      </c>
      <c r="B338" t="s" s="252">
        <v>991</v>
      </c>
      <c r="C338" t="s" s="253">
        <v>992</v>
      </c>
      <c r="D338" t="s" s="253">
        <v>1161</v>
      </c>
      <c r="E338" t="s" s="253">
        <v>1162</v>
      </c>
      <c r="F338" s="253">
        <f>IF(ABS('J201'!Y107-SUM('J201'!X107,'J201'!Q107))&lt;=0.5,"OK","ERROR")</f>
      </c>
    </row>
    <row r="339">
      <c r="A339" t="s" s="253">
        <v>132</v>
      </c>
      <c r="B339" t="s" s="252">
        <v>991</v>
      </c>
      <c r="C339" t="s" s="253">
        <v>992</v>
      </c>
      <c r="D339" t="s" s="253">
        <v>1163</v>
      </c>
      <c r="E339" t="s" s="253">
        <v>1164</v>
      </c>
      <c r="F339" s="253">
        <f>IF(ABS('J201'!Y108-SUM('J201'!X108,'J201'!Q108))&lt;=0.5,"OK","ERROR")</f>
      </c>
    </row>
    <row r="340">
      <c r="A340" t="s" s="253">
        <v>132</v>
      </c>
      <c r="B340" t="s" s="252">
        <v>991</v>
      </c>
      <c r="C340" t="s" s="253">
        <v>992</v>
      </c>
      <c r="D340" t="s" s="253">
        <v>1165</v>
      </c>
      <c r="E340" t="s" s="253">
        <v>1166</v>
      </c>
      <c r="F340" s="253">
        <f>IF(ABS('J201'!Y109-SUM('J201'!X109,'J201'!Q109))&lt;=0.5,"OK","ERROR")</f>
      </c>
    </row>
    <row r="341">
      <c r="A341" t="s" s="253">
        <v>132</v>
      </c>
      <c r="B341" t="s" s="252">
        <v>1167</v>
      </c>
      <c r="C341" t="s" s="253">
        <v>1168</v>
      </c>
      <c r="D341" t="s" s="253">
        <v>1169</v>
      </c>
      <c r="E341" t="s" s="253">
        <v>1170</v>
      </c>
      <c r="F341" s="253">
        <f>IF(ABS('J201'!Q21-SUM('J201'!K21,'J201'!N21,'J201'!O21,'J201'!M21,'J201'!P21))&lt;=0.5,"OK","ERROR")</f>
      </c>
    </row>
    <row r="342">
      <c r="A342" t="s" s="253">
        <v>132</v>
      </c>
      <c r="B342" t="s" s="252">
        <v>1167</v>
      </c>
      <c r="C342" t="s" s="253">
        <v>1168</v>
      </c>
      <c r="D342" t="s" s="253">
        <v>1171</v>
      </c>
      <c r="E342" t="s" s="253">
        <v>1172</v>
      </c>
      <c r="F342" s="253">
        <f>IF(ABS('J201'!X21-SUM('J201'!R21,'J201'!U21,'J201'!V21,'J201'!T21,'J201'!W21))&lt;=0.5,"OK","ERROR")</f>
      </c>
    </row>
    <row r="343">
      <c r="A343" t="s" s="253">
        <v>132</v>
      </c>
      <c r="B343" t="s" s="252">
        <v>1167</v>
      </c>
      <c r="C343" t="s" s="253">
        <v>1168</v>
      </c>
      <c r="D343" t="s" s="253">
        <v>1173</v>
      </c>
      <c r="E343" t="s" s="253">
        <v>1174</v>
      </c>
      <c r="F343" s="253">
        <f>IF(ABS('J201'!Q22-SUM('J201'!K22))&lt;=0.5,"OK","ERROR")</f>
      </c>
    </row>
    <row r="344">
      <c r="A344" t="s" s="253">
        <v>132</v>
      </c>
      <c r="B344" t="s" s="252">
        <v>1167</v>
      </c>
      <c r="C344" t="s" s="253">
        <v>1168</v>
      </c>
      <c r="D344" t="s" s="253">
        <v>1175</v>
      </c>
      <c r="E344" t="s" s="253">
        <v>1176</v>
      </c>
      <c r="F344" s="253">
        <f>IF(ABS('J201'!X22-SUM('J201'!R22))&lt;=0.5,"OK","ERROR")</f>
      </c>
    </row>
    <row r="345">
      <c r="A345" t="s" s="253">
        <v>132</v>
      </c>
      <c r="B345" t="s" s="252">
        <v>1167</v>
      </c>
      <c r="C345" t="s" s="253">
        <v>1168</v>
      </c>
      <c r="D345" t="s" s="253">
        <v>1177</v>
      </c>
      <c r="E345" t="s" s="253">
        <v>1178</v>
      </c>
      <c r="F345" s="253">
        <f>IF(ABS('J201'!Q23-SUM('J201'!K23,'J201'!N23,'J201'!O23,'J201'!M23,'J201'!P23))&lt;=0.5,"OK","ERROR")</f>
      </c>
    </row>
    <row r="346">
      <c r="A346" t="s" s="253">
        <v>132</v>
      </c>
      <c r="B346" t="s" s="252">
        <v>1167</v>
      </c>
      <c r="C346" t="s" s="253">
        <v>1168</v>
      </c>
      <c r="D346" t="s" s="253">
        <v>1179</v>
      </c>
      <c r="E346" t="s" s="253">
        <v>1180</v>
      </c>
      <c r="F346" s="253">
        <f>IF(ABS('J201'!X23-SUM('J201'!R23,'J201'!U23,'J201'!V23,'J201'!T23,'J201'!W23))&lt;=0.5,"OK","ERROR")</f>
      </c>
    </row>
    <row r="347">
      <c r="A347" t="s" s="253">
        <v>132</v>
      </c>
      <c r="B347" t="s" s="252">
        <v>1167</v>
      </c>
      <c r="C347" t="s" s="253">
        <v>1168</v>
      </c>
      <c r="D347" t="s" s="253">
        <v>1181</v>
      </c>
      <c r="E347" t="s" s="253">
        <v>1182</v>
      </c>
      <c r="F347" s="253">
        <f>IF(ABS('J201'!Q24-SUM('J201'!K24))&lt;=0.5,"OK","ERROR")</f>
      </c>
    </row>
    <row r="348">
      <c r="A348" t="s" s="253">
        <v>132</v>
      </c>
      <c r="B348" t="s" s="252">
        <v>1167</v>
      </c>
      <c r="C348" t="s" s="253">
        <v>1168</v>
      </c>
      <c r="D348" t="s" s="253">
        <v>1183</v>
      </c>
      <c r="E348" t="s" s="253">
        <v>1184</v>
      </c>
      <c r="F348" s="253">
        <f>IF(ABS('J201'!X25-SUM('J201'!R25,'J201'!U25,'J201'!V25,'J201'!T25,'J201'!W25))&lt;=0.5,"OK","ERROR")</f>
      </c>
    </row>
    <row r="349">
      <c r="A349" t="s" s="253">
        <v>132</v>
      </c>
      <c r="B349" t="s" s="252">
        <v>1167</v>
      </c>
      <c r="C349" t="s" s="253">
        <v>1168</v>
      </c>
      <c r="D349" t="s" s="253">
        <v>1185</v>
      </c>
      <c r="E349" t="s" s="253">
        <v>1186</v>
      </c>
      <c r="F349" s="253">
        <f>IF(ABS('J201'!Q26-SUM('J201'!K26))&lt;=0.5,"OK","ERROR")</f>
      </c>
    </row>
    <row r="350">
      <c r="A350" t="s" s="253">
        <v>132</v>
      </c>
      <c r="B350" t="s" s="252">
        <v>1167</v>
      </c>
      <c r="C350" t="s" s="253">
        <v>1168</v>
      </c>
      <c r="D350" t="s" s="253">
        <v>1187</v>
      </c>
      <c r="E350" t="s" s="253">
        <v>1188</v>
      </c>
      <c r="F350" s="253">
        <f>IF(ABS('J201'!X26-SUM('J201'!U26))&lt;=0.5,"OK","ERROR")</f>
      </c>
    </row>
    <row r="351">
      <c r="A351" t="s" s="253">
        <v>132</v>
      </c>
      <c r="B351" t="s" s="252">
        <v>1167</v>
      </c>
      <c r="C351" t="s" s="253">
        <v>1168</v>
      </c>
      <c r="D351" t="s" s="253">
        <v>1189</v>
      </c>
      <c r="E351" t="s" s="253">
        <v>1190</v>
      </c>
      <c r="F351" s="253">
        <f>IF(ABS('J201'!X27-SUM('J201'!R27,'J201'!U27,'J201'!V27,'J201'!T27,'J201'!W27))&lt;=0.5,"OK","ERROR")</f>
      </c>
    </row>
    <row r="352">
      <c r="A352" t="s" s="253">
        <v>132</v>
      </c>
      <c r="B352" t="s" s="252">
        <v>1167</v>
      </c>
      <c r="C352" t="s" s="253">
        <v>1168</v>
      </c>
      <c r="D352" t="s" s="253">
        <v>1191</v>
      </c>
      <c r="E352" t="s" s="253">
        <v>1192</v>
      </c>
      <c r="F352" s="253">
        <f>IF(ABS('J201'!X28-SUM('J201'!R28,'J201'!U28,'J201'!V28,'J201'!T28,'J201'!W28))&lt;=0.5,"OK","ERROR")</f>
      </c>
    </row>
    <row r="353">
      <c r="A353" t="s" s="253">
        <v>132</v>
      </c>
      <c r="B353" t="s" s="252">
        <v>1167</v>
      </c>
      <c r="C353" t="s" s="253">
        <v>1168</v>
      </c>
      <c r="D353" t="s" s="253">
        <v>1193</v>
      </c>
      <c r="E353" t="s" s="253">
        <v>1194</v>
      </c>
      <c r="F353" s="253">
        <f>IF(ABS('J201'!Q29-SUM('J201'!K29,'J201'!L29,'J201'!N29,'J201'!O29,'J201'!P29,'J201'!M29))&lt;=0.5,"OK","ERROR")</f>
      </c>
    </row>
    <row r="354">
      <c r="A354" t="s" s="253">
        <v>132</v>
      </c>
      <c r="B354" t="s" s="252">
        <v>1167</v>
      </c>
      <c r="C354" t="s" s="253">
        <v>1168</v>
      </c>
      <c r="D354" t="s" s="253">
        <v>1195</v>
      </c>
      <c r="E354" t="s" s="253">
        <v>1196</v>
      </c>
      <c r="F354" s="253">
        <f>IF(ABS('J201'!X29-SUM('J201'!R29,'J201'!S29,'J201'!U29,'J201'!V29,'J201'!W29,'J201'!T29))&lt;=0.5,"OK","ERROR")</f>
      </c>
    </row>
    <row r="355">
      <c r="A355" t="s" s="253">
        <v>132</v>
      </c>
      <c r="B355" t="s" s="252">
        <v>1167</v>
      </c>
      <c r="C355" t="s" s="253">
        <v>1168</v>
      </c>
      <c r="D355" t="s" s="253">
        <v>1197</v>
      </c>
      <c r="E355" t="s" s="253">
        <v>1198</v>
      </c>
      <c r="F355" s="253">
        <f>IF(ABS('J201'!Q30-SUM('J201'!K30,'J201'!L30,'J201'!N30,'J201'!O30,'J201'!P30,'J201'!M30))&lt;=0.5,"OK","ERROR")</f>
      </c>
    </row>
    <row r="356">
      <c r="A356" t="s" s="253">
        <v>132</v>
      </c>
      <c r="B356" t="s" s="252">
        <v>1167</v>
      </c>
      <c r="C356" t="s" s="253">
        <v>1168</v>
      </c>
      <c r="D356" t="s" s="253">
        <v>1199</v>
      </c>
      <c r="E356" t="s" s="253">
        <v>1200</v>
      </c>
      <c r="F356" s="253">
        <f>IF(ABS('J201'!X30-SUM('J201'!R30,'J201'!S30,'J201'!U30,'J201'!V30,'J201'!W30,'J201'!T30))&lt;=0.5,"OK","ERROR")</f>
      </c>
    </row>
    <row r="357">
      <c r="A357" t="s" s="253">
        <v>132</v>
      </c>
      <c r="B357" t="s" s="252">
        <v>1167</v>
      </c>
      <c r="C357" t="s" s="253">
        <v>1168</v>
      </c>
      <c r="D357" t="s" s="253">
        <v>1201</v>
      </c>
      <c r="E357" t="s" s="253">
        <v>1202</v>
      </c>
      <c r="F357" s="253">
        <f>IF(ABS('J201'!Q31-SUM('J201'!K31,'J201'!L31,'J201'!N31,'J201'!O31,'J201'!P31,'J201'!M31))&lt;=0.5,"OK","ERROR")</f>
      </c>
    </row>
    <row r="358">
      <c r="A358" t="s" s="253">
        <v>132</v>
      </c>
      <c r="B358" t="s" s="252">
        <v>1167</v>
      </c>
      <c r="C358" t="s" s="253">
        <v>1168</v>
      </c>
      <c r="D358" t="s" s="253">
        <v>1203</v>
      </c>
      <c r="E358" t="s" s="253">
        <v>1204</v>
      </c>
      <c r="F358" s="253">
        <f>IF(ABS('J201'!X31-SUM('J201'!R31,'J201'!S31,'J201'!U31,'J201'!V31,'J201'!W31,'J201'!T31))&lt;=0.5,"OK","ERROR")</f>
      </c>
    </row>
    <row r="359">
      <c r="A359" t="s" s="253">
        <v>132</v>
      </c>
      <c r="B359" t="s" s="252">
        <v>1167</v>
      </c>
      <c r="C359" t="s" s="253">
        <v>1168</v>
      </c>
      <c r="D359" t="s" s="253">
        <v>1205</v>
      </c>
      <c r="E359" t="s" s="253">
        <v>1206</v>
      </c>
      <c r="F359" s="253">
        <f>IF(ABS('J201'!Q32-SUM('J201'!K32,'J201'!L32,'J201'!N32,'J201'!O32,'J201'!P32,'J201'!M32))&lt;=0.5,"OK","ERROR")</f>
      </c>
    </row>
    <row r="360">
      <c r="A360" t="s" s="253">
        <v>132</v>
      </c>
      <c r="B360" t="s" s="252">
        <v>1167</v>
      </c>
      <c r="C360" t="s" s="253">
        <v>1168</v>
      </c>
      <c r="D360" t="s" s="253">
        <v>1207</v>
      </c>
      <c r="E360" t="s" s="253">
        <v>1208</v>
      </c>
      <c r="F360" s="253">
        <f>IF(ABS('J201'!X32-SUM('J201'!R32,'J201'!S32,'J201'!U32,'J201'!V32,'J201'!W32,'J201'!T32))&lt;=0.5,"OK","ERROR")</f>
      </c>
    </row>
    <row r="361">
      <c r="A361" t="s" s="253">
        <v>132</v>
      </c>
      <c r="B361" t="s" s="252">
        <v>1167</v>
      </c>
      <c r="C361" t="s" s="253">
        <v>1168</v>
      </c>
      <c r="D361" t="s" s="253">
        <v>1209</v>
      </c>
      <c r="E361" t="s" s="253">
        <v>1210</v>
      </c>
      <c r="F361" s="253">
        <f>IF(ABS('J201'!Q33-SUM('J201'!K33,'J201'!L33,'J201'!N33,'J201'!O33,'J201'!P33,'J201'!M33))&lt;=0.5,"OK","ERROR")</f>
      </c>
    </row>
    <row r="362">
      <c r="A362" t="s" s="253">
        <v>132</v>
      </c>
      <c r="B362" t="s" s="252">
        <v>1167</v>
      </c>
      <c r="C362" t="s" s="253">
        <v>1168</v>
      </c>
      <c r="D362" t="s" s="253">
        <v>1211</v>
      </c>
      <c r="E362" t="s" s="253">
        <v>1212</v>
      </c>
      <c r="F362" s="253">
        <f>IF(ABS('J201'!X33-SUM('J201'!R33,'J201'!S33,'J201'!U33,'J201'!V33,'J201'!W33,'J201'!T33))&lt;=0.5,"OK","ERROR")</f>
      </c>
    </row>
    <row r="363">
      <c r="A363" t="s" s="253">
        <v>132</v>
      </c>
      <c r="B363" t="s" s="252">
        <v>1167</v>
      </c>
      <c r="C363" t="s" s="253">
        <v>1168</v>
      </c>
      <c r="D363" t="s" s="253">
        <v>1213</v>
      </c>
      <c r="E363" t="s" s="253">
        <v>1214</v>
      </c>
      <c r="F363" s="253">
        <f>IF(ABS('J201'!Q34-SUM('J201'!K34,'J201'!L34,'J201'!N34,'J201'!O34,'J201'!P34,'J201'!M34))&lt;=0.5,"OK","ERROR")</f>
      </c>
    </row>
    <row r="364">
      <c r="A364" t="s" s="253">
        <v>132</v>
      </c>
      <c r="B364" t="s" s="252">
        <v>1167</v>
      </c>
      <c r="C364" t="s" s="253">
        <v>1168</v>
      </c>
      <c r="D364" t="s" s="253">
        <v>1215</v>
      </c>
      <c r="E364" t="s" s="253">
        <v>1216</v>
      </c>
      <c r="F364" s="253">
        <f>IF(ABS('J201'!X34-SUM('J201'!R34,'J201'!S34,'J201'!U34,'J201'!V34,'J201'!W34,'J201'!T34))&lt;=0.5,"OK","ERROR")</f>
      </c>
    </row>
    <row r="365">
      <c r="A365" t="s" s="253">
        <v>132</v>
      </c>
      <c r="B365" t="s" s="252">
        <v>1167</v>
      </c>
      <c r="C365" t="s" s="253">
        <v>1168</v>
      </c>
      <c r="D365" t="s" s="253">
        <v>1217</v>
      </c>
      <c r="E365" t="s" s="253">
        <v>1218</v>
      </c>
      <c r="F365" s="253">
        <f>IF(ABS('J201'!Q35-SUM('J201'!K35,'J201'!L35,'J201'!N35,'J201'!O35,'J201'!P35,'J201'!M35))&lt;=0.5,"OK","ERROR")</f>
      </c>
    </row>
    <row r="366">
      <c r="A366" t="s" s="253">
        <v>132</v>
      </c>
      <c r="B366" t="s" s="252">
        <v>1167</v>
      </c>
      <c r="C366" t="s" s="253">
        <v>1168</v>
      </c>
      <c r="D366" t="s" s="253">
        <v>1219</v>
      </c>
      <c r="E366" t="s" s="253">
        <v>1220</v>
      </c>
      <c r="F366" s="253">
        <f>IF(ABS('J201'!X35-SUM('J201'!R35,'J201'!S35,'J201'!U35,'J201'!V35,'J201'!W35,'J201'!T35))&lt;=0.5,"OK","ERROR")</f>
      </c>
    </row>
    <row r="367">
      <c r="A367" t="s" s="253">
        <v>132</v>
      </c>
      <c r="B367" t="s" s="252">
        <v>1167</v>
      </c>
      <c r="C367" t="s" s="253">
        <v>1168</v>
      </c>
      <c r="D367" t="s" s="253">
        <v>1221</v>
      </c>
      <c r="E367" t="s" s="253">
        <v>1222</v>
      </c>
      <c r="F367" s="253">
        <f>IF(ABS('J201'!Q36-SUM('J201'!K36,'J201'!L36,'J201'!N36,'J201'!O36,'J201'!P36,'J201'!M36))&lt;=0.5,"OK","ERROR")</f>
      </c>
    </row>
    <row r="368">
      <c r="A368" t="s" s="253">
        <v>132</v>
      </c>
      <c r="B368" t="s" s="252">
        <v>1167</v>
      </c>
      <c r="C368" t="s" s="253">
        <v>1168</v>
      </c>
      <c r="D368" t="s" s="253">
        <v>1223</v>
      </c>
      <c r="E368" t="s" s="253">
        <v>1224</v>
      </c>
      <c r="F368" s="253">
        <f>IF(ABS('J201'!X36-SUM('J201'!R36,'J201'!S36,'J201'!U36,'J201'!V36,'J201'!W36,'J201'!T36))&lt;=0.5,"OK","ERROR")</f>
      </c>
    </row>
    <row r="369">
      <c r="A369" t="s" s="253">
        <v>132</v>
      </c>
      <c r="B369" t="s" s="252">
        <v>1167</v>
      </c>
      <c r="C369" t="s" s="253">
        <v>1168</v>
      </c>
      <c r="D369" t="s" s="253">
        <v>1225</v>
      </c>
      <c r="E369" t="s" s="253">
        <v>1226</v>
      </c>
      <c r="F369" s="253">
        <f>IF(ABS('J201'!Q37-SUM('J201'!K37,'J201'!L37,'J201'!N37,'J201'!O37,'J201'!P37,'J201'!M37))&lt;=0.5,"OK","ERROR")</f>
      </c>
    </row>
    <row r="370">
      <c r="A370" t="s" s="253">
        <v>132</v>
      </c>
      <c r="B370" t="s" s="252">
        <v>1167</v>
      </c>
      <c r="C370" t="s" s="253">
        <v>1168</v>
      </c>
      <c r="D370" t="s" s="253">
        <v>1227</v>
      </c>
      <c r="E370" t="s" s="253">
        <v>1228</v>
      </c>
      <c r="F370" s="253">
        <f>IF(ABS('J201'!X37-SUM('J201'!R37,'J201'!S37,'J201'!U37,'J201'!V37,'J201'!W37,'J201'!T37))&lt;=0.5,"OK","ERROR")</f>
      </c>
    </row>
    <row r="371">
      <c r="A371" t="s" s="253">
        <v>132</v>
      </c>
      <c r="B371" t="s" s="252">
        <v>1167</v>
      </c>
      <c r="C371" t="s" s="253">
        <v>1168</v>
      </c>
      <c r="D371" t="s" s="253">
        <v>1229</v>
      </c>
      <c r="E371" t="s" s="253">
        <v>1230</v>
      </c>
      <c r="F371" s="253">
        <f>IF(ABS('J201'!Q38-SUM('J201'!K38,'J201'!L38,'J201'!N38,'J201'!O38,'J201'!P38,'J201'!M38))&lt;=0.5,"OK","ERROR")</f>
      </c>
    </row>
    <row r="372">
      <c r="A372" t="s" s="253">
        <v>132</v>
      </c>
      <c r="B372" t="s" s="252">
        <v>1167</v>
      </c>
      <c r="C372" t="s" s="253">
        <v>1168</v>
      </c>
      <c r="D372" t="s" s="253">
        <v>1231</v>
      </c>
      <c r="E372" t="s" s="253">
        <v>1232</v>
      </c>
      <c r="F372" s="253">
        <f>IF(ABS('J201'!X38-SUM('J201'!R38,'J201'!S38,'J201'!U38,'J201'!V38,'J201'!W38,'J201'!T38))&lt;=0.5,"OK","ERROR")</f>
      </c>
    </row>
    <row r="373">
      <c r="A373" t="s" s="253">
        <v>132</v>
      </c>
      <c r="B373" t="s" s="252">
        <v>1167</v>
      </c>
      <c r="C373" t="s" s="253">
        <v>1168</v>
      </c>
      <c r="D373" t="s" s="253">
        <v>1233</v>
      </c>
      <c r="E373" t="s" s="253">
        <v>1234</v>
      </c>
      <c r="F373" s="253">
        <f>IF(ABS('J201'!Q39-SUM('J201'!K39,'J201'!L39,'J201'!N39,'J201'!O39,'J201'!P39,'J201'!M39))&lt;=0.5,"OK","ERROR")</f>
      </c>
    </row>
    <row r="374">
      <c r="A374" t="s" s="253">
        <v>132</v>
      </c>
      <c r="B374" t="s" s="252">
        <v>1167</v>
      </c>
      <c r="C374" t="s" s="253">
        <v>1168</v>
      </c>
      <c r="D374" t="s" s="253">
        <v>1235</v>
      </c>
      <c r="E374" t="s" s="253">
        <v>1236</v>
      </c>
      <c r="F374" s="253">
        <f>IF(ABS('J201'!X39-SUM('J201'!R39,'J201'!S39,'J201'!U39,'J201'!V39,'J201'!W39,'J201'!T39))&lt;=0.5,"OK","ERROR")</f>
      </c>
    </row>
    <row r="375">
      <c r="A375" t="s" s="253">
        <v>132</v>
      </c>
      <c r="B375" t="s" s="252">
        <v>1167</v>
      </c>
      <c r="C375" t="s" s="253">
        <v>1168</v>
      </c>
      <c r="D375" t="s" s="253">
        <v>1237</v>
      </c>
      <c r="E375" t="s" s="253">
        <v>1238</v>
      </c>
      <c r="F375" s="253">
        <f>IF(ABS('J201'!Q40-SUM('J201'!K40,'J201'!L40,'J201'!N40,'J201'!O40,'J201'!P40,'J201'!M40))&lt;=0.5,"OK","ERROR")</f>
      </c>
    </row>
    <row r="376">
      <c r="A376" t="s" s="253">
        <v>132</v>
      </c>
      <c r="B376" t="s" s="252">
        <v>1167</v>
      </c>
      <c r="C376" t="s" s="253">
        <v>1168</v>
      </c>
      <c r="D376" t="s" s="253">
        <v>1239</v>
      </c>
      <c r="E376" t="s" s="253">
        <v>1240</v>
      </c>
      <c r="F376" s="253">
        <f>IF(ABS('J201'!X40-SUM('J201'!R40,'J201'!S40,'J201'!U40,'J201'!V40,'J201'!W40,'J201'!T40))&lt;=0.5,"OK","ERROR")</f>
      </c>
    </row>
    <row r="377">
      <c r="A377" t="s" s="253">
        <v>132</v>
      </c>
      <c r="B377" t="s" s="252">
        <v>1167</v>
      </c>
      <c r="C377" t="s" s="253">
        <v>1168</v>
      </c>
      <c r="D377" t="s" s="253">
        <v>1241</v>
      </c>
      <c r="E377" t="s" s="253">
        <v>1242</v>
      </c>
      <c r="F377" s="253">
        <f>IF(ABS('J201'!Q41-SUM('J201'!K41,'J201'!L41,'J201'!N41,'J201'!O41,'J201'!P41,'J201'!M41))&lt;=0.5,"OK","ERROR")</f>
      </c>
    </row>
    <row r="378">
      <c r="A378" t="s" s="253">
        <v>132</v>
      </c>
      <c r="B378" t="s" s="252">
        <v>1167</v>
      </c>
      <c r="C378" t="s" s="253">
        <v>1168</v>
      </c>
      <c r="D378" t="s" s="253">
        <v>1243</v>
      </c>
      <c r="E378" t="s" s="253">
        <v>1244</v>
      </c>
      <c r="F378" s="253">
        <f>IF(ABS('J201'!X41-SUM('J201'!R41,'J201'!S41,'J201'!U41,'J201'!V41,'J201'!W41,'J201'!T41))&lt;=0.5,"OK","ERROR")</f>
      </c>
    </row>
    <row r="379">
      <c r="A379" t="s" s="253">
        <v>132</v>
      </c>
      <c r="B379" t="s" s="252">
        <v>1167</v>
      </c>
      <c r="C379" t="s" s="253">
        <v>1168</v>
      </c>
      <c r="D379" t="s" s="253">
        <v>1245</v>
      </c>
      <c r="E379" t="s" s="253">
        <v>1246</v>
      </c>
      <c r="F379" s="253">
        <f>IF(ABS('J201'!Q42-SUM('J201'!K42,'J201'!L42,'J201'!N42,'J201'!O42,'J201'!P42,'J201'!M42))&lt;=0.5,"OK","ERROR")</f>
      </c>
    </row>
    <row r="380">
      <c r="A380" t="s" s="253">
        <v>132</v>
      </c>
      <c r="B380" t="s" s="252">
        <v>1167</v>
      </c>
      <c r="C380" t="s" s="253">
        <v>1168</v>
      </c>
      <c r="D380" t="s" s="253">
        <v>1247</v>
      </c>
      <c r="E380" t="s" s="253">
        <v>1248</v>
      </c>
      <c r="F380" s="253">
        <f>IF(ABS('J201'!X42-SUM('J201'!R42,'J201'!S42,'J201'!U42,'J201'!V42,'J201'!W42,'J201'!T42))&lt;=0.5,"OK","ERROR")</f>
      </c>
    </row>
    <row r="381">
      <c r="A381" t="s" s="253">
        <v>132</v>
      </c>
      <c r="B381" t="s" s="252">
        <v>1167</v>
      </c>
      <c r="C381" t="s" s="253">
        <v>1168</v>
      </c>
      <c r="D381" t="s" s="253">
        <v>1249</v>
      </c>
      <c r="E381" t="s" s="253">
        <v>1250</v>
      </c>
      <c r="F381" s="253">
        <f>IF(ABS('J201'!Q43-SUM('J201'!K43,'J201'!L43,'J201'!N43,'J201'!O43,'J201'!P43,'J201'!M43))&lt;=0.5,"OK","ERROR")</f>
      </c>
    </row>
    <row r="382">
      <c r="A382" t="s" s="253">
        <v>132</v>
      </c>
      <c r="B382" t="s" s="252">
        <v>1167</v>
      </c>
      <c r="C382" t="s" s="253">
        <v>1168</v>
      </c>
      <c r="D382" t="s" s="253">
        <v>1251</v>
      </c>
      <c r="E382" t="s" s="253">
        <v>1252</v>
      </c>
      <c r="F382" s="253">
        <f>IF(ABS('J201'!X43-SUM('J201'!R43,'J201'!S43,'J201'!U43,'J201'!V43,'J201'!W43,'J201'!T43))&lt;=0.5,"OK","ERROR")</f>
      </c>
    </row>
    <row r="383">
      <c r="A383" t="s" s="253">
        <v>132</v>
      </c>
      <c r="B383" t="s" s="252">
        <v>1167</v>
      </c>
      <c r="C383" t="s" s="253">
        <v>1168</v>
      </c>
      <c r="D383" t="s" s="253">
        <v>1253</v>
      </c>
      <c r="E383" t="s" s="253">
        <v>1254</v>
      </c>
      <c r="F383" s="253">
        <f>IF(ABS('J201'!Q44-SUM('J201'!K44,'J201'!L44,'J201'!N44,'J201'!O44,'J201'!P44,'J201'!M44))&lt;=0.5,"OK","ERROR")</f>
      </c>
    </row>
    <row r="384">
      <c r="A384" t="s" s="253">
        <v>132</v>
      </c>
      <c r="B384" t="s" s="252">
        <v>1167</v>
      </c>
      <c r="C384" t="s" s="253">
        <v>1168</v>
      </c>
      <c r="D384" t="s" s="253">
        <v>1255</v>
      </c>
      <c r="E384" t="s" s="253">
        <v>1256</v>
      </c>
      <c r="F384" s="253">
        <f>IF(ABS('J201'!X44-SUM('J201'!R44,'J201'!S44,'J201'!U44,'J201'!V44,'J201'!W44,'J201'!T44))&lt;=0.5,"OK","ERROR")</f>
      </c>
    </row>
    <row r="385">
      <c r="A385" t="s" s="253">
        <v>132</v>
      </c>
      <c r="B385" t="s" s="252">
        <v>1167</v>
      </c>
      <c r="C385" t="s" s="253">
        <v>1168</v>
      </c>
      <c r="D385" t="s" s="253">
        <v>1257</v>
      </c>
      <c r="E385" t="s" s="253">
        <v>1258</v>
      </c>
      <c r="F385" s="253">
        <f>IF(ABS('J201'!Q45-SUM('J201'!K45,'J201'!L45,'J201'!N45,'J201'!O45,'J201'!P45,'J201'!M45))&lt;=0.5,"OK","ERROR")</f>
      </c>
    </row>
    <row r="386">
      <c r="A386" t="s" s="253">
        <v>132</v>
      </c>
      <c r="B386" t="s" s="252">
        <v>1167</v>
      </c>
      <c r="C386" t="s" s="253">
        <v>1168</v>
      </c>
      <c r="D386" t="s" s="253">
        <v>1259</v>
      </c>
      <c r="E386" t="s" s="253">
        <v>1260</v>
      </c>
      <c r="F386" s="253">
        <f>IF(ABS('J201'!X45-SUM('J201'!R45,'J201'!S45,'J201'!U45,'J201'!V45,'J201'!W45,'J201'!T45))&lt;=0.5,"OK","ERROR")</f>
      </c>
    </row>
    <row r="387">
      <c r="A387" t="s" s="253">
        <v>132</v>
      </c>
      <c r="B387" t="s" s="252">
        <v>1167</v>
      </c>
      <c r="C387" t="s" s="253">
        <v>1168</v>
      </c>
      <c r="D387" t="s" s="253">
        <v>1261</v>
      </c>
      <c r="E387" t="s" s="253">
        <v>1262</v>
      </c>
      <c r="F387" s="253">
        <f>IF(ABS('J201'!Q46-SUM('J201'!K46,'J201'!L46,'J201'!N46,'J201'!O46,'J201'!P46,'J201'!M46))&lt;=0.5,"OK","ERROR")</f>
      </c>
    </row>
    <row r="388">
      <c r="A388" t="s" s="253">
        <v>132</v>
      </c>
      <c r="B388" t="s" s="252">
        <v>1167</v>
      </c>
      <c r="C388" t="s" s="253">
        <v>1168</v>
      </c>
      <c r="D388" t="s" s="253">
        <v>1263</v>
      </c>
      <c r="E388" t="s" s="253">
        <v>1264</v>
      </c>
      <c r="F388" s="253">
        <f>IF(ABS('J201'!X46-SUM('J201'!R46,'J201'!S46,'J201'!U46,'J201'!V46,'J201'!W46,'J201'!T46))&lt;=0.5,"OK","ERROR")</f>
      </c>
    </row>
    <row r="389">
      <c r="A389" t="s" s="253">
        <v>132</v>
      </c>
      <c r="B389" t="s" s="252">
        <v>1167</v>
      </c>
      <c r="C389" t="s" s="253">
        <v>1168</v>
      </c>
      <c r="D389" t="s" s="253">
        <v>1265</v>
      </c>
      <c r="E389" t="s" s="253">
        <v>1266</v>
      </c>
      <c r="F389" s="253">
        <f>IF(ABS('J201'!Q47-SUM('J201'!K47,'J201'!L47,'J201'!N47,'J201'!O47,'J201'!P47,'J201'!M47))&lt;=0.5,"OK","ERROR")</f>
      </c>
    </row>
    <row r="390">
      <c r="A390" t="s" s="253">
        <v>132</v>
      </c>
      <c r="B390" t="s" s="252">
        <v>1167</v>
      </c>
      <c r="C390" t="s" s="253">
        <v>1168</v>
      </c>
      <c r="D390" t="s" s="253">
        <v>1267</v>
      </c>
      <c r="E390" t="s" s="253">
        <v>1268</v>
      </c>
      <c r="F390" s="253">
        <f>IF(ABS('J201'!X47-SUM('J201'!R47,'J201'!S47,'J201'!U47,'J201'!V47,'J201'!W47,'J201'!T47))&lt;=0.5,"OK","ERROR")</f>
      </c>
    </row>
    <row r="391">
      <c r="A391" t="s" s="253">
        <v>132</v>
      </c>
      <c r="B391" t="s" s="252">
        <v>1167</v>
      </c>
      <c r="C391" t="s" s="253">
        <v>1168</v>
      </c>
      <c r="D391" t="s" s="253">
        <v>1269</v>
      </c>
      <c r="E391" t="s" s="253">
        <v>1270</v>
      </c>
      <c r="F391" s="253">
        <f>IF(ABS('J201'!Q48-SUM('J201'!K48,'J201'!L48,'J201'!N48,'J201'!O48,'J201'!P48,'J201'!M48))&lt;=0.5,"OK","ERROR")</f>
      </c>
    </row>
    <row r="392">
      <c r="A392" t="s" s="253">
        <v>132</v>
      </c>
      <c r="B392" t="s" s="252">
        <v>1167</v>
      </c>
      <c r="C392" t="s" s="253">
        <v>1168</v>
      </c>
      <c r="D392" t="s" s="253">
        <v>1271</v>
      </c>
      <c r="E392" t="s" s="253">
        <v>1272</v>
      </c>
      <c r="F392" s="253">
        <f>IF(ABS('J201'!X48-SUM('J201'!R48,'J201'!S48,'J201'!U48,'J201'!V48,'J201'!W48,'J201'!T48))&lt;=0.5,"OK","ERROR")</f>
      </c>
    </row>
    <row r="393">
      <c r="A393" t="s" s="253">
        <v>132</v>
      </c>
      <c r="B393" t="s" s="252">
        <v>1167</v>
      </c>
      <c r="C393" t="s" s="253">
        <v>1168</v>
      </c>
      <c r="D393" t="s" s="253">
        <v>1273</v>
      </c>
      <c r="E393" t="s" s="253">
        <v>1274</v>
      </c>
      <c r="F393" s="253">
        <f>IF(ABS('J201'!Q49-SUM('J201'!K49,'J201'!L49,'J201'!N49,'J201'!O49,'J201'!P49,'J201'!M49))&lt;=0.5,"OK","ERROR")</f>
      </c>
    </row>
    <row r="394">
      <c r="A394" t="s" s="253">
        <v>132</v>
      </c>
      <c r="B394" t="s" s="252">
        <v>1167</v>
      </c>
      <c r="C394" t="s" s="253">
        <v>1168</v>
      </c>
      <c r="D394" t="s" s="253">
        <v>1275</v>
      </c>
      <c r="E394" t="s" s="253">
        <v>1276</v>
      </c>
      <c r="F394" s="253">
        <f>IF(ABS('J201'!X49-SUM('J201'!R49,'J201'!S49,'J201'!U49,'J201'!V49,'J201'!W49,'J201'!T49))&lt;=0.5,"OK","ERROR")</f>
      </c>
    </row>
    <row r="395">
      <c r="A395" t="s" s="253">
        <v>132</v>
      </c>
      <c r="B395" t="s" s="252">
        <v>1167</v>
      </c>
      <c r="C395" t="s" s="253">
        <v>1168</v>
      </c>
      <c r="D395" t="s" s="253">
        <v>1277</v>
      </c>
      <c r="E395" t="s" s="253">
        <v>1278</v>
      </c>
      <c r="F395" s="253">
        <f>IF(ABS('J201'!Q50-SUM('J201'!K50,'J201'!L50,'J201'!N50,'J201'!O50,'J201'!P50,'J201'!M50))&lt;=0.5,"OK","ERROR")</f>
      </c>
    </row>
    <row r="396">
      <c r="A396" t="s" s="253">
        <v>132</v>
      </c>
      <c r="B396" t="s" s="252">
        <v>1167</v>
      </c>
      <c r="C396" t="s" s="253">
        <v>1168</v>
      </c>
      <c r="D396" t="s" s="253">
        <v>1279</v>
      </c>
      <c r="E396" t="s" s="253">
        <v>1280</v>
      </c>
      <c r="F396" s="253">
        <f>IF(ABS('J201'!X50-SUM('J201'!R50,'J201'!S50,'J201'!U50,'J201'!V50,'J201'!W50,'J201'!T50))&lt;=0.5,"OK","ERROR")</f>
      </c>
    </row>
    <row r="397">
      <c r="A397" t="s" s="253">
        <v>132</v>
      </c>
      <c r="B397" t="s" s="252">
        <v>1167</v>
      </c>
      <c r="C397" t="s" s="253">
        <v>1168</v>
      </c>
      <c r="D397" t="s" s="253">
        <v>1281</v>
      </c>
      <c r="E397" t="s" s="253">
        <v>1282</v>
      </c>
      <c r="F397" s="253">
        <f>IF(ABS('J201'!Q51-SUM('J201'!K51,'J201'!L51,'J201'!N51,'J201'!O51,'J201'!P51,'J201'!M51))&lt;=0.5,"OK","ERROR")</f>
      </c>
    </row>
    <row r="398">
      <c r="A398" t="s" s="253">
        <v>132</v>
      </c>
      <c r="B398" t="s" s="252">
        <v>1167</v>
      </c>
      <c r="C398" t="s" s="253">
        <v>1168</v>
      </c>
      <c r="D398" t="s" s="253">
        <v>1283</v>
      </c>
      <c r="E398" t="s" s="253">
        <v>1284</v>
      </c>
      <c r="F398" s="253">
        <f>IF(ABS('J201'!X51-SUM('J201'!R51,'J201'!S51,'J201'!U51,'J201'!V51,'J201'!W51,'J201'!T51))&lt;=0.5,"OK","ERROR")</f>
      </c>
    </row>
    <row r="399">
      <c r="A399" t="s" s="253">
        <v>132</v>
      </c>
      <c r="B399" t="s" s="252">
        <v>1167</v>
      </c>
      <c r="C399" t="s" s="253">
        <v>1168</v>
      </c>
      <c r="D399" t="s" s="253">
        <v>1285</v>
      </c>
      <c r="E399" t="s" s="253">
        <v>1286</v>
      </c>
      <c r="F399" s="253">
        <f>IF(ABS('J201'!Q52-SUM('J201'!K52,'J201'!L52,'J201'!N52,'J201'!O52,'J201'!P52,'J201'!M52))&lt;=0.5,"OK","ERROR")</f>
      </c>
    </row>
    <row r="400">
      <c r="A400" t="s" s="253">
        <v>132</v>
      </c>
      <c r="B400" t="s" s="252">
        <v>1167</v>
      </c>
      <c r="C400" t="s" s="253">
        <v>1168</v>
      </c>
      <c r="D400" t="s" s="253">
        <v>1287</v>
      </c>
      <c r="E400" t="s" s="253">
        <v>1288</v>
      </c>
      <c r="F400" s="253">
        <f>IF(ABS('J201'!X52-SUM('J201'!R52,'J201'!S52,'J201'!U52,'J201'!V52,'J201'!W52,'J201'!T52))&lt;=0.5,"OK","ERROR")</f>
      </c>
    </row>
    <row r="401">
      <c r="A401" t="s" s="253">
        <v>132</v>
      </c>
      <c r="B401" t="s" s="252">
        <v>1167</v>
      </c>
      <c r="C401" t="s" s="253">
        <v>1168</v>
      </c>
      <c r="D401" t="s" s="253">
        <v>1289</v>
      </c>
      <c r="E401" t="s" s="253">
        <v>1290</v>
      </c>
      <c r="F401" s="253">
        <f>IF(ABS('J201'!Q53-SUM('J201'!K53,'J201'!L53,'J201'!N53,'J201'!O53,'J201'!P53,'J201'!M53))&lt;=0.5,"OK","ERROR")</f>
      </c>
    </row>
    <row r="402">
      <c r="A402" t="s" s="253">
        <v>132</v>
      </c>
      <c r="B402" t="s" s="252">
        <v>1167</v>
      </c>
      <c r="C402" t="s" s="253">
        <v>1168</v>
      </c>
      <c r="D402" t="s" s="253">
        <v>1291</v>
      </c>
      <c r="E402" t="s" s="253">
        <v>1292</v>
      </c>
      <c r="F402" s="253">
        <f>IF(ABS('J201'!X53-SUM('J201'!R53,'J201'!S53,'J201'!U53,'J201'!V53,'J201'!W53,'J201'!T53))&lt;=0.5,"OK","ERROR")</f>
      </c>
    </row>
    <row r="403">
      <c r="A403" t="s" s="253">
        <v>132</v>
      </c>
      <c r="B403" t="s" s="252">
        <v>1167</v>
      </c>
      <c r="C403" t="s" s="253">
        <v>1168</v>
      </c>
      <c r="D403" t="s" s="253">
        <v>1293</v>
      </c>
      <c r="E403" t="s" s="253">
        <v>1294</v>
      </c>
      <c r="F403" s="253">
        <f>IF(ABS('J201'!Q54-SUM('J201'!K54,'J201'!L54,'J201'!N54,'J201'!O54,'J201'!P54,'J201'!M54))&lt;=0.5,"OK","ERROR")</f>
      </c>
    </row>
    <row r="404">
      <c r="A404" t="s" s="253">
        <v>132</v>
      </c>
      <c r="B404" t="s" s="252">
        <v>1167</v>
      </c>
      <c r="C404" t="s" s="253">
        <v>1168</v>
      </c>
      <c r="D404" t="s" s="253">
        <v>1295</v>
      </c>
      <c r="E404" t="s" s="253">
        <v>1296</v>
      </c>
      <c r="F404" s="253">
        <f>IF(ABS('J201'!X54-SUM('J201'!R54,'J201'!S54,'J201'!U54,'J201'!V54,'J201'!W54,'J201'!T54))&lt;=0.5,"OK","ERROR")</f>
      </c>
    </row>
    <row r="405">
      <c r="A405" t="s" s="253">
        <v>132</v>
      </c>
      <c r="B405" t="s" s="252">
        <v>1167</v>
      </c>
      <c r="C405" t="s" s="253">
        <v>1168</v>
      </c>
      <c r="D405" t="s" s="253">
        <v>1297</v>
      </c>
      <c r="E405" t="s" s="253">
        <v>1298</v>
      </c>
      <c r="F405" s="253">
        <f>IF(ABS('J201'!Q55-SUM('J201'!K55,'J201'!L55,'J201'!N55,'J201'!O55,'J201'!P55,'J201'!M55))&lt;=0.5,"OK","ERROR")</f>
      </c>
    </row>
    <row r="406">
      <c r="A406" t="s" s="253">
        <v>132</v>
      </c>
      <c r="B406" t="s" s="252">
        <v>1167</v>
      </c>
      <c r="C406" t="s" s="253">
        <v>1168</v>
      </c>
      <c r="D406" t="s" s="253">
        <v>1299</v>
      </c>
      <c r="E406" t="s" s="253">
        <v>1300</v>
      </c>
      <c r="F406" s="253">
        <f>IF(ABS('J201'!X55-SUM('J201'!R55,'J201'!S55,'J201'!U55,'J201'!V55,'J201'!W55,'J201'!T55))&lt;=0.5,"OK","ERROR")</f>
      </c>
    </row>
    <row r="407">
      <c r="A407" t="s" s="253">
        <v>132</v>
      </c>
      <c r="B407" t="s" s="252">
        <v>1167</v>
      </c>
      <c r="C407" t="s" s="253">
        <v>1168</v>
      </c>
      <c r="D407" t="s" s="253">
        <v>1301</v>
      </c>
      <c r="E407" t="s" s="253">
        <v>1302</v>
      </c>
      <c r="F407" s="253">
        <f>IF(ABS('J201'!Q56-SUM('J201'!K56,'J201'!L56,'J201'!N56,'J201'!O56,'J201'!P56,'J201'!M56))&lt;=0.5,"OK","ERROR")</f>
      </c>
    </row>
    <row r="408">
      <c r="A408" t="s" s="253">
        <v>132</v>
      </c>
      <c r="B408" t="s" s="252">
        <v>1167</v>
      </c>
      <c r="C408" t="s" s="253">
        <v>1168</v>
      </c>
      <c r="D408" t="s" s="253">
        <v>1303</v>
      </c>
      <c r="E408" t="s" s="253">
        <v>1304</v>
      </c>
      <c r="F408" s="253">
        <f>IF(ABS('J201'!X56-SUM('J201'!R56,'J201'!S56,'J201'!U56,'J201'!V56,'J201'!W56,'J201'!T56))&lt;=0.5,"OK","ERROR")</f>
      </c>
    </row>
    <row r="409">
      <c r="A409" t="s" s="253">
        <v>132</v>
      </c>
      <c r="B409" t="s" s="252">
        <v>1167</v>
      </c>
      <c r="C409" t="s" s="253">
        <v>1168</v>
      </c>
      <c r="D409" t="s" s="253">
        <v>1305</v>
      </c>
      <c r="E409" t="s" s="253">
        <v>1306</v>
      </c>
      <c r="F409" s="253">
        <f>IF(ABS('J201'!Q57-SUM('J201'!K57,'J201'!L57,'J201'!N57,'J201'!O57,'J201'!P57,'J201'!M57))&lt;=0.5,"OK","ERROR")</f>
      </c>
    </row>
    <row r="410">
      <c r="A410" t="s" s="253">
        <v>132</v>
      </c>
      <c r="B410" t="s" s="252">
        <v>1167</v>
      </c>
      <c r="C410" t="s" s="253">
        <v>1168</v>
      </c>
      <c r="D410" t="s" s="253">
        <v>1307</v>
      </c>
      <c r="E410" t="s" s="253">
        <v>1308</v>
      </c>
      <c r="F410" s="253">
        <f>IF(ABS('J201'!X57-SUM('J201'!R57,'J201'!S57,'J201'!U57,'J201'!V57,'J201'!W57,'J201'!T57))&lt;=0.5,"OK","ERROR")</f>
      </c>
    </row>
    <row r="411">
      <c r="A411" t="s" s="253">
        <v>132</v>
      </c>
      <c r="B411" t="s" s="252">
        <v>1167</v>
      </c>
      <c r="C411" t="s" s="253">
        <v>1168</v>
      </c>
      <c r="D411" t="s" s="253">
        <v>1309</v>
      </c>
      <c r="E411" t="s" s="253">
        <v>1310</v>
      </c>
      <c r="F411" s="253">
        <f>IF(ABS('J201'!Q59-SUM('J201'!K59,'J201'!L59,'J201'!N59,'J201'!O59,'J201'!P59,'J201'!M59))&lt;=0.5,"OK","ERROR")</f>
      </c>
    </row>
    <row r="412">
      <c r="A412" t="s" s="253">
        <v>132</v>
      </c>
      <c r="B412" t="s" s="252">
        <v>1167</v>
      </c>
      <c r="C412" t="s" s="253">
        <v>1168</v>
      </c>
      <c r="D412" t="s" s="253">
        <v>1311</v>
      </c>
      <c r="E412" t="s" s="253">
        <v>1312</v>
      </c>
      <c r="F412" s="253">
        <f>IF(ABS('J201'!X59-SUM('J201'!R59,'J201'!S59,'J201'!U59,'J201'!V59,'J201'!W59,'J201'!T59))&lt;=0.5,"OK","ERROR")</f>
      </c>
    </row>
    <row r="413">
      <c r="A413" t="s" s="253">
        <v>132</v>
      </c>
      <c r="B413" t="s" s="252">
        <v>1167</v>
      </c>
      <c r="C413" t="s" s="253">
        <v>1168</v>
      </c>
      <c r="D413" t="s" s="253">
        <v>1313</v>
      </c>
      <c r="E413" t="s" s="253">
        <v>1314</v>
      </c>
      <c r="F413" s="253">
        <f>IF(ABS('J201'!Q60-SUM('J201'!K60,'J201'!L60,'J201'!N60,'J201'!O60,'J201'!P60,'J201'!M60))&lt;=0.5,"OK","ERROR")</f>
      </c>
    </row>
    <row r="414">
      <c r="A414" t="s" s="253">
        <v>132</v>
      </c>
      <c r="B414" t="s" s="252">
        <v>1167</v>
      </c>
      <c r="C414" t="s" s="253">
        <v>1168</v>
      </c>
      <c r="D414" t="s" s="253">
        <v>1315</v>
      </c>
      <c r="E414" t="s" s="253">
        <v>1316</v>
      </c>
      <c r="F414" s="253">
        <f>IF(ABS('J201'!X60-SUM('J201'!R60,'J201'!S60,'J201'!U60,'J201'!V60,'J201'!W60,'J201'!T60))&lt;=0.5,"OK","ERROR")</f>
      </c>
    </row>
    <row r="415">
      <c r="A415" t="s" s="253">
        <v>132</v>
      </c>
      <c r="B415" t="s" s="252">
        <v>1167</v>
      </c>
      <c r="C415" t="s" s="253">
        <v>1168</v>
      </c>
      <c r="D415" t="s" s="253">
        <v>1317</v>
      </c>
      <c r="E415" t="s" s="253">
        <v>1318</v>
      </c>
      <c r="F415" s="253">
        <f>IF(ABS('J201'!Q61-SUM('J201'!K61,'J201'!L61,'J201'!N61,'J201'!O61,'J201'!P61,'J201'!M61))&lt;=0.5,"OK","ERROR")</f>
      </c>
    </row>
    <row r="416">
      <c r="A416" t="s" s="253">
        <v>132</v>
      </c>
      <c r="B416" t="s" s="252">
        <v>1167</v>
      </c>
      <c r="C416" t="s" s="253">
        <v>1168</v>
      </c>
      <c r="D416" t="s" s="253">
        <v>1319</v>
      </c>
      <c r="E416" t="s" s="253">
        <v>1320</v>
      </c>
      <c r="F416" s="253">
        <f>IF(ABS('J201'!X61-SUM('J201'!R61,'J201'!S61,'J201'!U61,'J201'!V61,'J201'!W61,'J201'!T61))&lt;=0.5,"OK","ERROR")</f>
      </c>
    </row>
    <row r="417">
      <c r="A417" t="s" s="253">
        <v>132</v>
      </c>
      <c r="B417" t="s" s="252">
        <v>1167</v>
      </c>
      <c r="C417" t="s" s="253">
        <v>1168</v>
      </c>
      <c r="D417" t="s" s="253">
        <v>1321</v>
      </c>
      <c r="E417" t="s" s="253">
        <v>1322</v>
      </c>
      <c r="F417" s="253">
        <f>IF(ABS('J201'!Q62-SUM('J201'!K62,'J201'!L62,'J201'!N62,'J201'!O62,'J201'!P62,'J201'!M62))&lt;=0.5,"OK","ERROR")</f>
      </c>
    </row>
    <row r="418">
      <c r="A418" t="s" s="253">
        <v>132</v>
      </c>
      <c r="B418" t="s" s="252">
        <v>1167</v>
      </c>
      <c r="C418" t="s" s="253">
        <v>1168</v>
      </c>
      <c r="D418" t="s" s="253">
        <v>1323</v>
      </c>
      <c r="E418" t="s" s="253">
        <v>1324</v>
      </c>
      <c r="F418" s="253">
        <f>IF(ABS('J201'!X62-SUM('J201'!R62,'J201'!S62,'J201'!U62,'J201'!V62,'J201'!W62,'J201'!T62))&lt;=0.5,"OK","ERROR")</f>
      </c>
    </row>
    <row r="419">
      <c r="A419" t="s" s="253">
        <v>132</v>
      </c>
      <c r="B419" t="s" s="252">
        <v>1167</v>
      </c>
      <c r="C419" t="s" s="253">
        <v>1168</v>
      </c>
      <c r="D419" t="s" s="253">
        <v>1325</v>
      </c>
      <c r="E419" t="s" s="253">
        <v>1326</v>
      </c>
      <c r="F419" s="253">
        <f>IF(ABS('J201'!Q63-SUM('J201'!K63,'J201'!L63,'J201'!N63,'J201'!O63,'J201'!P63,'J201'!M63))&lt;=0.5,"OK","ERROR")</f>
      </c>
    </row>
    <row r="420">
      <c r="A420" t="s" s="253">
        <v>132</v>
      </c>
      <c r="B420" t="s" s="252">
        <v>1167</v>
      </c>
      <c r="C420" t="s" s="253">
        <v>1168</v>
      </c>
      <c r="D420" t="s" s="253">
        <v>1327</v>
      </c>
      <c r="E420" t="s" s="253">
        <v>1328</v>
      </c>
      <c r="F420" s="253">
        <f>IF(ABS('J201'!X63-SUM('J201'!R63,'J201'!S63,'J201'!U63,'J201'!V63,'J201'!W63,'J201'!T63))&lt;=0.5,"OK","ERROR")</f>
      </c>
    </row>
    <row r="421">
      <c r="A421" t="s" s="253">
        <v>132</v>
      </c>
      <c r="B421" t="s" s="252">
        <v>1167</v>
      </c>
      <c r="C421" t="s" s="253">
        <v>1168</v>
      </c>
      <c r="D421" t="s" s="253">
        <v>1329</v>
      </c>
      <c r="E421" t="s" s="253">
        <v>1330</v>
      </c>
      <c r="F421" s="253">
        <f>IF(ABS('J201'!Q65-SUM('J201'!K65,'J201'!L65,'J201'!N65,'J201'!O65,'J201'!P65,'J201'!M65))&lt;=0.5,"OK","ERROR")</f>
      </c>
    </row>
    <row r="422">
      <c r="A422" t="s" s="253">
        <v>132</v>
      </c>
      <c r="B422" t="s" s="252">
        <v>1167</v>
      </c>
      <c r="C422" t="s" s="253">
        <v>1168</v>
      </c>
      <c r="D422" t="s" s="253">
        <v>1331</v>
      </c>
      <c r="E422" t="s" s="253">
        <v>1332</v>
      </c>
      <c r="F422" s="253">
        <f>IF(ABS('J201'!X65-SUM('J201'!R65,'J201'!S65,'J201'!U65,'J201'!V65,'J201'!W65,'J201'!T65))&lt;=0.5,"OK","ERROR")</f>
      </c>
    </row>
    <row r="423">
      <c r="A423" t="s" s="253">
        <v>132</v>
      </c>
      <c r="B423" t="s" s="252">
        <v>1167</v>
      </c>
      <c r="C423" t="s" s="253">
        <v>1168</v>
      </c>
      <c r="D423" t="s" s="253">
        <v>1333</v>
      </c>
      <c r="E423" t="s" s="253">
        <v>1334</v>
      </c>
      <c r="F423" s="253">
        <f>IF(ABS('J201'!Q66-SUM('J201'!K66,'J201'!L66,'J201'!N66,'J201'!O66,'J201'!P66,'J201'!M66))&lt;=0.5,"OK","ERROR")</f>
      </c>
    </row>
    <row r="424">
      <c r="A424" t="s" s="253">
        <v>132</v>
      </c>
      <c r="B424" t="s" s="252">
        <v>1167</v>
      </c>
      <c r="C424" t="s" s="253">
        <v>1168</v>
      </c>
      <c r="D424" t="s" s="253">
        <v>1335</v>
      </c>
      <c r="E424" t="s" s="253">
        <v>1336</v>
      </c>
      <c r="F424" s="253">
        <f>IF(ABS('J201'!X66-SUM('J201'!R66,'J201'!S66,'J201'!U66,'J201'!V66,'J201'!W66,'J201'!T66))&lt;=0.5,"OK","ERROR")</f>
      </c>
    </row>
    <row r="425">
      <c r="A425" t="s" s="253">
        <v>132</v>
      </c>
      <c r="B425" t="s" s="252">
        <v>1167</v>
      </c>
      <c r="C425" t="s" s="253">
        <v>1168</v>
      </c>
      <c r="D425" t="s" s="253">
        <v>1337</v>
      </c>
      <c r="E425" t="s" s="253">
        <v>1338</v>
      </c>
      <c r="F425" s="253">
        <f>IF(ABS('J201'!Q67-SUM('J201'!K67,'J201'!L67,'J201'!N67,'J201'!O67,'J201'!P67,'J201'!M67))&lt;=0.5,"OK","ERROR")</f>
      </c>
    </row>
    <row r="426">
      <c r="A426" t="s" s="253">
        <v>132</v>
      </c>
      <c r="B426" t="s" s="252">
        <v>1167</v>
      </c>
      <c r="C426" t="s" s="253">
        <v>1168</v>
      </c>
      <c r="D426" t="s" s="253">
        <v>1339</v>
      </c>
      <c r="E426" t="s" s="253">
        <v>1340</v>
      </c>
      <c r="F426" s="253">
        <f>IF(ABS('J201'!X67-SUM('J201'!R67,'J201'!S67,'J201'!U67,'J201'!V67,'J201'!W67,'J201'!T67))&lt;=0.5,"OK","ERROR")</f>
      </c>
    </row>
    <row r="427">
      <c r="A427" t="s" s="253">
        <v>132</v>
      </c>
      <c r="B427" t="s" s="252">
        <v>1167</v>
      </c>
      <c r="C427" t="s" s="253">
        <v>1168</v>
      </c>
      <c r="D427" t="s" s="253">
        <v>1341</v>
      </c>
      <c r="E427" t="s" s="253">
        <v>1342</v>
      </c>
      <c r="F427" s="253">
        <f>IF(ABS('J201'!Q68-SUM('J201'!K68,'J201'!L68,'J201'!N68,'J201'!O68,'J201'!P68,'J201'!M68))&lt;=0.5,"OK","ERROR")</f>
      </c>
    </row>
    <row r="428">
      <c r="A428" t="s" s="253">
        <v>132</v>
      </c>
      <c r="B428" t="s" s="252">
        <v>1167</v>
      </c>
      <c r="C428" t="s" s="253">
        <v>1168</v>
      </c>
      <c r="D428" t="s" s="253">
        <v>1343</v>
      </c>
      <c r="E428" t="s" s="253">
        <v>1344</v>
      </c>
      <c r="F428" s="253">
        <f>IF(ABS('J201'!X68-SUM('J201'!R68,'J201'!S68,'J201'!U68,'J201'!V68,'J201'!W68,'J201'!T68))&lt;=0.5,"OK","ERROR")</f>
      </c>
    </row>
    <row r="429">
      <c r="A429" t="s" s="253">
        <v>132</v>
      </c>
      <c r="B429" t="s" s="252">
        <v>1167</v>
      </c>
      <c r="C429" t="s" s="253">
        <v>1168</v>
      </c>
      <c r="D429" t="s" s="253">
        <v>1345</v>
      </c>
      <c r="E429" t="s" s="253">
        <v>1346</v>
      </c>
      <c r="F429" s="253">
        <f>IF(ABS('J201'!Q69-SUM('J201'!K69,'J201'!L69,'J201'!N69,'J201'!O69,'J201'!P69,'J201'!M69))&lt;=0.5,"OK","ERROR")</f>
      </c>
    </row>
    <row r="430">
      <c r="A430" t="s" s="253">
        <v>132</v>
      </c>
      <c r="B430" t="s" s="252">
        <v>1167</v>
      </c>
      <c r="C430" t="s" s="253">
        <v>1168</v>
      </c>
      <c r="D430" t="s" s="253">
        <v>1347</v>
      </c>
      <c r="E430" t="s" s="253">
        <v>1348</v>
      </c>
      <c r="F430" s="253">
        <f>IF(ABS('J201'!X69-SUM('J201'!R69,'J201'!S69,'J201'!U69,'J201'!V69,'J201'!W69,'J201'!T69))&lt;=0.5,"OK","ERROR")</f>
      </c>
    </row>
    <row r="431">
      <c r="A431" t="s" s="253">
        <v>132</v>
      </c>
      <c r="B431" t="s" s="252">
        <v>1167</v>
      </c>
      <c r="C431" t="s" s="253">
        <v>1168</v>
      </c>
      <c r="D431" t="s" s="253">
        <v>1349</v>
      </c>
      <c r="E431" t="s" s="253">
        <v>1350</v>
      </c>
      <c r="F431" s="253">
        <f>IF(ABS('J201'!Q70-SUM('J201'!K70,'J201'!L70,'J201'!N70,'J201'!O70,'J201'!P70,'J201'!M70))&lt;=0.5,"OK","ERROR")</f>
      </c>
    </row>
    <row r="432">
      <c r="A432" t="s" s="253">
        <v>132</v>
      </c>
      <c r="B432" t="s" s="252">
        <v>1167</v>
      </c>
      <c r="C432" t="s" s="253">
        <v>1168</v>
      </c>
      <c r="D432" t="s" s="253">
        <v>1351</v>
      </c>
      <c r="E432" t="s" s="253">
        <v>1352</v>
      </c>
      <c r="F432" s="253">
        <f>IF(ABS('J201'!X70-SUM('J201'!R70,'J201'!S70,'J201'!U70,'J201'!V70,'J201'!W70,'J201'!T70))&lt;=0.5,"OK","ERROR")</f>
      </c>
    </row>
    <row r="433">
      <c r="A433" t="s" s="253">
        <v>132</v>
      </c>
      <c r="B433" t="s" s="252">
        <v>1167</v>
      </c>
      <c r="C433" t="s" s="253">
        <v>1168</v>
      </c>
      <c r="D433" t="s" s="253">
        <v>1353</v>
      </c>
      <c r="E433" t="s" s="253">
        <v>1354</v>
      </c>
      <c r="F433" s="253">
        <f>IF(ABS('J201'!Q71-SUM('J201'!K71,'J201'!L71,'J201'!N71,'J201'!O71,'J201'!P71,'J201'!M71))&lt;=0.5,"OK","ERROR")</f>
      </c>
    </row>
    <row r="434">
      <c r="A434" t="s" s="253">
        <v>132</v>
      </c>
      <c r="B434" t="s" s="252">
        <v>1167</v>
      </c>
      <c r="C434" t="s" s="253">
        <v>1168</v>
      </c>
      <c r="D434" t="s" s="253">
        <v>1355</v>
      </c>
      <c r="E434" t="s" s="253">
        <v>1356</v>
      </c>
      <c r="F434" s="253">
        <f>IF(ABS('J201'!X71-SUM('J201'!R71,'J201'!S71,'J201'!U71,'J201'!V71,'J201'!W71,'J201'!T71))&lt;=0.5,"OK","ERROR")</f>
      </c>
    </row>
    <row r="435">
      <c r="A435" t="s" s="253">
        <v>132</v>
      </c>
      <c r="B435" t="s" s="252">
        <v>1167</v>
      </c>
      <c r="C435" t="s" s="253">
        <v>1168</v>
      </c>
      <c r="D435" t="s" s="253">
        <v>1357</v>
      </c>
      <c r="E435" t="s" s="253">
        <v>1358</v>
      </c>
      <c r="F435" s="253">
        <f>IF(ABS('J201'!Q72-SUM('J201'!K72,'J201'!L72,'J201'!N72,'J201'!O72,'J201'!P72,'J201'!M72))&lt;=0.5,"OK","ERROR")</f>
      </c>
    </row>
    <row r="436">
      <c r="A436" t="s" s="253">
        <v>132</v>
      </c>
      <c r="B436" t="s" s="252">
        <v>1167</v>
      </c>
      <c r="C436" t="s" s="253">
        <v>1168</v>
      </c>
      <c r="D436" t="s" s="253">
        <v>1359</v>
      </c>
      <c r="E436" t="s" s="253">
        <v>1360</v>
      </c>
      <c r="F436" s="253">
        <f>IF(ABS('J201'!X72-SUM('J201'!R72,'J201'!S72,'J201'!U72,'J201'!V72,'J201'!W72,'J201'!T72))&lt;=0.5,"OK","ERROR")</f>
      </c>
    </row>
    <row r="437">
      <c r="A437" t="s" s="253">
        <v>132</v>
      </c>
      <c r="B437" t="s" s="252">
        <v>1167</v>
      </c>
      <c r="C437" t="s" s="253">
        <v>1168</v>
      </c>
      <c r="D437" t="s" s="253">
        <v>1361</v>
      </c>
      <c r="E437" t="s" s="253">
        <v>1362</v>
      </c>
      <c r="F437" s="253">
        <f>IF(ABS('J201'!Q73-SUM('J201'!K73,'J201'!N73,'J201'!O73,'J201'!P73,'J201'!M73))&lt;=0.5,"OK","ERROR")</f>
      </c>
    </row>
    <row r="438">
      <c r="A438" t="s" s="253">
        <v>132</v>
      </c>
      <c r="B438" t="s" s="252">
        <v>1167</v>
      </c>
      <c r="C438" t="s" s="253">
        <v>1168</v>
      </c>
      <c r="D438" t="s" s="253">
        <v>1363</v>
      </c>
      <c r="E438" t="s" s="253">
        <v>1364</v>
      </c>
      <c r="F438" s="253">
        <f>IF(ABS('J201'!X73-SUM('J201'!R73,'J201'!U73,'J201'!V73,'J201'!W73,'J201'!T73))&lt;=0.5,"OK","ERROR")</f>
      </c>
    </row>
    <row r="439">
      <c r="A439" t="s" s="253">
        <v>132</v>
      </c>
      <c r="B439" t="s" s="252">
        <v>1167</v>
      </c>
      <c r="C439" t="s" s="253">
        <v>1168</v>
      </c>
      <c r="D439" t="s" s="253">
        <v>1365</v>
      </c>
      <c r="E439" t="s" s="253">
        <v>1366</v>
      </c>
      <c r="F439" s="253">
        <f>IF(ABS('J201'!Q74-SUM('J201'!K74,'J201'!N74,'J201'!O74,'J201'!P74,'J201'!M74))&lt;=0.5,"OK","ERROR")</f>
      </c>
    </row>
    <row r="440">
      <c r="A440" t="s" s="253">
        <v>132</v>
      </c>
      <c r="B440" t="s" s="252">
        <v>1167</v>
      </c>
      <c r="C440" t="s" s="253">
        <v>1168</v>
      </c>
      <c r="D440" t="s" s="253">
        <v>1367</v>
      </c>
      <c r="E440" t="s" s="253">
        <v>1368</v>
      </c>
      <c r="F440" s="253">
        <f>IF(ABS('J201'!X74-SUM('J201'!R74,'J201'!U74,'J201'!V74,'J201'!W74,'J201'!T74))&lt;=0.5,"OK","ERROR")</f>
      </c>
    </row>
    <row r="441">
      <c r="A441" t="s" s="253">
        <v>132</v>
      </c>
      <c r="B441" t="s" s="252">
        <v>1167</v>
      </c>
      <c r="C441" t="s" s="253">
        <v>1168</v>
      </c>
      <c r="D441" t="s" s="253">
        <v>1369</v>
      </c>
      <c r="E441" t="s" s="253">
        <v>1370</v>
      </c>
      <c r="F441" s="253">
        <f>IF(ABS('J201'!Q75-SUM('J201'!K75,'J201'!N75,'J201'!O75,'J201'!P75,'J201'!M75))&lt;=0.5,"OK","ERROR")</f>
      </c>
    </row>
    <row r="442">
      <c r="A442" t="s" s="253">
        <v>132</v>
      </c>
      <c r="B442" t="s" s="252">
        <v>1167</v>
      </c>
      <c r="C442" t="s" s="253">
        <v>1168</v>
      </c>
      <c r="D442" t="s" s="253">
        <v>1371</v>
      </c>
      <c r="E442" t="s" s="253">
        <v>1372</v>
      </c>
      <c r="F442" s="253">
        <f>IF(ABS('J201'!X75-SUM('J201'!R75,'J201'!U75,'J201'!V75,'J201'!W75,'J201'!T75))&lt;=0.5,"OK","ERROR")</f>
      </c>
    </row>
    <row r="443">
      <c r="A443" t="s" s="253">
        <v>132</v>
      </c>
      <c r="B443" t="s" s="252">
        <v>1167</v>
      </c>
      <c r="C443" t="s" s="253">
        <v>1168</v>
      </c>
      <c r="D443" t="s" s="253">
        <v>1373</v>
      </c>
      <c r="E443" t="s" s="253">
        <v>1374</v>
      </c>
      <c r="F443" s="253">
        <f>IF(ABS('J201'!Q76-SUM('J201'!K76,'J201'!N76,'J201'!O76,'J201'!P76,'J201'!M76))&lt;=0.5,"OK","ERROR")</f>
      </c>
    </row>
    <row r="444">
      <c r="A444" t="s" s="253">
        <v>132</v>
      </c>
      <c r="B444" t="s" s="252">
        <v>1167</v>
      </c>
      <c r="C444" t="s" s="253">
        <v>1168</v>
      </c>
      <c r="D444" t="s" s="253">
        <v>1375</v>
      </c>
      <c r="E444" t="s" s="253">
        <v>1376</v>
      </c>
      <c r="F444" s="253">
        <f>IF(ABS('J201'!X76-SUM('J201'!R76,'J201'!U76,'J201'!V76,'J201'!W76,'J201'!T76))&lt;=0.5,"OK","ERROR")</f>
      </c>
    </row>
    <row r="445">
      <c r="A445" t="s" s="253">
        <v>132</v>
      </c>
      <c r="B445" t="s" s="252">
        <v>1167</v>
      </c>
      <c r="C445" t="s" s="253">
        <v>1168</v>
      </c>
      <c r="D445" t="s" s="253">
        <v>1377</v>
      </c>
      <c r="E445" t="s" s="253">
        <v>1378</v>
      </c>
      <c r="F445" s="253">
        <f>IF(ABS('J201'!Q77-SUM('J201'!K77,'J201'!N77,'J201'!O77,'J201'!P77,'J201'!M77))&lt;=0.5,"OK","ERROR")</f>
      </c>
    </row>
    <row r="446">
      <c r="A446" t="s" s="253">
        <v>132</v>
      </c>
      <c r="B446" t="s" s="252">
        <v>1167</v>
      </c>
      <c r="C446" t="s" s="253">
        <v>1168</v>
      </c>
      <c r="D446" t="s" s="253">
        <v>1379</v>
      </c>
      <c r="E446" t="s" s="253">
        <v>1380</v>
      </c>
      <c r="F446" s="253">
        <f>IF(ABS('J201'!X77-SUM('J201'!R77,'J201'!U77,'J201'!V77,'J201'!W77,'J201'!T77))&lt;=0.5,"OK","ERROR")</f>
      </c>
    </row>
    <row r="447">
      <c r="A447" t="s" s="253">
        <v>132</v>
      </c>
      <c r="B447" t="s" s="252">
        <v>1167</v>
      </c>
      <c r="C447" t="s" s="253">
        <v>1168</v>
      </c>
      <c r="D447" t="s" s="253">
        <v>1381</v>
      </c>
      <c r="E447" t="s" s="253">
        <v>1382</v>
      </c>
      <c r="F447" s="253">
        <f>IF(ABS('J201'!Q78-SUM('J201'!K78,'J201'!N78,'J201'!O78,'J201'!P78,'J201'!M78))&lt;=0.5,"OK","ERROR")</f>
      </c>
    </row>
    <row r="448">
      <c r="A448" t="s" s="253">
        <v>132</v>
      </c>
      <c r="B448" t="s" s="252">
        <v>1167</v>
      </c>
      <c r="C448" t="s" s="253">
        <v>1168</v>
      </c>
      <c r="D448" t="s" s="253">
        <v>1383</v>
      </c>
      <c r="E448" t="s" s="253">
        <v>1384</v>
      </c>
      <c r="F448" s="253">
        <f>IF(ABS('J201'!X78-SUM('J201'!R78,'J201'!U78,'J201'!V78,'J201'!W78,'J201'!T78))&lt;=0.5,"OK","ERROR")</f>
      </c>
    </row>
    <row r="449">
      <c r="A449" t="s" s="253">
        <v>132</v>
      </c>
      <c r="B449" t="s" s="252">
        <v>1167</v>
      </c>
      <c r="C449" t="s" s="253">
        <v>1168</v>
      </c>
      <c r="D449" t="s" s="253">
        <v>1385</v>
      </c>
      <c r="E449" t="s" s="253">
        <v>1386</v>
      </c>
      <c r="F449" s="253">
        <f>IF(ABS('J201'!Q79-SUM('J201'!K79,'J201'!N79,'J201'!O79,'J201'!P79,'J201'!M79))&lt;=0.5,"OK","ERROR")</f>
      </c>
    </row>
    <row r="450">
      <c r="A450" t="s" s="253">
        <v>132</v>
      </c>
      <c r="B450" t="s" s="252">
        <v>1167</v>
      </c>
      <c r="C450" t="s" s="253">
        <v>1168</v>
      </c>
      <c r="D450" t="s" s="253">
        <v>1387</v>
      </c>
      <c r="E450" t="s" s="253">
        <v>1388</v>
      </c>
      <c r="F450" s="253">
        <f>IF(ABS('J201'!X79-SUM('J201'!R79,'J201'!U79,'J201'!V79,'J201'!W79,'J201'!T79))&lt;=0.5,"OK","ERROR")</f>
      </c>
    </row>
    <row r="451">
      <c r="A451" t="s" s="253">
        <v>132</v>
      </c>
      <c r="B451" t="s" s="252">
        <v>1167</v>
      </c>
      <c r="C451" t="s" s="253">
        <v>1168</v>
      </c>
      <c r="D451" t="s" s="253">
        <v>1389</v>
      </c>
      <c r="E451" t="s" s="253">
        <v>1390</v>
      </c>
      <c r="F451" s="253">
        <f>IF(ABS('J201'!Q80-SUM('J201'!K80,'J201'!N80,'J201'!O80,'J201'!P80,'J201'!M80))&lt;=0.5,"OK","ERROR")</f>
      </c>
    </row>
    <row r="452">
      <c r="A452" t="s" s="253">
        <v>132</v>
      </c>
      <c r="B452" t="s" s="252">
        <v>1167</v>
      </c>
      <c r="C452" t="s" s="253">
        <v>1168</v>
      </c>
      <c r="D452" t="s" s="253">
        <v>1391</v>
      </c>
      <c r="E452" t="s" s="253">
        <v>1392</v>
      </c>
      <c r="F452" s="253">
        <f>IF(ABS('J201'!X80-SUM('J201'!R80,'J201'!U80,'J201'!V80,'J201'!W80,'J201'!T80))&lt;=0.5,"OK","ERROR")</f>
      </c>
    </row>
    <row r="453">
      <c r="A453" t="s" s="253">
        <v>132</v>
      </c>
      <c r="B453" t="s" s="252">
        <v>1167</v>
      </c>
      <c r="C453" t="s" s="253">
        <v>1168</v>
      </c>
      <c r="D453" t="s" s="253">
        <v>1393</v>
      </c>
      <c r="E453" t="s" s="253">
        <v>1394</v>
      </c>
      <c r="F453" s="253">
        <f>IF(ABS('J201'!Q81-SUM('J201'!K81,'J201'!N81,'J201'!O81,'J201'!P81,'J201'!M81))&lt;=0.5,"OK","ERROR")</f>
      </c>
    </row>
    <row r="454">
      <c r="A454" t="s" s="253">
        <v>132</v>
      </c>
      <c r="B454" t="s" s="252">
        <v>1167</v>
      </c>
      <c r="C454" t="s" s="253">
        <v>1168</v>
      </c>
      <c r="D454" t="s" s="253">
        <v>1395</v>
      </c>
      <c r="E454" t="s" s="253">
        <v>1396</v>
      </c>
      <c r="F454" s="253">
        <f>IF(ABS('J201'!X81-SUM('J201'!R81,'J201'!U81,'J201'!V81,'J201'!W81,'J201'!T81))&lt;=0.5,"OK","ERROR")</f>
      </c>
    </row>
    <row r="455">
      <c r="A455" t="s" s="253">
        <v>132</v>
      </c>
      <c r="B455" t="s" s="252">
        <v>1167</v>
      </c>
      <c r="C455" t="s" s="253">
        <v>1168</v>
      </c>
      <c r="D455" t="s" s="253">
        <v>1397</v>
      </c>
      <c r="E455" t="s" s="253">
        <v>1398</v>
      </c>
      <c r="F455" s="253">
        <f>IF(ABS('J201'!Q82-SUM('J201'!K82,'J201'!N82,'J201'!O82,'J201'!P82,'J201'!M82))&lt;=0.5,"OK","ERROR")</f>
      </c>
    </row>
    <row r="456">
      <c r="A456" t="s" s="253">
        <v>132</v>
      </c>
      <c r="B456" t="s" s="252">
        <v>1167</v>
      </c>
      <c r="C456" t="s" s="253">
        <v>1168</v>
      </c>
      <c r="D456" t="s" s="253">
        <v>1399</v>
      </c>
      <c r="E456" t="s" s="253">
        <v>1400</v>
      </c>
      <c r="F456" s="253">
        <f>IF(ABS('J201'!X82-SUM('J201'!R82,'J201'!U82,'J201'!V82,'J201'!W82,'J201'!T82))&lt;=0.5,"OK","ERROR")</f>
      </c>
    </row>
    <row r="457">
      <c r="A457" t="s" s="253">
        <v>132</v>
      </c>
      <c r="B457" t="s" s="252">
        <v>1167</v>
      </c>
      <c r="C457" t="s" s="253">
        <v>1168</v>
      </c>
      <c r="D457" t="s" s="253">
        <v>1401</v>
      </c>
      <c r="E457" t="s" s="253">
        <v>1402</v>
      </c>
      <c r="F457" s="253">
        <f>IF(ABS('J201'!Q83-SUM('J201'!K83,'J201'!L83,'J201'!N83,'J201'!O83,'J201'!M83,'J201'!P83))&lt;=0.5,"OK","ERROR")</f>
      </c>
    </row>
    <row r="458">
      <c r="A458" t="s" s="253">
        <v>132</v>
      </c>
      <c r="B458" t="s" s="252">
        <v>1167</v>
      </c>
      <c r="C458" t="s" s="253">
        <v>1168</v>
      </c>
      <c r="D458" t="s" s="253">
        <v>1403</v>
      </c>
      <c r="E458" t="s" s="253">
        <v>1404</v>
      </c>
      <c r="F458" s="253">
        <f>IF(ABS('J201'!X83-SUM('J201'!R83,'J201'!S83,'J201'!U83,'J201'!V83,'J201'!T83,'J201'!W83))&lt;=0.5,"OK","ERROR")</f>
      </c>
    </row>
    <row r="459">
      <c r="A459" t="s" s="253">
        <v>132</v>
      </c>
      <c r="B459" t="s" s="252">
        <v>1167</v>
      </c>
      <c r="C459" t="s" s="253">
        <v>1168</v>
      </c>
      <c r="D459" t="s" s="253">
        <v>1405</v>
      </c>
      <c r="E459" t="s" s="253">
        <v>1406</v>
      </c>
      <c r="F459" s="253">
        <f>IF(ABS('J201'!Q84-SUM('J201'!K84,'J201'!L84,'J201'!N84,'J201'!O84,'J201'!M84,'J201'!P84))&lt;=0.5,"OK","ERROR")</f>
      </c>
    </row>
    <row r="460">
      <c r="A460" t="s" s="253">
        <v>132</v>
      </c>
      <c r="B460" t="s" s="252">
        <v>1167</v>
      </c>
      <c r="C460" t="s" s="253">
        <v>1168</v>
      </c>
      <c r="D460" t="s" s="253">
        <v>1407</v>
      </c>
      <c r="E460" t="s" s="253">
        <v>1408</v>
      </c>
      <c r="F460" s="253">
        <f>IF(ABS('J201'!X84-SUM('J201'!R84,'J201'!S84,'J201'!U84,'J201'!V84,'J201'!T84,'J201'!W84))&lt;=0.5,"OK","ERROR")</f>
      </c>
    </row>
    <row r="461">
      <c r="A461" t="s" s="253">
        <v>132</v>
      </c>
      <c r="B461" t="s" s="252">
        <v>1167</v>
      </c>
      <c r="C461" t="s" s="253">
        <v>1168</v>
      </c>
      <c r="D461" t="s" s="253">
        <v>1409</v>
      </c>
      <c r="E461" t="s" s="253">
        <v>1410</v>
      </c>
      <c r="F461" s="253">
        <f>IF(ABS('J201'!Q85-SUM('J201'!K85,'J201'!L85,'J201'!N85,'J201'!O85,'J201'!M85,'J201'!P85))&lt;=0.5,"OK","ERROR")</f>
      </c>
    </row>
    <row r="462">
      <c r="A462" t="s" s="253">
        <v>132</v>
      </c>
      <c r="B462" t="s" s="252">
        <v>1167</v>
      </c>
      <c r="C462" t="s" s="253">
        <v>1168</v>
      </c>
      <c r="D462" t="s" s="253">
        <v>1411</v>
      </c>
      <c r="E462" t="s" s="253">
        <v>1412</v>
      </c>
      <c r="F462" s="253">
        <f>IF(ABS('J201'!X85-SUM('J201'!R85,'J201'!S85,'J201'!U85,'J201'!V85,'J201'!T85,'J201'!W85))&lt;=0.5,"OK","ERROR")</f>
      </c>
    </row>
    <row r="463">
      <c r="A463" t="s" s="253">
        <v>132</v>
      </c>
      <c r="B463" t="s" s="252">
        <v>1167</v>
      </c>
      <c r="C463" t="s" s="253">
        <v>1168</v>
      </c>
      <c r="D463" t="s" s="253">
        <v>1413</v>
      </c>
      <c r="E463" t="s" s="253">
        <v>1414</v>
      </c>
      <c r="F463" s="253">
        <f>IF(ABS('J201'!Q86-SUM('J201'!K86,'J201'!N86,'J201'!O86,'J201'!M86,'J201'!P86))&lt;=0.5,"OK","ERROR")</f>
      </c>
    </row>
    <row r="464">
      <c r="A464" t="s" s="253">
        <v>132</v>
      </c>
      <c r="B464" t="s" s="252">
        <v>1167</v>
      </c>
      <c r="C464" t="s" s="253">
        <v>1168</v>
      </c>
      <c r="D464" t="s" s="253">
        <v>1415</v>
      </c>
      <c r="E464" t="s" s="253">
        <v>1416</v>
      </c>
      <c r="F464" s="253">
        <f>IF(ABS('J201'!X86-SUM('J201'!R86,'J201'!U86,'J201'!V86,'J201'!T86,'J201'!W86))&lt;=0.5,"OK","ERROR")</f>
      </c>
    </row>
    <row r="465">
      <c r="A465" t="s" s="253">
        <v>132</v>
      </c>
      <c r="B465" t="s" s="252">
        <v>1167</v>
      </c>
      <c r="C465" t="s" s="253">
        <v>1168</v>
      </c>
      <c r="D465" t="s" s="253">
        <v>1417</v>
      </c>
      <c r="E465" t="s" s="253">
        <v>1418</v>
      </c>
      <c r="F465" s="253">
        <f>IF(ABS('J201'!Q87-SUM('J201'!K87,'J201'!L87,'J201'!N87,'J201'!O87,'J201'!M87,'J201'!P87))&lt;=0.5,"OK","ERROR")</f>
      </c>
    </row>
    <row r="466">
      <c r="A466" t="s" s="253">
        <v>132</v>
      </c>
      <c r="B466" t="s" s="252">
        <v>1167</v>
      </c>
      <c r="C466" t="s" s="253">
        <v>1168</v>
      </c>
      <c r="D466" t="s" s="253">
        <v>1419</v>
      </c>
      <c r="E466" t="s" s="253">
        <v>1420</v>
      </c>
      <c r="F466" s="253">
        <f>IF(ABS('J201'!X87-SUM('J201'!R87,'J201'!S87,'J201'!U87,'J201'!V87,'J201'!T87,'J201'!W87))&lt;=0.5,"OK","ERROR")</f>
      </c>
    </row>
    <row r="467">
      <c r="A467" t="s" s="253">
        <v>132</v>
      </c>
      <c r="B467" t="s" s="252">
        <v>1167</v>
      </c>
      <c r="C467" t="s" s="253">
        <v>1168</v>
      </c>
      <c r="D467" t="s" s="253">
        <v>1421</v>
      </c>
      <c r="E467" t="s" s="253">
        <v>1422</v>
      </c>
      <c r="F467" s="253">
        <f>IF(ABS('J201'!Q88-SUM('J201'!K88,'J201'!L88,'J201'!N88,'J201'!O88,'J201'!M88,'J201'!P88))&lt;=0.5,"OK","ERROR")</f>
      </c>
    </row>
    <row r="468">
      <c r="A468" t="s" s="253">
        <v>132</v>
      </c>
      <c r="B468" t="s" s="252">
        <v>1167</v>
      </c>
      <c r="C468" t="s" s="253">
        <v>1168</v>
      </c>
      <c r="D468" t="s" s="253">
        <v>1423</v>
      </c>
      <c r="E468" t="s" s="253">
        <v>1424</v>
      </c>
      <c r="F468" s="253">
        <f>IF(ABS('J201'!X88-SUM('J201'!R88,'J201'!S88,'J201'!U88,'J201'!V88,'J201'!T88,'J201'!W88))&lt;=0.5,"OK","ERROR")</f>
      </c>
    </row>
    <row r="469">
      <c r="A469" t="s" s="253">
        <v>132</v>
      </c>
      <c r="B469" t="s" s="252">
        <v>1167</v>
      </c>
      <c r="C469" t="s" s="253">
        <v>1168</v>
      </c>
      <c r="D469" t="s" s="253">
        <v>1425</v>
      </c>
      <c r="E469" t="s" s="253">
        <v>1426</v>
      </c>
      <c r="F469" s="253">
        <f>IF(ABS('J201'!Q89-SUM('J201'!K89,'J201'!L89,'J201'!N89,'J201'!O89,'J201'!M89,'J201'!P89))&lt;=0.5,"OK","ERROR")</f>
      </c>
    </row>
    <row r="470">
      <c r="A470" t="s" s="253">
        <v>132</v>
      </c>
      <c r="B470" t="s" s="252">
        <v>1167</v>
      </c>
      <c r="C470" t="s" s="253">
        <v>1168</v>
      </c>
      <c r="D470" t="s" s="253">
        <v>1427</v>
      </c>
      <c r="E470" t="s" s="253">
        <v>1428</v>
      </c>
      <c r="F470" s="253">
        <f>IF(ABS('J201'!X89-SUM('J201'!R89,'J201'!S89,'J201'!U89,'J201'!V89,'J201'!T89,'J201'!W89))&lt;=0.5,"OK","ERROR")</f>
      </c>
    </row>
    <row r="471">
      <c r="A471" t="s" s="253">
        <v>132</v>
      </c>
      <c r="B471" t="s" s="252">
        <v>1167</v>
      </c>
      <c r="C471" t="s" s="253">
        <v>1168</v>
      </c>
      <c r="D471" t="s" s="253">
        <v>1429</v>
      </c>
      <c r="E471" t="s" s="253">
        <v>1430</v>
      </c>
      <c r="F471" s="253">
        <f>IF(ABS('J201'!Q90-SUM('J201'!K90,'J201'!N90,'J201'!O90,'J201'!M90,'J201'!P90))&lt;=0.5,"OK","ERROR")</f>
      </c>
    </row>
    <row r="472">
      <c r="A472" t="s" s="253">
        <v>132</v>
      </c>
      <c r="B472" t="s" s="252">
        <v>1167</v>
      </c>
      <c r="C472" t="s" s="253">
        <v>1168</v>
      </c>
      <c r="D472" t="s" s="253">
        <v>1431</v>
      </c>
      <c r="E472" t="s" s="253">
        <v>1432</v>
      </c>
      <c r="F472" s="253">
        <f>IF(ABS('J201'!X90-SUM('J201'!R90,'J201'!U90,'J201'!V90,'J201'!T90,'J201'!W90))&lt;=0.5,"OK","ERROR")</f>
      </c>
    </row>
    <row r="473">
      <c r="A473" t="s" s="253">
        <v>132</v>
      </c>
      <c r="B473" t="s" s="252">
        <v>1167</v>
      </c>
      <c r="C473" t="s" s="253">
        <v>1168</v>
      </c>
      <c r="D473" t="s" s="253">
        <v>1433</v>
      </c>
      <c r="E473" t="s" s="253">
        <v>1434</v>
      </c>
      <c r="F473" s="253">
        <f>IF(ABS('J201'!Q91-SUM('J201'!K91,'J201'!L91,'J201'!N91,'J201'!O91,'J201'!M91,'J201'!P91))&lt;=0.5,"OK","ERROR")</f>
      </c>
    </row>
    <row r="474">
      <c r="A474" t="s" s="253">
        <v>132</v>
      </c>
      <c r="B474" t="s" s="252">
        <v>1167</v>
      </c>
      <c r="C474" t="s" s="253">
        <v>1168</v>
      </c>
      <c r="D474" t="s" s="253">
        <v>1435</v>
      </c>
      <c r="E474" t="s" s="253">
        <v>1436</v>
      </c>
      <c r="F474" s="253">
        <f>IF(ABS('J201'!X91-SUM('J201'!R91,'J201'!S91,'J201'!U91,'J201'!V91,'J201'!T91,'J201'!W91))&lt;=0.5,"OK","ERROR")</f>
      </c>
    </row>
    <row r="475">
      <c r="A475" t="s" s="253">
        <v>132</v>
      </c>
      <c r="B475" t="s" s="252">
        <v>1167</v>
      </c>
      <c r="C475" t="s" s="253">
        <v>1168</v>
      </c>
      <c r="D475" t="s" s="253">
        <v>1437</v>
      </c>
      <c r="E475" t="s" s="253">
        <v>1438</v>
      </c>
      <c r="F475" s="253">
        <f>IF(ABS('J201'!Q92-SUM('J201'!K92,'J201'!L92,'J201'!N92,'J201'!O92,'J201'!M92,'J201'!P92))&lt;=0.5,"OK","ERROR")</f>
      </c>
    </row>
    <row r="476">
      <c r="A476" t="s" s="253">
        <v>132</v>
      </c>
      <c r="B476" t="s" s="252">
        <v>1167</v>
      </c>
      <c r="C476" t="s" s="253">
        <v>1168</v>
      </c>
      <c r="D476" t="s" s="253">
        <v>1439</v>
      </c>
      <c r="E476" t="s" s="253">
        <v>1440</v>
      </c>
      <c r="F476" s="253">
        <f>IF(ABS('J201'!X92-SUM('J201'!R92,'J201'!S92,'J201'!U92,'J201'!V92,'J201'!T92,'J201'!W92))&lt;=0.5,"OK","ERROR")</f>
      </c>
    </row>
    <row r="477">
      <c r="A477" t="s" s="253">
        <v>132</v>
      </c>
      <c r="B477" t="s" s="252">
        <v>1167</v>
      </c>
      <c r="C477" t="s" s="253">
        <v>1168</v>
      </c>
      <c r="D477" t="s" s="253">
        <v>1441</v>
      </c>
      <c r="E477" t="s" s="253">
        <v>1442</v>
      </c>
      <c r="F477" s="253">
        <f>IF(ABS('J201'!Q93-SUM('J201'!K93,'J201'!N93,'J201'!O93,'J201'!M93,'J201'!P93))&lt;=0.5,"OK","ERROR")</f>
      </c>
    </row>
    <row r="478">
      <c r="A478" t="s" s="253">
        <v>132</v>
      </c>
      <c r="B478" t="s" s="252">
        <v>1167</v>
      </c>
      <c r="C478" t="s" s="253">
        <v>1168</v>
      </c>
      <c r="D478" t="s" s="253">
        <v>1443</v>
      </c>
      <c r="E478" t="s" s="253">
        <v>1444</v>
      </c>
      <c r="F478" s="253">
        <f>IF(ABS('J201'!X93-SUM('J201'!R93,'J201'!U93,'J201'!V93,'J201'!T93,'J201'!W93))&lt;=0.5,"OK","ERROR")</f>
      </c>
    </row>
    <row r="479">
      <c r="A479" t="s" s="253">
        <v>132</v>
      </c>
      <c r="B479" t="s" s="252">
        <v>1167</v>
      </c>
      <c r="C479" t="s" s="253">
        <v>1168</v>
      </c>
      <c r="D479" t="s" s="253">
        <v>1445</v>
      </c>
      <c r="E479" t="s" s="253">
        <v>1446</v>
      </c>
      <c r="F479" s="253">
        <f>IF(ABS('J201'!Q94-SUM('J201'!K94,'J201'!N94,'J201'!O94,'J201'!P94,'J201'!M94))&lt;=0.5,"OK","ERROR")</f>
      </c>
    </row>
    <row r="480">
      <c r="A480" t="s" s="253">
        <v>132</v>
      </c>
      <c r="B480" t="s" s="252">
        <v>1167</v>
      </c>
      <c r="C480" t="s" s="253">
        <v>1168</v>
      </c>
      <c r="D480" t="s" s="253">
        <v>1447</v>
      </c>
      <c r="E480" t="s" s="253">
        <v>1448</v>
      </c>
      <c r="F480" s="253">
        <f>IF(ABS('J201'!X94-SUM('J201'!R94,'J201'!U94,'J201'!V94,'J201'!W94,'J201'!T94))&lt;=0.5,"OK","ERROR")</f>
      </c>
    </row>
    <row r="481">
      <c r="A481" t="s" s="253">
        <v>132</v>
      </c>
      <c r="B481" t="s" s="252">
        <v>1167</v>
      </c>
      <c r="C481" t="s" s="253">
        <v>1168</v>
      </c>
      <c r="D481" t="s" s="253">
        <v>1449</v>
      </c>
      <c r="E481" t="s" s="253">
        <v>1450</v>
      </c>
      <c r="F481" s="253">
        <f>IF(ABS('J201'!Q95-SUM('J201'!K95,'J201'!N95,'J201'!O95,'J201'!P95,'J201'!M95))&lt;=0.5,"OK","ERROR")</f>
      </c>
    </row>
    <row r="482">
      <c r="A482" t="s" s="253">
        <v>132</v>
      </c>
      <c r="B482" t="s" s="252">
        <v>1167</v>
      </c>
      <c r="C482" t="s" s="253">
        <v>1168</v>
      </c>
      <c r="D482" t="s" s="253">
        <v>1451</v>
      </c>
      <c r="E482" t="s" s="253">
        <v>1452</v>
      </c>
      <c r="F482" s="253">
        <f>IF(ABS('J201'!X95-SUM('J201'!R95,'J201'!U95,'J201'!V95,'J201'!W95,'J201'!T95))&lt;=0.5,"OK","ERROR")</f>
      </c>
    </row>
    <row r="483">
      <c r="A483" t="s" s="253">
        <v>132</v>
      </c>
      <c r="B483" t="s" s="252">
        <v>1167</v>
      </c>
      <c r="C483" t="s" s="253">
        <v>1168</v>
      </c>
      <c r="D483" t="s" s="253">
        <v>1453</v>
      </c>
      <c r="E483" t="s" s="253">
        <v>1454</v>
      </c>
      <c r="F483" s="253">
        <f>IF(ABS('J201'!Q96-SUM('J201'!K96,'J201'!N96,'J201'!O96,'J201'!M96,'J201'!P96))&lt;=0.5,"OK","ERROR")</f>
      </c>
    </row>
    <row r="484">
      <c r="A484" t="s" s="253">
        <v>132</v>
      </c>
      <c r="B484" t="s" s="252">
        <v>1167</v>
      </c>
      <c r="C484" t="s" s="253">
        <v>1168</v>
      </c>
      <c r="D484" t="s" s="253">
        <v>1455</v>
      </c>
      <c r="E484" t="s" s="253">
        <v>1456</v>
      </c>
      <c r="F484" s="253">
        <f>IF(ABS('J201'!X96-SUM('J201'!R96,'J201'!U96,'J201'!V96,'J201'!T96,'J201'!W96))&lt;=0.5,"OK","ERROR")</f>
      </c>
    </row>
    <row r="485">
      <c r="A485" t="s" s="253">
        <v>132</v>
      </c>
      <c r="B485" t="s" s="252">
        <v>1167</v>
      </c>
      <c r="C485" t="s" s="253">
        <v>1168</v>
      </c>
      <c r="D485" t="s" s="253">
        <v>1457</v>
      </c>
      <c r="E485" t="s" s="253">
        <v>1458</v>
      </c>
      <c r="F485" s="253">
        <f>IF(ABS('J201'!Q97-SUM('J201'!K97,'J201'!N97,'J201'!O97,'J201'!M97,'J201'!P97))&lt;=0.5,"OK","ERROR")</f>
      </c>
    </row>
    <row r="486">
      <c r="A486" t="s" s="253">
        <v>132</v>
      </c>
      <c r="B486" t="s" s="252">
        <v>1167</v>
      </c>
      <c r="C486" t="s" s="253">
        <v>1168</v>
      </c>
      <c r="D486" t="s" s="253">
        <v>1459</v>
      </c>
      <c r="E486" t="s" s="253">
        <v>1460</v>
      </c>
      <c r="F486" s="253">
        <f>IF(ABS('J201'!X97-SUM('J201'!R97,'J201'!U97,'J201'!V97,'J201'!T97,'J201'!W97))&lt;=0.5,"OK","ERROR")</f>
      </c>
    </row>
    <row r="487">
      <c r="A487" t="s" s="253">
        <v>132</v>
      </c>
      <c r="B487" t="s" s="252">
        <v>1167</v>
      </c>
      <c r="C487" t="s" s="253">
        <v>1168</v>
      </c>
      <c r="D487" t="s" s="253">
        <v>1461</v>
      </c>
      <c r="E487" t="s" s="253">
        <v>1462</v>
      </c>
      <c r="F487" s="253">
        <f>IF(ABS('J201'!Q98-SUM('J201'!K98,'J201'!N98,'J201'!O98,'J201'!M98,'J201'!P98))&lt;=0.5,"OK","ERROR")</f>
      </c>
    </row>
    <row r="488">
      <c r="A488" t="s" s="253">
        <v>132</v>
      </c>
      <c r="B488" t="s" s="252">
        <v>1167</v>
      </c>
      <c r="C488" t="s" s="253">
        <v>1168</v>
      </c>
      <c r="D488" t="s" s="253">
        <v>1463</v>
      </c>
      <c r="E488" t="s" s="253">
        <v>1464</v>
      </c>
      <c r="F488" s="253">
        <f>IF(ABS('J201'!X98-SUM('J201'!R98,'J201'!U98,'J201'!V98,'J201'!T98,'J201'!W98))&lt;=0.5,"OK","ERROR")</f>
      </c>
    </row>
    <row r="489">
      <c r="A489" t="s" s="253">
        <v>132</v>
      </c>
      <c r="B489" t="s" s="252">
        <v>1167</v>
      </c>
      <c r="C489" t="s" s="253">
        <v>1168</v>
      </c>
      <c r="D489" t="s" s="253">
        <v>1465</v>
      </c>
      <c r="E489" t="s" s="253">
        <v>1466</v>
      </c>
      <c r="F489" s="253">
        <f>IF(ABS('J201'!Q99-SUM('J201'!K99,'J201'!N99,'J201'!O99,'J201'!M99,'J201'!P99))&lt;=0.5,"OK","ERROR")</f>
      </c>
    </row>
    <row r="490">
      <c r="A490" t="s" s="253">
        <v>132</v>
      </c>
      <c r="B490" t="s" s="252">
        <v>1167</v>
      </c>
      <c r="C490" t="s" s="253">
        <v>1168</v>
      </c>
      <c r="D490" t="s" s="253">
        <v>1467</v>
      </c>
      <c r="E490" t="s" s="253">
        <v>1468</v>
      </c>
      <c r="F490" s="253">
        <f>IF(ABS('J201'!X99-SUM('J201'!R99,'J201'!U99,'J201'!V99,'J201'!T99,'J201'!W99))&lt;=0.5,"OK","ERROR")</f>
      </c>
    </row>
    <row r="491">
      <c r="A491" t="s" s="253">
        <v>132</v>
      </c>
      <c r="B491" t="s" s="252">
        <v>1167</v>
      </c>
      <c r="C491" t="s" s="253">
        <v>1168</v>
      </c>
      <c r="D491" t="s" s="253">
        <v>1469</v>
      </c>
      <c r="E491" t="s" s="253">
        <v>1470</v>
      </c>
      <c r="F491" s="253">
        <f>IF(ABS('J201'!Q100-SUM('J201'!K100,'J201'!N100,'J201'!O100,'J201'!M100,'J201'!P100))&lt;=0.5,"OK","ERROR")</f>
      </c>
    </row>
    <row r="492">
      <c r="A492" t="s" s="253">
        <v>132</v>
      </c>
      <c r="B492" t="s" s="252">
        <v>1167</v>
      </c>
      <c r="C492" t="s" s="253">
        <v>1168</v>
      </c>
      <c r="D492" t="s" s="253">
        <v>1471</v>
      </c>
      <c r="E492" t="s" s="253">
        <v>1472</v>
      </c>
      <c r="F492" s="253">
        <f>IF(ABS('J201'!X100-SUM('J201'!R100,'J201'!U100,'J201'!V100,'J201'!T100,'J201'!W100))&lt;=0.5,"OK","ERROR")</f>
      </c>
    </row>
    <row r="493">
      <c r="A493" t="s" s="253">
        <v>132</v>
      </c>
      <c r="B493" t="s" s="252">
        <v>1167</v>
      </c>
      <c r="C493" t="s" s="253">
        <v>1168</v>
      </c>
      <c r="D493" t="s" s="253">
        <v>1473</v>
      </c>
      <c r="E493" t="s" s="253">
        <v>1474</v>
      </c>
      <c r="F493" s="253">
        <f>IF(ABS('J201'!Q101-SUM('J201'!K101,'J201'!N101,'J201'!O101,'J201'!M101,'J201'!P101))&lt;=0.5,"OK","ERROR")</f>
      </c>
    </row>
    <row r="494">
      <c r="A494" t="s" s="253">
        <v>132</v>
      </c>
      <c r="B494" t="s" s="252">
        <v>1167</v>
      </c>
      <c r="C494" t="s" s="253">
        <v>1168</v>
      </c>
      <c r="D494" t="s" s="253">
        <v>1475</v>
      </c>
      <c r="E494" t="s" s="253">
        <v>1476</v>
      </c>
      <c r="F494" s="253">
        <f>IF(ABS('J201'!X101-SUM('J201'!R101,'J201'!U101,'J201'!V101,'J201'!T101,'J201'!W101))&lt;=0.5,"OK","ERROR")</f>
      </c>
    </row>
    <row r="495">
      <c r="A495" t="s" s="253">
        <v>132</v>
      </c>
      <c r="B495" t="s" s="252">
        <v>1167</v>
      </c>
      <c r="C495" t="s" s="253">
        <v>1168</v>
      </c>
      <c r="D495" t="s" s="253">
        <v>1477</v>
      </c>
      <c r="E495" t="s" s="253">
        <v>1478</v>
      </c>
      <c r="F495" s="253">
        <f>IF(ABS('J201'!Q102-SUM('J201'!K102,'J201'!N102,'J201'!O102,'J201'!M102,'J201'!P102))&lt;=0.5,"OK","ERROR")</f>
      </c>
    </row>
    <row r="496">
      <c r="A496" t="s" s="253">
        <v>132</v>
      </c>
      <c r="B496" t="s" s="252">
        <v>1167</v>
      </c>
      <c r="C496" t="s" s="253">
        <v>1168</v>
      </c>
      <c r="D496" t="s" s="253">
        <v>1479</v>
      </c>
      <c r="E496" t="s" s="253">
        <v>1480</v>
      </c>
      <c r="F496" s="253">
        <f>IF(ABS('J201'!X102-SUM('J201'!R102,'J201'!U102,'J201'!V102,'J201'!T102,'J201'!W102))&lt;=0.5,"OK","ERROR")</f>
      </c>
    </row>
    <row r="497">
      <c r="A497" t="s" s="253">
        <v>132</v>
      </c>
      <c r="B497" t="s" s="252">
        <v>1167</v>
      </c>
      <c r="C497" t="s" s="253">
        <v>1168</v>
      </c>
      <c r="D497" t="s" s="253">
        <v>1481</v>
      </c>
      <c r="E497" t="s" s="253">
        <v>1482</v>
      </c>
      <c r="F497" s="253">
        <f>IF(ABS('J201'!Q103-SUM('J201'!K103,'J201'!L103,'J201'!N103,'J201'!O103,'J201'!M103,'J201'!P103))&lt;=0.5,"OK","ERROR")</f>
      </c>
    </row>
    <row r="498">
      <c r="A498" t="s" s="253">
        <v>132</v>
      </c>
      <c r="B498" t="s" s="252">
        <v>1167</v>
      </c>
      <c r="C498" t="s" s="253">
        <v>1168</v>
      </c>
      <c r="D498" t="s" s="253">
        <v>1483</v>
      </c>
      <c r="E498" t="s" s="253">
        <v>1484</v>
      </c>
      <c r="F498" s="253">
        <f>IF(ABS('J201'!X103-SUM('J201'!R103,'J201'!S103,'J201'!U103,'J201'!V103,'J201'!T103,'J201'!W103))&lt;=0.5,"OK","ERROR")</f>
      </c>
    </row>
    <row r="499">
      <c r="A499" t="s" s="253">
        <v>132</v>
      </c>
      <c r="B499" t="s" s="252">
        <v>1167</v>
      </c>
      <c r="C499" t="s" s="253">
        <v>1168</v>
      </c>
      <c r="D499" t="s" s="253">
        <v>1485</v>
      </c>
      <c r="E499" t="s" s="253">
        <v>1486</v>
      </c>
      <c r="F499" s="253">
        <f>IF(ABS('J201'!Q104-SUM('J201'!K104,'J201'!L104,'J201'!N104,'J201'!O104,'J201'!M104,'J201'!P104))&lt;=0.5,"OK","ERROR")</f>
      </c>
    </row>
    <row r="500">
      <c r="A500" t="s" s="253">
        <v>132</v>
      </c>
      <c r="B500" t="s" s="252">
        <v>1167</v>
      </c>
      <c r="C500" t="s" s="253">
        <v>1168</v>
      </c>
      <c r="D500" t="s" s="253">
        <v>1487</v>
      </c>
      <c r="E500" t="s" s="253">
        <v>1488</v>
      </c>
      <c r="F500" s="253">
        <f>IF(ABS('J201'!X104-SUM('J201'!R104,'J201'!S104,'J201'!U104,'J201'!V104,'J201'!T104,'J201'!W104))&lt;=0.5,"OK","ERROR")</f>
      </c>
    </row>
    <row r="501">
      <c r="A501" t="s" s="253">
        <v>132</v>
      </c>
      <c r="B501" t="s" s="252">
        <v>1167</v>
      </c>
      <c r="C501" t="s" s="253">
        <v>1168</v>
      </c>
      <c r="D501" t="s" s="253">
        <v>1489</v>
      </c>
      <c r="E501" t="s" s="253">
        <v>1490</v>
      </c>
      <c r="F501" s="253">
        <f>IF(ABS('J201'!Q105-SUM('J201'!K105,'J201'!L105,'J201'!N105,'J201'!O105,'J201'!M105,'J201'!P105))&lt;=0.5,"OK","ERROR")</f>
      </c>
    </row>
    <row r="502">
      <c r="A502" t="s" s="253">
        <v>132</v>
      </c>
      <c r="B502" t="s" s="252">
        <v>1167</v>
      </c>
      <c r="C502" t="s" s="253">
        <v>1168</v>
      </c>
      <c r="D502" t="s" s="253">
        <v>1491</v>
      </c>
      <c r="E502" t="s" s="253">
        <v>1492</v>
      </c>
      <c r="F502" s="253">
        <f>IF(ABS('J201'!X105-SUM('J201'!R105,'J201'!S105,'J201'!U105,'J201'!V105,'J201'!T105,'J201'!W105))&lt;=0.5,"OK","ERROR")</f>
      </c>
    </row>
    <row r="503">
      <c r="A503" t="s" s="253">
        <v>132</v>
      </c>
      <c r="B503" t="s" s="252">
        <v>1167</v>
      </c>
      <c r="C503" t="s" s="253">
        <v>1168</v>
      </c>
      <c r="D503" t="s" s="253">
        <v>1493</v>
      </c>
      <c r="E503" t="s" s="253">
        <v>1494</v>
      </c>
      <c r="F503" s="253">
        <f>IF(ABS('J201'!Q106-SUM('J201'!K106))&lt;=0.5,"OK","ERROR")</f>
      </c>
    </row>
    <row r="504">
      <c r="A504" t="s" s="253">
        <v>132</v>
      </c>
      <c r="B504" t="s" s="252">
        <v>1167</v>
      </c>
      <c r="C504" t="s" s="253">
        <v>1168</v>
      </c>
      <c r="D504" t="s" s="253">
        <v>1495</v>
      </c>
      <c r="E504" t="s" s="253">
        <v>1496</v>
      </c>
      <c r="F504" s="253">
        <f>IF(ABS('J201'!Q107-SUM('J201'!K107,'J201'!L107,'J201'!N107,'J201'!O107,'J201'!M107,'J201'!P107))&lt;=0.5,"OK","ERROR")</f>
      </c>
    </row>
    <row r="505">
      <c r="A505" t="s" s="253">
        <v>132</v>
      </c>
      <c r="B505" t="s" s="252">
        <v>1167</v>
      </c>
      <c r="C505" t="s" s="253">
        <v>1168</v>
      </c>
      <c r="D505" t="s" s="253">
        <v>1497</v>
      </c>
      <c r="E505" t="s" s="253">
        <v>1498</v>
      </c>
      <c r="F505" s="253">
        <f>IF(ABS('J201'!X107-SUM('J201'!R107,'J201'!S107,'J201'!U107,'J201'!V107,'J201'!T107,'J201'!W107))&lt;=0.5,"OK","ERROR")</f>
      </c>
    </row>
    <row r="506">
      <c r="A506" t="s" s="253">
        <v>132</v>
      </c>
      <c r="B506" t="s" s="252">
        <v>1167</v>
      </c>
      <c r="C506" t="s" s="253">
        <v>1168</v>
      </c>
      <c r="D506" t="s" s="253">
        <v>1499</v>
      </c>
      <c r="E506" t="s" s="253">
        <v>1500</v>
      </c>
      <c r="F506" s="253">
        <f>IF(ABS('J201'!Q108-SUM('J201'!K108,'J201'!N108,'J201'!O108,'J201'!M108,'J201'!P108))&lt;=0.5,"OK","ERROR")</f>
      </c>
    </row>
    <row r="507">
      <c r="A507" t="s" s="253">
        <v>132</v>
      </c>
      <c r="B507" t="s" s="252">
        <v>1167</v>
      </c>
      <c r="C507" t="s" s="253">
        <v>1168</v>
      </c>
      <c r="D507" t="s" s="253">
        <v>1501</v>
      </c>
      <c r="E507" t="s" s="253">
        <v>1502</v>
      </c>
      <c r="F507" s="253">
        <f>IF(ABS('J201'!X108-SUM('J201'!R108,'J201'!U108,'J201'!V108,'J201'!T108,'J201'!W108))&lt;=0.5,"OK","ERROR")</f>
      </c>
    </row>
    <row r="508">
      <c r="A508" t="s" s="253">
        <v>132</v>
      </c>
      <c r="B508" t="s" s="252">
        <v>1167</v>
      </c>
      <c r="C508" t="s" s="253">
        <v>1168</v>
      </c>
      <c r="D508" t="s" s="253">
        <v>1503</v>
      </c>
      <c r="E508" t="s" s="253">
        <v>1504</v>
      </c>
      <c r="F508" s="253">
        <f>IF(ABS('J201'!Q109-SUM('J201'!K109,'J201'!N109,'J201'!O109,'J201'!M109,'J201'!P109))&lt;=0.5,"OK","ERROR")</f>
      </c>
    </row>
    <row r="509">
      <c r="A509" t="s" s="253">
        <v>132</v>
      </c>
      <c r="B509" t="s" s="252">
        <v>1167</v>
      </c>
      <c r="C509" t="s" s="253">
        <v>1168</v>
      </c>
      <c r="D509" t="s" s="253">
        <v>1505</v>
      </c>
      <c r="E509" t="s" s="253">
        <v>1506</v>
      </c>
      <c r="F509" s="253">
        <f>IF(ABS('J201'!X109-SUM('J201'!R109,'J201'!U109,'J201'!V109,'J201'!T109,'J201'!W109))&lt;=0.5,"OK","ERROR")</f>
      </c>
    </row>
    <row r="510">
      <c r="A510" t="s" s="253">
        <v>132</v>
      </c>
      <c r="B510" t="s" s="252">
        <v>1507</v>
      </c>
      <c r="C510" t="s" s="253">
        <v>1508</v>
      </c>
      <c r="D510" t="s" s="253">
        <v>1509</v>
      </c>
      <c r="E510" t="s" s="253">
        <v>1510</v>
      </c>
      <c r="F510" s="253">
        <f>IF(ABS('J201'!K29-SUM('J201'!K30,'J201'!K31,'J201'!K32))&lt;=0.5,"OK","ERROR")</f>
      </c>
    </row>
    <row r="511">
      <c r="A511" t="s" s="253">
        <v>132</v>
      </c>
      <c r="B511" t="s" s="252">
        <v>1507</v>
      </c>
      <c r="C511" t="s" s="253">
        <v>1508</v>
      </c>
      <c r="D511" t="s" s="253">
        <v>1511</v>
      </c>
      <c r="E511" t="s" s="253">
        <v>1512</v>
      </c>
      <c r="F511" s="253">
        <f>IF(ABS('J201'!L29-SUM('J201'!L30,'J201'!L31,'J201'!L32))&lt;=0.5,"OK","ERROR")</f>
      </c>
    </row>
    <row r="512">
      <c r="A512" t="s" s="253">
        <v>132</v>
      </c>
      <c r="B512" t="s" s="252">
        <v>1507</v>
      </c>
      <c r="C512" t="s" s="253">
        <v>1508</v>
      </c>
      <c r="D512" t="s" s="253">
        <v>1513</v>
      </c>
      <c r="E512" t="s" s="253">
        <v>1514</v>
      </c>
      <c r="F512" s="253">
        <f>IF(ABS('J201'!M29-SUM('J201'!M30,'J201'!M31,'J201'!M32))&lt;=0.5,"OK","ERROR")</f>
      </c>
    </row>
    <row r="513">
      <c r="A513" t="s" s="253">
        <v>132</v>
      </c>
      <c r="B513" t="s" s="252">
        <v>1507</v>
      </c>
      <c r="C513" t="s" s="253">
        <v>1508</v>
      </c>
      <c r="D513" t="s" s="253">
        <v>1515</v>
      </c>
      <c r="E513" t="s" s="253">
        <v>1516</v>
      </c>
      <c r="F513" s="253">
        <f>IF(ABS('J201'!N29-SUM('J201'!N30,'J201'!N31,'J201'!N32))&lt;=0.5,"OK","ERROR")</f>
      </c>
    </row>
    <row r="514">
      <c r="A514" t="s" s="253">
        <v>132</v>
      </c>
      <c r="B514" t="s" s="252">
        <v>1507</v>
      </c>
      <c r="C514" t="s" s="253">
        <v>1508</v>
      </c>
      <c r="D514" t="s" s="253">
        <v>1517</v>
      </c>
      <c r="E514" t="s" s="253">
        <v>1518</v>
      </c>
      <c r="F514" s="253">
        <f>IF(ABS('J201'!O29-SUM('J201'!O30,'J201'!O31,'J201'!O32))&lt;=0.5,"OK","ERROR")</f>
      </c>
    </row>
    <row r="515">
      <c r="A515" t="s" s="253">
        <v>132</v>
      </c>
      <c r="B515" t="s" s="252">
        <v>1507</v>
      </c>
      <c r="C515" t="s" s="253">
        <v>1508</v>
      </c>
      <c r="D515" t="s" s="253">
        <v>1519</v>
      </c>
      <c r="E515" t="s" s="253">
        <v>1520</v>
      </c>
      <c r="F515" s="253">
        <f>IF(ABS('J201'!P29-SUM('J201'!P30,'J201'!P31,'J201'!P32))&lt;=0.5,"OK","ERROR")</f>
      </c>
    </row>
    <row r="516">
      <c r="A516" t="s" s="253">
        <v>132</v>
      </c>
      <c r="B516" t="s" s="252">
        <v>1507</v>
      </c>
      <c r="C516" t="s" s="253">
        <v>1508</v>
      </c>
      <c r="D516" t="s" s="253">
        <v>1521</v>
      </c>
      <c r="E516" t="s" s="253">
        <v>1522</v>
      </c>
      <c r="F516" s="253">
        <f>IF(ABS('J201'!Q29-SUM('J201'!Q30,'J201'!Q31,'J201'!Q32))&lt;=0.5,"OK","ERROR")</f>
      </c>
    </row>
    <row r="517">
      <c r="A517" t="s" s="253">
        <v>132</v>
      </c>
      <c r="B517" t="s" s="252">
        <v>1507</v>
      </c>
      <c r="C517" t="s" s="253">
        <v>1508</v>
      </c>
      <c r="D517" t="s" s="253">
        <v>1523</v>
      </c>
      <c r="E517" t="s" s="253">
        <v>1524</v>
      </c>
      <c r="F517" s="253">
        <f>IF(ABS('J201'!R29-SUM('J201'!R30,'J201'!R31,'J201'!R32))&lt;=0.5,"OK","ERROR")</f>
      </c>
    </row>
    <row r="518">
      <c r="A518" t="s" s="253">
        <v>132</v>
      </c>
      <c r="B518" t="s" s="252">
        <v>1507</v>
      </c>
      <c r="C518" t="s" s="253">
        <v>1508</v>
      </c>
      <c r="D518" t="s" s="253">
        <v>1525</v>
      </c>
      <c r="E518" t="s" s="253">
        <v>1526</v>
      </c>
      <c r="F518" s="253">
        <f>IF(ABS('J201'!S29-SUM('J201'!S30,'J201'!S31,'J201'!S32))&lt;=0.5,"OK","ERROR")</f>
      </c>
    </row>
    <row r="519">
      <c r="A519" t="s" s="253">
        <v>132</v>
      </c>
      <c r="B519" t="s" s="252">
        <v>1507</v>
      </c>
      <c r="C519" t="s" s="253">
        <v>1508</v>
      </c>
      <c r="D519" t="s" s="253">
        <v>1527</v>
      </c>
      <c r="E519" t="s" s="253">
        <v>1528</v>
      </c>
      <c r="F519" s="253">
        <f>IF(ABS('J201'!T29-SUM('J201'!T30,'J201'!T31,'J201'!T32))&lt;=0.5,"OK","ERROR")</f>
      </c>
    </row>
    <row r="520">
      <c r="A520" t="s" s="253">
        <v>132</v>
      </c>
      <c r="B520" t="s" s="252">
        <v>1507</v>
      </c>
      <c r="C520" t="s" s="253">
        <v>1508</v>
      </c>
      <c r="D520" t="s" s="253">
        <v>1529</v>
      </c>
      <c r="E520" t="s" s="253">
        <v>1530</v>
      </c>
      <c r="F520" s="253">
        <f>IF(ABS('J201'!U29-SUM('J201'!U30,'J201'!U31,'J201'!U32))&lt;=0.5,"OK","ERROR")</f>
      </c>
    </row>
    <row r="521">
      <c r="A521" t="s" s="253">
        <v>132</v>
      </c>
      <c r="B521" t="s" s="252">
        <v>1507</v>
      </c>
      <c r="C521" t="s" s="253">
        <v>1508</v>
      </c>
      <c r="D521" t="s" s="253">
        <v>1531</v>
      </c>
      <c r="E521" t="s" s="253">
        <v>1532</v>
      </c>
      <c r="F521" s="253">
        <f>IF(ABS('J201'!V29-SUM('J201'!V30,'J201'!V31,'J201'!V32))&lt;=0.5,"OK","ERROR")</f>
      </c>
    </row>
    <row r="522">
      <c r="A522" t="s" s="253">
        <v>132</v>
      </c>
      <c r="B522" t="s" s="252">
        <v>1507</v>
      </c>
      <c r="C522" t="s" s="253">
        <v>1508</v>
      </c>
      <c r="D522" t="s" s="253">
        <v>1533</v>
      </c>
      <c r="E522" t="s" s="253">
        <v>1534</v>
      </c>
      <c r="F522" s="253">
        <f>IF(ABS('J201'!W29-SUM('J201'!W30,'J201'!W31,'J201'!W32))&lt;=0.5,"OK","ERROR")</f>
      </c>
    </row>
    <row r="523">
      <c r="A523" t="s" s="253">
        <v>132</v>
      </c>
      <c r="B523" t="s" s="252">
        <v>1507</v>
      </c>
      <c r="C523" t="s" s="253">
        <v>1508</v>
      </c>
      <c r="D523" t="s" s="253">
        <v>1535</v>
      </c>
      <c r="E523" t="s" s="253">
        <v>1536</v>
      </c>
      <c r="F523" s="253">
        <f>IF(ABS('J201'!X29-SUM('J201'!X30,'J201'!X31,'J201'!X32))&lt;=0.5,"OK","ERROR")</f>
      </c>
    </row>
    <row r="524">
      <c r="A524" t="s" s="253">
        <v>132</v>
      </c>
      <c r="B524" t="s" s="252">
        <v>1507</v>
      </c>
      <c r="C524" t="s" s="253">
        <v>1508</v>
      </c>
      <c r="D524" t="s" s="253">
        <v>1537</v>
      </c>
      <c r="E524" t="s" s="253">
        <v>1538</v>
      </c>
      <c r="F524" s="253">
        <f>IF(ABS('J201'!Y29-SUM('J201'!Y30,'J201'!Y31,'J201'!Y32))&lt;=0.5,"OK","ERROR")</f>
      </c>
    </row>
    <row r="525">
      <c r="A525" t="s" s="253">
        <v>132</v>
      </c>
      <c r="B525" t="s" s="252">
        <v>1507</v>
      </c>
      <c r="C525" t="s" s="253">
        <v>1508</v>
      </c>
      <c r="D525" t="s" s="253">
        <v>1539</v>
      </c>
      <c r="E525" t="s" s="253">
        <v>1540</v>
      </c>
      <c r="F525" s="253">
        <f>IF(ABS('J201'!K39-SUM('J201'!K40,'J201'!K41,'J201'!K42))&lt;=0.5,"OK","ERROR")</f>
      </c>
    </row>
    <row r="526">
      <c r="A526" t="s" s="253">
        <v>132</v>
      </c>
      <c r="B526" t="s" s="252">
        <v>1507</v>
      </c>
      <c r="C526" t="s" s="253">
        <v>1508</v>
      </c>
      <c r="D526" t="s" s="253">
        <v>1541</v>
      </c>
      <c r="E526" t="s" s="253">
        <v>1542</v>
      </c>
      <c r="F526" s="253">
        <f>IF(ABS('J201'!L39-SUM('J201'!L40,'J201'!L41,'J201'!L42))&lt;=0.5,"OK","ERROR")</f>
      </c>
    </row>
    <row r="527">
      <c r="A527" t="s" s="253">
        <v>132</v>
      </c>
      <c r="B527" t="s" s="252">
        <v>1507</v>
      </c>
      <c r="C527" t="s" s="253">
        <v>1508</v>
      </c>
      <c r="D527" t="s" s="253">
        <v>1543</v>
      </c>
      <c r="E527" t="s" s="253">
        <v>1544</v>
      </c>
      <c r="F527" s="253">
        <f>IF(ABS('J201'!M39-SUM('J201'!M40,'J201'!M41,'J201'!M42))&lt;=0.5,"OK","ERROR")</f>
      </c>
    </row>
    <row r="528">
      <c r="A528" t="s" s="253">
        <v>132</v>
      </c>
      <c r="B528" t="s" s="252">
        <v>1507</v>
      </c>
      <c r="C528" t="s" s="253">
        <v>1508</v>
      </c>
      <c r="D528" t="s" s="253">
        <v>1545</v>
      </c>
      <c r="E528" t="s" s="253">
        <v>1546</v>
      </c>
      <c r="F528" s="253">
        <f>IF(ABS('J201'!N39-SUM('J201'!N40,'J201'!N41,'J201'!N42))&lt;=0.5,"OK","ERROR")</f>
      </c>
    </row>
    <row r="529">
      <c r="A529" t="s" s="253">
        <v>132</v>
      </c>
      <c r="B529" t="s" s="252">
        <v>1507</v>
      </c>
      <c r="C529" t="s" s="253">
        <v>1508</v>
      </c>
      <c r="D529" t="s" s="253">
        <v>1547</v>
      </c>
      <c r="E529" t="s" s="253">
        <v>1548</v>
      </c>
      <c r="F529" s="253">
        <f>IF(ABS('J201'!O39-SUM('J201'!O40,'J201'!O41,'J201'!O42))&lt;=0.5,"OK","ERROR")</f>
      </c>
    </row>
    <row r="530">
      <c r="A530" t="s" s="253">
        <v>132</v>
      </c>
      <c r="B530" t="s" s="252">
        <v>1507</v>
      </c>
      <c r="C530" t="s" s="253">
        <v>1508</v>
      </c>
      <c r="D530" t="s" s="253">
        <v>1549</v>
      </c>
      <c r="E530" t="s" s="253">
        <v>1550</v>
      </c>
      <c r="F530" s="253">
        <f>IF(ABS('J201'!P39-SUM('J201'!P40,'J201'!P41,'J201'!P42))&lt;=0.5,"OK","ERROR")</f>
      </c>
    </row>
    <row r="531">
      <c r="A531" t="s" s="253">
        <v>132</v>
      </c>
      <c r="B531" t="s" s="252">
        <v>1507</v>
      </c>
      <c r="C531" t="s" s="253">
        <v>1508</v>
      </c>
      <c r="D531" t="s" s="253">
        <v>1551</v>
      </c>
      <c r="E531" t="s" s="253">
        <v>1552</v>
      </c>
      <c r="F531" s="253">
        <f>IF(ABS('J201'!Q39-SUM('J201'!Q40,'J201'!Q41,'J201'!Q42))&lt;=0.5,"OK","ERROR")</f>
      </c>
    </row>
    <row r="532">
      <c r="A532" t="s" s="253">
        <v>132</v>
      </c>
      <c r="B532" t="s" s="252">
        <v>1507</v>
      </c>
      <c r="C532" t="s" s="253">
        <v>1508</v>
      </c>
      <c r="D532" t="s" s="253">
        <v>1553</v>
      </c>
      <c r="E532" t="s" s="253">
        <v>1554</v>
      </c>
      <c r="F532" s="253">
        <f>IF(ABS('J201'!R39-SUM('J201'!R40,'J201'!R41,'J201'!R42))&lt;=0.5,"OK","ERROR")</f>
      </c>
    </row>
    <row r="533">
      <c r="A533" t="s" s="253">
        <v>132</v>
      </c>
      <c r="B533" t="s" s="252">
        <v>1507</v>
      </c>
      <c r="C533" t="s" s="253">
        <v>1508</v>
      </c>
      <c r="D533" t="s" s="253">
        <v>1555</v>
      </c>
      <c r="E533" t="s" s="253">
        <v>1556</v>
      </c>
      <c r="F533" s="253">
        <f>IF(ABS('J201'!S39-SUM('J201'!S40,'J201'!S41,'J201'!S42))&lt;=0.5,"OK","ERROR")</f>
      </c>
    </row>
    <row r="534">
      <c r="A534" t="s" s="253">
        <v>132</v>
      </c>
      <c r="B534" t="s" s="252">
        <v>1507</v>
      </c>
      <c r="C534" t="s" s="253">
        <v>1508</v>
      </c>
      <c r="D534" t="s" s="253">
        <v>1557</v>
      </c>
      <c r="E534" t="s" s="253">
        <v>1558</v>
      </c>
      <c r="F534" s="253">
        <f>IF(ABS('J201'!T39-SUM('J201'!T40,'J201'!T41,'J201'!T42))&lt;=0.5,"OK","ERROR")</f>
      </c>
    </row>
    <row r="535">
      <c r="A535" t="s" s="253">
        <v>132</v>
      </c>
      <c r="B535" t="s" s="252">
        <v>1507</v>
      </c>
      <c r="C535" t="s" s="253">
        <v>1508</v>
      </c>
      <c r="D535" t="s" s="253">
        <v>1559</v>
      </c>
      <c r="E535" t="s" s="253">
        <v>1560</v>
      </c>
      <c r="F535" s="253">
        <f>IF(ABS('J201'!U39-SUM('J201'!U40,'J201'!U41,'J201'!U42))&lt;=0.5,"OK","ERROR")</f>
      </c>
    </row>
    <row r="536">
      <c r="A536" t="s" s="253">
        <v>132</v>
      </c>
      <c r="B536" t="s" s="252">
        <v>1507</v>
      </c>
      <c r="C536" t="s" s="253">
        <v>1508</v>
      </c>
      <c r="D536" t="s" s="253">
        <v>1561</v>
      </c>
      <c r="E536" t="s" s="253">
        <v>1562</v>
      </c>
      <c r="F536" s="253">
        <f>IF(ABS('J201'!V39-SUM('J201'!V40,'J201'!V41,'J201'!V42))&lt;=0.5,"OK","ERROR")</f>
      </c>
    </row>
    <row r="537">
      <c r="A537" t="s" s="253">
        <v>132</v>
      </c>
      <c r="B537" t="s" s="252">
        <v>1507</v>
      </c>
      <c r="C537" t="s" s="253">
        <v>1508</v>
      </c>
      <c r="D537" t="s" s="253">
        <v>1563</v>
      </c>
      <c r="E537" t="s" s="253">
        <v>1564</v>
      </c>
      <c r="F537" s="253">
        <f>IF(ABS('J201'!W39-SUM('J201'!W40,'J201'!W41,'J201'!W42))&lt;=0.5,"OK","ERROR")</f>
      </c>
    </row>
    <row r="538">
      <c r="A538" t="s" s="253">
        <v>132</v>
      </c>
      <c r="B538" t="s" s="252">
        <v>1507</v>
      </c>
      <c r="C538" t="s" s="253">
        <v>1508</v>
      </c>
      <c r="D538" t="s" s="253">
        <v>1565</v>
      </c>
      <c r="E538" t="s" s="253">
        <v>1566</v>
      </c>
      <c r="F538" s="253">
        <f>IF(ABS('J201'!X39-SUM('J201'!X40,'J201'!X41,'J201'!X42))&lt;=0.5,"OK","ERROR")</f>
      </c>
    </row>
    <row r="539">
      <c r="A539" t="s" s="253">
        <v>132</v>
      </c>
      <c r="B539" t="s" s="252">
        <v>1507</v>
      </c>
      <c r="C539" t="s" s="253">
        <v>1508</v>
      </c>
      <c r="D539" t="s" s="253">
        <v>1567</v>
      </c>
      <c r="E539" t="s" s="253">
        <v>1568</v>
      </c>
      <c r="F539" s="253">
        <f>IF(ABS('J201'!Y39-SUM('J201'!Y40,'J201'!Y41,'J201'!Y42))&lt;=0.5,"OK","ERROR")</f>
      </c>
    </row>
    <row r="540">
      <c r="A540" t="s" s="253">
        <v>132</v>
      </c>
      <c r="B540" t="s" s="252">
        <v>1507</v>
      </c>
      <c r="C540" t="s" s="253">
        <v>1508</v>
      </c>
      <c r="D540" t="s" s="253">
        <v>1569</v>
      </c>
      <c r="E540" t="s" s="253">
        <v>1570</v>
      </c>
      <c r="F540" s="253">
        <f>IF(ABS('J201'!K48-SUM('J201'!K49,'J201'!K50,'J201'!K51))&lt;=0.5,"OK","ERROR")</f>
      </c>
    </row>
    <row r="541">
      <c r="A541" t="s" s="253">
        <v>132</v>
      </c>
      <c r="B541" t="s" s="252">
        <v>1507</v>
      </c>
      <c r="C541" t="s" s="253">
        <v>1508</v>
      </c>
      <c r="D541" t="s" s="253">
        <v>1571</v>
      </c>
      <c r="E541" t="s" s="253">
        <v>1572</v>
      </c>
      <c r="F541" s="253">
        <f>IF(ABS('J201'!L48-SUM('J201'!L49,'J201'!L50,'J201'!L51))&lt;=0.5,"OK","ERROR")</f>
      </c>
    </row>
    <row r="542">
      <c r="A542" t="s" s="253">
        <v>132</v>
      </c>
      <c r="B542" t="s" s="252">
        <v>1507</v>
      </c>
      <c r="C542" t="s" s="253">
        <v>1508</v>
      </c>
      <c r="D542" t="s" s="253">
        <v>1573</v>
      </c>
      <c r="E542" t="s" s="253">
        <v>1574</v>
      </c>
      <c r="F542" s="253">
        <f>IF(ABS('J201'!M48-SUM('J201'!M49,'J201'!M50,'J201'!M51))&lt;=0.5,"OK","ERROR")</f>
      </c>
    </row>
    <row r="543">
      <c r="A543" t="s" s="253">
        <v>132</v>
      </c>
      <c r="B543" t="s" s="252">
        <v>1507</v>
      </c>
      <c r="C543" t="s" s="253">
        <v>1508</v>
      </c>
      <c r="D543" t="s" s="253">
        <v>1575</v>
      </c>
      <c r="E543" t="s" s="253">
        <v>1576</v>
      </c>
      <c r="F543" s="253">
        <f>IF(ABS('J201'!N48-SUM('J201'!N49,'J201'!N50,'J201'!N51))&lt;=0.5,"OK","ERROR")</f>
      </c>
    </row>
    <row r="544">
      <c r="A544" t="s" s="253">
        <v>132</v>
      </c>
      <c r="B544" t="s" s="252">
        <v>1507</v>
      </c>
      <c r="C544" t="s" s="253">
        <v>1508</v>
      </c>
      <c r="D544" t="s" s="253">
        <v>1577</v>
      </c>
      <c r="E544" t="s" s="253">
        <v>1578</v>
      </c>
      <c r="F544" s="253">
        <f>IF(ABS('J201'!O48-SUM('J201'!O49,'J201'!O50,'J201'!O51))&lt;=0.5,"OK","ERROR")</f>
      </c>
    </row>
    <row r="545">
      <c r="A545" t="s" s="253">
        <v>132</v>
      </c>
      <c r="B545" t="s" s="252">
        <v>1507</v>
      </c>
      <c r="C545" t="s" s="253">
        <v>1508</v>
      </c>
      <c r="D545" t="s" s="253">
        <v>1579</v>
      </c>
      <c r="E545" t="s" s="253">
        <v>1580</v>
      </c>
      <c r="F545" s="253">
        <f>IF(ABS('J201'!P48-SUM('J201'!P49,'J201'!P50,'J201'!P51))&lt;=0.5,"OK","ERROR")</f>
      </c>
    </row>
    <row r="546">
      <c r="A546" t="s" s="253">
        <v>132</v>
      </c>
      <c r="B546" t="s" s="252">
        <v>1507</v>
      </c>
      <c r="C546" t="s" s="253">
        <v>1508</v>
      </c>
      <c r="D546" t="s" s="253">
        <v>1581</v>
      </c>
      <c r="E546" t="s" s="253">
        <v>1582</v>
      </c>
      <c r="F546" s="253">
        <f>IF(ABS('J201'!Q48-SUM('J201'!Q49,'J201'!Q50,'J201'!Q51))&lt;=0.5,"OK","ERROR")</f>
      </c>
    </row>
    <row r="547">
      <c r="A547" t="s" s="253">
        <v>132</v>
      </c>
      <c r="B547" t="s" s="252">
        <v>1507</v>
      </c>
      <c r="C547" t="s" s="253">
        <v>1508</v>
      </c>
      <c r="D547" t="s" s="253">
        <v>1583</v>
      </c>
      <c r="E547" t="s" s="253">
        <v>1584</v>
      </c>
      <c r="F547" s="253">
        <f>IF(ABS('J201'!R48-SUM('J201'!R49,'J201'!R50,'J201'!R51))&lt;=0.5,"OK","ERROR")</f>
      </c>
    </row>
    <row r="548">
      <c r="A548" t="s" s="253">
        <v>132</v>
      </c>
      <c r="B548" t="s" s="252">
        <v>1507</v>
      </c>
      <c r="C548" t="s" s="253">
        <v>1508</v>
      </c>
      <c r="D548" t="s" s="253">
        <v>1585</v>
      </c>
      <c r="E548" t="s" s="253">
        <v>1586</v>
      </c>
      <c r="F548" s="253">
        <f>IF(ABS('J201'!S48-SUM('J201'!S49,'J201'!S50,'J201'!S51))&lt;=0.5,"OK","ERROR")</f>
      </c>
    </row>
    <row r="549">
      <c r="A549" t="s" s="253">
        <v>132</v>
      </c>
      <c r="B549" t="s" s="252">
        <v>1507</v>
      </c>
      <c r="C549" t="s" s="253">
        <v>1508</v>
      </c>
      <c r="D549" t="s" s="253">
        <v>1587</v>
      </c>
      <c r="E549" t="s" s="253">
        <v>1588</v>
      </c>
      <c r="F549" s="253">
        <f>IF(ABS('J201'!T48-SUM('J201'!T49,'J201'!T50,'J201'!T51))&lt;=0.5,"OK","ERROR")</f>
      </c>
    </row>
    <row r="550">
      <c r="A550" t="s" s="253">
        <v>132</v>
      </c>
      <c r="B550" t="s" s="252">
        <v>1507</v>
      </c>
      <c r="C550" t="s" s="253">
        <v>1508</v>
      </c>
      <c r="D550" t="s" s="253">
        <v>1589</v>
      </c>
      <c r="E550" t="s" s="253">
        <v>1590</v>
      </c>
      <c r="F550" s="253">
        <f>IF(ABS('J201'!U48-SUM('J201'!U49,'J201'!U50,'J201'!U51))&lt;=0.5,"OK","ERROR")</f>
      </c>
    </row>
    <row r="551">
      <c r="A551" t="s" s="253">
        <v>132</v>
      </c>
      <c r="B551" t="s" s="252">
        <v>1507</v>
      </c>
      <c r="C551" t="s" s="253">
        <v>1508</v>
      </c>
      <c r="D551" t="s" s="253">
        <v>1591</v>
      </c>
      <c r="E551" t="s" s="253">
        <v>1592</v>
      </c>
      <c r="F551" s="253">
        <f>IF(ABS('J201'!V48-SUM('J201'!V49,'J201'!V50,'J201'!V51))&lt;=0.5,"OK","ERROR")</f>
      </c>
    </row>
    <row r="552">
      <c r="A552" t="s" s="253">
        <v>132</v>
      </c>
      <c r="B552" t="s" s="252">
        <v>1507</v>
      </c>
      <c r="C552" t="s" s="253">
        <v>1508</v>
      </c>
      <c r="D552" t="s" s="253">
        <v>1593</v>
      </c>
      <c r="E552" t="s" s="253">
        <v>1594</v>
      </c>
      <c r="F552" s="253">
        <f>IF(ABS('J201'!W48-SUM('J201'!W49,'J201'!W50,'J201'!W51))&lt;=0.5,"OK","ERROR")</f>
      </c>
    </row>
    <row r="553">
      <c r="A553" t="s" s="253">
        <v>132</v>
      </c>
      <c r="B553" t="s" s="252">
        <v>1507</v>
      </c>
      <c r="C553" t="s" s="253">
        <v>1508</v>
      </c>
      <c r="D553" t="s" s="253">
        <v>1595</v>
      </c>
      <c r="E553" t="s" s="253">
        <v>1596</v>
      </c>
      <c r="F553" s="253">
        <f>IF(ABS('J201'!X48-SUM('J201'!X49,'J201'!X50,'J201'!X51))&lt;=0.5,"OK","ERROR")</f>
      </c>
    </row>
    <row r="554">
      <c r="A554" t="s" s="253">
        <v>132</v>
      </c>
      <c r="B554" t="s" s="252">
        <v>1507</v>
      </c>
      <c r="C554" t="s" s="253">
        <v>1508</v>
      </c>
      <c r="D554" t="s" s="253">
        <v>1597</v>
      </c>
      <c r="E554" t="s" s="253">
        <v>1598</v>
      </c>
      <c r="F554" s="253">
        <f>IF(ABS('J201'!Y48-SUM('J201'!Y49,'J201'!Y50,'J201'!Y51))&lt;=0.5,"OK","ERROR")</f>
      </c>
    </row>
    <row r="555">
      <c r="A555" t="s" s="253">
        <v>132</v>
      </c>
      <c r="B555" t="s" s="252">
        <v>1507</v>
      </c>
      <c r="C555" t="s" s="253">
        <v>1508</v>
      </c>
      <c r="D555" t="s" s="253">
        <v>1599</v>
      </c>
      <c r="E555" t="s" s="253">
        <v>1600</v>
      </c>
      <c r="F555" s="253">
        <f>IF(ABS('J201'!K57-SUM('J201'!K65,'J201'!K66,'J201'!K67))&lt;=0.5,"OK","ERROR")</f>
      </c>
    </row>
    <row r="556">
      <c r="A556" t="s" s="253">
        <v>132</v>
      </c>
      <c r="B556" t="s" s="252">
        <v>1507</v>
      </c>
      <c r="C556" t="s" s="253">
        <v>1508</v>
      </c>
      <c r="D556" t="s" s="253">
        <v>1601</v>
      </c>
      <c r="E556" t="s" s="253">
        <v>1602</v>
      </c>
      <c r="F556" s="253">
        <f>IF(ABS('J201'!L57-SUM('J201'!L65,'J201'!L66,'J201'!L67))&lt;=0.5,"OK","ERROR")</f>
      </c>
    </row>
    <row r="557">
      <c r="A557" t="s" s="253">
        <v>132</v>
      </c>
      <c r="B557" t="s" s="252">
        <v>1507</v>
      </c>
      <c r="C557" t="s" s="253">
        <v>1508</v>
      </c>
      <c r="D557" t="s" s="253">
        <v>1603</v>
      </c>
      <c r="E557" t="s" s="253">
        <v>1604</v>
      </c>
      <c r="F557" s="253">
        <f>IF(ABS('J201'!M57-SUM('J201'!M65,'J201'!M66,'J201'!M67))&lt;=0.5,"OK","ERROR")</f>
      </c>
    </row>
    <row r="558">
      <c r="A558" t="s" s="253">
        <v>132</v>
      </c>
      <c r="B558" t="s" s="252">
        <v>1507</v>
      </c>
      <c r="C558" t="s" s="253">
        <v>1508</v>
      </c>
      <c r="D558" t="s" s="253">
        <v>1605</v>
      </c>
      <c r="E558" t="s" s="253">
        <v>1606</v>
      </c>
      <c r="F558" s="253">
        <f>IF(ABS('J201'!N57-SUM('J201'!N65,'J201'!N66,'J201'!N67))&lt;=0.5,"OK","ERROR")</f>
      </c>
    </row>
    <row r="559">
      <c r="A559" t="s" s="253">
        <v>132</v>
      </c>
      <c r="B559" t="s" s="252">
        <v>1507</v>
      </c>
      <c r="C559" t="s" s="253">
        <v>1508</v>
      </c>
      <c r="D559" t="s" s="253">
        <v>1607</v>
      </c>
      <c r="E559" t="s" s="253">
        <v>1608</v>
      </c>
      <c r="F559" s="253">
        <f>IF(ABS('J201'!O57-SUM('J201'!O65,'J201'!O66,'J201'!O67))&lt;=0.5,"OK","ERROR")</f>
      </c>
    </row>
    <row r="560">
      <c r="A560" t="s" s="253">
        <v>132</v>
      </c>
      <c r="B560" t="s" s="252">
        <v>1507</v>
      </c>
      <c r="C560" t="s" s="253">
        <v>1508</v>
      </c>
      <c r="D560" t="s" s="253">
        <v>1609</v>
      </c>
      <c r="E560" t="s" s="253">
        <v>1610</v>
      </c>
      <c r="F560" s="253">
        <f>IF(ABS('J201'!P57-SUM('J201'!P65,'J201'!P66,'J201'!P67))&lt;=0.5,"OK","ERROR")</f>
      </c>
    </row>
    <row r="561">
      <c r="A561" t="s" s="253">
        <v>132</v>
      </c>
      <c r="B561" t="s" s="252">
        <v>1507</v>
      </c>
      <c r="C561" t="s" s="253">
        <v>1508</v>
      </c>
      <c r="D561" t="s" s="253">
        <v>1611</v>
      </c>
      <c r="E561" t="s" s="253">
        <v>1612</v>
      </c>
      <c r="F561" s="253">
        <f>IF(ABS('J201'!Q57-SUM('J201'!Q65,'J201'!Q66,'J201'!Q67))&lt;=0.5,"OK","ERROR")</f>
      </c>
    </row>
    <row r="562">
      <c r="A562" t="s" s="253">
        <v>132</v>
      </c>
      <c r="B562" t="s" s="252">
        <v>1507</v>
      </c>
      <c r="C562" t="s" s="253">
        <v>1508</v>
      </c>
      <c r="D562" t="s" s="253">
        <v>1613</v>
      </c>
      <c r="E562" t="s" s="253">
        <v>1614</v>
      </c>
      <c r="F562" s="253">
        <f>IF(ABS('J201'!R57-SUM('J201'!R65,'J201'!R66,'J201'!R67))&lt;=0.5,"OK","ERROR")</f>
      </c>
    </row>
    <row r="563">
      <c r="A563" t="s" s="253">
        <v>132</v>
      </c>
      <c r="B563" t="s" s="252">
        <v>1507</v>
      </c>
      <c r="C563" t="s" s="253">
        <v>1508</v>
      </c>
      <c r="D563" t="s" s="253">
        <v>1615</v>
      </c>
      <c r="E563" t="s" s="253">
        <v>1616</v>
      </c>
      <c r="F563" s="253">
        <f>IF(ABS('J201'!S57-SUM('J201'!S65,'J201'!S66,'J201'!S67))&lt;=0.5,"OK","ERROR")</f>
      </c>
    </row>
    <row r="564">
      <c r="A564" t="s" s="253">
        <v>132</v>
      </c>
      <c r="B564" t="s" s="252">
        <v>1507</v>
      </c>
      <c r="C564" t="s" s="253">
        <v>1508</v>
      </c>
      <c r="D564" t="s" s="253">
        <v>1617</v>
      </c>
      <c r="E564" t="s" s="253">
        <v>1618</v>
      </c>
      <c r="F564" s="253">
        <f>IF(ABS('J201'!T57-SUM('J201'!T65,'J201'!T66,'J201'!T67))&lt;=0.5,"OK","ERROR")</f>
      </c>
    </row>
    <row r="565">
      <c r="A565" t="s" s="253">
        <v>132</v>
      </c>
      <c r="B565" t="s" s="252">
        <v>1507</v>
      </c>
      <c r="C565" t="s" s="253">
        <v>1508</v>
      </c>
      <c r="D565" t="s" s="253">
        <v>1619</v>
      </c>
      <c r="E565" t="s" s="253">
        <v>1620</v>
      </c>
      <c r="F565" s="253">
        <f>IF(ABS('J201'!U57-SUM('J201'!U65,'J201'!U66,'J201'!U67))&lt;=0.5,"OK","ERROR")</f>
      </c>
    </row>
    <row r="566">
      <c r="A566" t="s" s="253">
        <v>132</v>
      </c>
      <c r="B566" t="s" s="252">
        <v>1507</v>
      </c>
      <c r="C566" t="s" s="253">
        <v>1508</v>
      </c>
      <c r="D566" t="s" s="253">
        <v>1621</v>
      </c>
      <c r="E566" t="s" s="253">
        <v>1622</v>
      </c>
      <c r="F566" s="253">
        <f>IF(ABS('J201'!V57-SUM('J201'!V65,'J201'!V66,'J201'!V67))&lt;=0.5,"OK","ERROR")</f>
      </c>
    </row>
    <row r="567">
      <c r="A567" t="s" s="253">
        <v>132</v>
      </c>
      <c r="B567" t="s" s="252">
        <v>1507</v>
      </c>
      <c r="C567" t="s" s="253">
        <v>1508</v>
      </c>
      <c r="D567" t="s" s="253">
        <v>1623</v>
      </c>
      <c r="E567" t="s" s="253">
        <v>1624</v>
      </c>
      <c r="F567" s="253">
        <f>IF(ABS('J201'!W57-SUM('J201'!W65,'J201'!W66,'J201'!W67))&lt;=0.5,"OK","ERROR")</f>
      </c>
    </row>
    <row r="568">
      <c r="A568" t="s" s="253">
        <v>132</v>
      </c>
      <c r="B568" t="s" s="252">
        <v>1507</v>
      </c>
      <c r="C568" t="s" s="253">
        <v>1508</v>
      </c>
      <c r="D568" t="s" s="253">
        <v>1625</v>
      </c>
      <c r="E568" t="s" s="253">
        <v>1626</v>
      </c>
      <c r="F568" s="253">
        <f>IF(ABS('J201'!X57-SUM('J201'!X65,'J201'!X66,'J201'!X67))&lt;=0.5,"OK","ERROR")</f>
      </c>
    </row>
    <row r="569">
      <c r="A569" t="s" s="253">
        <v>132</v>
      </c>
      <c r="B569" t="s" s="252">
        <v>1507</v>
      </c>
      <c r="C569" t="s" s="253">
        <v>1508</v>
      </c>
      <c r="D569" t="s" s="253">
        <v>1627</v>
      </c>
      <c r="E569" t="s" s="253">
        <v>1628</v>
      </c>
      <c r="F569" s="253">
        <f>IF(ABS('J201'!Y57-SUM('J201'!Y65,'J201'!Y66,'J201'!Y67))&lt;=0.5,"OK","ERROR")</f>
      </c>
    </row>
    <row r="570">
      <c r="A570" t="s" s="253">
        <v>132</v>
      </c>
      <c r="B570" t="s" s="252">
        <v>1507</v>
      </c>
      <c r="C570" t="s" s="253">
        <v>1508</v>
      </c>
      <c r="D570" t="s" s="253">
        <v>1629</v>
      </c>
      <c r="E570" t="s" s="253">
        <v>1630</v>
      </c>
      <c r="F570" s="253">
        <f>IF(ABS('J201'!K73-SUM('J201'!K74,'J201'!K75,'J201'!K76))&lt;=0.5,"OK","ERROR")</f>
      </c>
    </row>
    <row r="571">
      <c r="A571" t="s" s="253">
        <v>132</v>
      </c>
      <c r="B571" t="s" s="252">
        <v>1507</v>
      </c>
      <c r="C571" t="s" s="253">
        <v>1508</v>
      </c>
      <c r="D571" t="s" s="253">
        <v>1631</v>
      </c>
      <c r="E571" t="s" s="253">
        <v>1632</v>
      </c>
      <c r="F571" s="253">
        <f>IF(ABS('J201'!M73-SUM('J201'!M74,'J201'!M75,'J201'!M76))&lt;=0.5,"OK","ERROR")</f>
      </c>
    </row>
    <row r="572">
      <c r="A572" t="s" s="253">
        <v>132</v>
      </c>
      <c r="B572" t="s" s="252">
        <v>1507</v>
      </c>
      <c r="C572" t="s" s="253">
        <v>1508</v>
      </c>
      <c r="D572" t="s" s="253">
        <v>1633</v>
      </c>
      <c r="E572" t="s" s="253">
        <v>1634</v>
      </c>
      <c r="F572" s="253">
        <f>IF(ABS('J201'!N73-SUM('J201'!N74,'J201'!N75,'J201'!N76))&lt;=0.5,"OK","ERROR")</f>
      </c>
    </row>
    <row r="573">
      <c r="A573" t="s" s="253">
        <v>132</v>
      </c>
      <c r="B573" t="s" s="252">
        <v>1507</v>
      </c>
      <c r="C573" t="s" s="253">
        <v>1508</v>
      </c>
      <c r="D573" t="s" s="253">
        <v>1635</v>
      </c>
      <c r="E573" t="s" s="253">
        <v>1636</v>
      </c>
      <c r="F573" s="253">
        <f>IF(ABS('J201'!O73-SUM('J201'!O74,'J201'!O75,'J201'!O76))&lt;=0.5,"OK","ERROR")</f>
      </c>
    </row>
    <row r="574">
      <c r="A574" t="s" s="253">
        <v>132</v>
      </c>
      <c r="B574" t="s" s="252">
        <v>1507</v>
      </c>
      <c r="C574" t="s" s="253">
        <v>1508</v>
      </c>
      <c r="D574" t="s" s="253">
        <v>1637</v>
      </c>
      <c r="E574" t="s" s="253">
        <v>1638</v>
      </c>
      <c r="F574" s="253">
        <f>IF(ABS('J201'!P73-SUM('J201'!P74,'J201'!P75,'J201'!P76))&lt;=0.5,"OK","ERROR")</f>
      </c>
    </row>
    <row r="575">
      <c r="A575" t="s" s="253">
        <v>132</v>
      </c>
      <c r="B575" t="s" s="252">
        <v>1507</v>
      </c>
      <c r="C575" t="s" s="253">
        <v>1508</v>
      </c>
      <c r="D575" t="s" s="253">
        <v>1639</v>
      </c>
      <c r="E575" t="s" s="253">
        <v>1640</v>
      </c>
      <c r="F575" s="253">
        <f>IF(ABS('J201'!Q73-SUM('J201'!Q74,'J201'!Q75,'J201'!Q76))&lt;=0.5,"OK","ERROR")</f>
      </c>
    </row>
    <row r="576">
      <c r="A576" t="s" s="253">
        <v>132</v>
      </c>
      <c r="B576" t="s" s="252">
        <v>1507</v>
      </c>
      <c r="C576" t="s" s="253">
        <v>1508</v>
      </c>
      <c r="D576" t="s" s="253">
        <v>1641</v>
      </c>
      <c r="E576" t="s" s="253">
        <v>1642</v>
      </c>
      <c r="F576" s="253">
        <f>IF(ABS('J201'!R73-SUM('J201'!R74,'J201'!R75,'J201'!R76))&lt;=0.5,"OK","ERROR")</f>
      </c>
    </row>
    <row r="577">
      <c r="A577" t="s" s="253">
        <v>132</v>
      </c>
      <c r="B577" t="s" s="252">
        <v>1507</v>
      </c>
      <c r="C577" t="s" s="253">
        <v>1508</v>
      </c>
      <c r="D577" t="s" s="253">
        <v>1643</v>
      </c>
      <c r="E577" t="s" s="253">
        <v>1644</v>
      </c>
      <c r="F577" s="253">
        <f>IF(ABS('J201'!T73-SUM('J201'!T74,'J201'!T75,'J201'!T76))&lt;=0.5,"OK","ERROR")</f>
      </c>
    </row>
    <row r="578">
      <c r="A578" t="s" s="253">
        <v>132</v>
      </c>
      <c r="B578" t="s" s="252">
        <v>1507</v>
      </c>
      <c r="C578" t="s" s="253">
        <v>1508</v>
      </c>
      <c r="D578" t="s" s="253">
        <v>1645</v>
      </c>
      <c r="E578" t="s" s="253">
        <v>1646</v>
      </c>
      <c r="F578" s="253">
        <f>IF(ABS('J201'!U73-SUM('J201'!U74,'J201'!U75,'J201'!U76))&lt;=0.5,"OK","ERROR")</f>
      </c>
    </row>
    <row r="579">
      <c r="A579" t="s" s="253">
        <v>132</v>
      </c>
      <c r="B579" t="s" s="252">
        <v>1507</v>
      </c>
      <c r="C579" t="s" s="253">
        <v>1508</v>
      </c>
      <c r="D579" t="s" s="253">
        <v>1647</v>
      </c>
      <c r="E579" t="s" s="253">
        <v>1648</v>
      </c>
      <c r="F579" s="253">
        <f>IF(ABS('J201'!V73-SUM('J201'!V74,'J201'!V75,'J201'!V76))&lt;=0.5,"OK","ERROR")</f>
      </c>
    </row>
    <row r="580">
      <c r="A580" t="s" s="253">
        <v>132</v>
      </c>
      <c r="B580" t="s" s="252">
        <v>1507</v>
      </c>
      <c r="C580" t="s" s="253">
        <v>1508</v>
      </c>
      <c r="D580" t="s" s="253">
        <v>1649</v>
      </c>
      <c r="E580" t="s" s="253">
        <v>1650</v>
      </c>
      <c r="F580" s="253">
        <f>IF(ABS('J201'!W73-SUM('J201'!W74,'J201'!W75,'J201'!W76))&lt;=0.5,"OK","ERROR")</f>
      </c>
    </row>
    <row r="581">
      <c r="A581" t="s" s="253">
        <v>132</v>
      </c>
      <c r="B581" t="s" s="252">
        <v>1507</v>
      </c>
      <c r="C581" t="s" s="253">
        <v>1508</v>
      </c>
      <c r="D581" t="s" s="253">
        <v>1651</v>
      </c>
      <c r="E581" t="s" s="253">
        <v>1652</v>
      </c>
      <c r="F581" s="253">
        <f>IF(ABS('J201'!X73-SUM('J201'!X74,'J201'!X75,'J201'!X76))&lt;=0.5,"OK","ERROR")</f>
      </c>
    </row>
    <row r="582">
      <c r="A582" t="s" s="253">
        <v>132</v>
      </c>
      <c r="B582" t="s" s="252">
        <v>1507</v>
      </c>
      <c r="C582" t="s" s="253">
        <v>1508</v>
      </c>
      <c r="D582" t="s" s="253">
        <v>1653</v>
      </c>
      <c r="E582" t="s" s="253">
        <v>1654</v>
      </c>
      <c r="F582" s="253">
        <f>IF(ABS('J201'!Y73-SUM('J201'!Y74,'J201'!Y75,'J201'!Y76))&lt;=0.5,"OK","ERROR")</f>
      </c>
    </row>
    <row r="583">
      <c r="A583" t="s" s="253">
        <v>132</v>
      </c>
      <c r="B583" t="s" s="252">
        <v>1655</v>
      </c>
      <c r="C583" t="s" s="253">
        <v>1656</v>
      </c>
      <c r="D583" t="s" s="253">
        <v>1657</v>
      </c>
      <c r="E583" t="s" s="253">
        <v>1658</v>
      </c>
      <c r="F583" s="253">
        <f>IF(ABS('J201'!K32-SUM('J201'!K33,'J201'!K36,'J201'!K34,'J201'!K35,'J201'!K37))&lt;=0.5,"OK","ERROR")</f>
      </c>
    </row>
    <row r="584">
      <c r="A584" t="s" s="253">
        <v>132</v>
      </c>
      <c r="B584" t="s" s="252">
        <v>1655</v>
      </c>
      <c r="C584" t="s" s="253">
        <v>1656</v>
      </c>
      <c r="D584" t="s" s="253">
        <v>1659</v>
      </c>
      <c r="E584" t="s" s="253">
        <v>1660</v>
      </c>
      <c r="F584" s="253">
        <f>IF(ABS('J201'!L32-SUM('J201'!L33,'J201'!L36,'J201'!L34,'J201'!L35,'J201'!L37))&lt;=0.5,"OK","ERROR")</f>
      </c>
    </row>
    <row r="585">
      <c r="A585" t="s" s="253">
        <v>132</v>
      </c>
      <c r="B585" t="s" s="252">
        <v>1655</v>
      </c>
      <c r="C585" t="s" s="253">
        <v>1656</v>
      </c>
      <c r="D585" t="s" s="253">
        <v>1661</v>
      </c>
      <c r="E585" t="s" s="253">
        <v>1662</v>
      </c>
      <c r="F585" s="253">
        <f>IF(ABS('J201'!M32-SUM('J201'!M33,'J201'!M36,'J201'!M34,'J201'!M35,'J201'!M37))&lt;=0.5,"OK","ERROR")</f>
      </c>
    </row>
    <row r="586">
      <c r="A586" t="s" s="253">
        <v>132</v>
      </c>
      <c r="B586" t="s" s="252">
        <v>1655</v>
      </c>
      <c r="C586" t="s" s="253">
        <v>1656</v>
      </c>
      <c r="D586" t="s" s="253">
        <v>1663</v>
      </c>
      <c r="E586" t="s" s="253">
        <v>1664</v>
      </c>
      <c r="F586" s="253">
        <f>IF(ABS('J201'!N32-SUM('J201'!N33,'J201'!N36,'J201'!N34,'J201'!N35,'J201'!N37))&lt;=0.5,"OK","ERROR")</f>
      </c>
    </row>
    <row r="587">
      <c r="A587" t="s" s="253">
        <v>132</v>
      </c>
      <c r="B587" t="s" s="252">
        <v>1655</v>
      </c>
      <c r="C587" t="s" s="253">
        <v>1656</v>
      </c>
      <c r="D587" t="s" s="253">
        <v>1665</v>
      </c>
      <c r="E587" t="s" s="253">
        <v>1666</v>
      </c>
      <c r="F587" s="253">
        <f>IF(ABS('J201'!O32-SUM('J201'!O33,'J201'!O36,'J201'!O34,'J201'!O35,'J201'!O37))&lt;=0.5,"OK","ERROR")</f>
      </c>
    </row>
    <row r="588">
      <c r="A588" t="s" s="253">
        <v>132</v>
      </c>
      <c r="B588" t="s" s="252">
        <v>1655</v>
      </c>
      <c r="C588" t="s" s="253">
        <v>1656</v>
      </c>
      <c r="D588" t="s" s="253">
        <v>1667</v>
      </c>
      <c r="E588" t="s" s="253">
        <v>1668</v>
      </c>
      <c r="F588" s="253">
        <f>IF(ABS('J201'!P32-SUM('J201'!P33,'J201'!P36,'J201'!P34,'J201'!P35,'J201'!P37))&lt;=0.5,"OK","ERROR")</f>
      </c>
    </row>
    <row r="589">
      <c r="A589" t="s" s="253">
        <v>132</v>
      </c>
      <c r="B589" t="s" s="252">
        <v>1655</v>
      </c>
      <c r="C589" t="s" s="253">
        <v>1656</v>
      </c>
      <c r="D589" t="s" s="253">
        <v>1669</v>
      </c>
      <c r="E589" t="s" s="253">
        <v>1670</v>
      </c>
      <c r="F589" s="253">
        <f>IF(ABS('J201'!Q32-SUM('J201'!Q33,'J201'!Q36,'J201'!Q34,'J201'!Q35,'J201'!Q37))&lt;=0.5,"OK","ERROR")</f>
      </c>
    </row>
    <row r="590">
      <c r="A590" t="s" s="253">
        <v>132</v>
      </c>
      <c r="B590" t="s" s="252">
        <v>1655</v>
      </c>
      <c r="C590" t="s" s="253">
        <v>1656</v>
      </c>
      <c r="D590" t="s" s="253">
        <v>1671</v>
      </c>
      <c r="E590" t="s" s="253">
        <v>1672</v>
      </c>
      <c r="F590" s="253">
        <f>IF(ABS('J201'!R32-SUM('J201'!R33,'J201'!R36,'J201'!R34,'J201'!R35,'J201'!R37))&lt;=0.5,"OK","ERROR")</f>
      </c>
    </row>
    <row r="591">
      <c r="A591" t="s" s="253">
        <v>132</v>
      </c>
      <c r="B591" t="s" s="252">
        <v>1655</v>
      </c>
      <c r="C591" t="s" s="253">
        <v>1656</v>
      </c>
      <c r="D591" t="s" s="253">
        <v>1673</v>
      </c>
      <c r="E591" t="s" s="253">
        <v>1674</v>
      </c>
      <c r="F591" s="253">
        <f>IF(ABS('J201'!S32-SUM('J201'!S33,'J201'!S36,'J201'!S34,'J201'!S35,'J201'!S37))&lt;=0.5,"OK","ERROR")</f>
      </c>
    </row>
    <row r="592">
      <c r="A592" t="s" s="253">
        <v>132</v>
      </c>
      <c r="B592" t="s" s="252">
        <v>1655</v>
      </c>
      <c r="C592" t="s" s="253">
        <v>1656</v>
      </c>
      <c r="D592" t="s" s="253">
        <v>1675</v>
      </c>
      <c r="E592" t="s" s="253">
        <v>1676</v>
      </c>
      <c r="F592" s="253">
        <f>IF(ABS('J201'!T32-SUM('J201'!T33,'J201'!T36,'J201'!T34,'J201'!T35,'J201'!T37))&lt;=0.5,"OK","ERROR")</f>
      </c>
    </row>
    <row r="593">
      <c r="A593" t="s" s="253">
        <v>132</v>
      </c>
      <c r="B593" t="s" s="252">
        <v>1655</v>
      </c>
      <c r="C593" t="s" s="253">
        <v>1656</v>
      </c>
      <c r="D593" t="s" s="253">
        <v>1677</v>
      </c>
      <c r="E593" t="s" s="253">
        <v>1678</v>
      </c>
      <c r="F593" s="253">
        <f>IF(ABS('J201'!U32-SUM('J201'!U33,'J201'!U36,'J201'!U34,'J201'!U35,'J201'!U37))&lt;=0.5,"OK","ERROR")</f>
      </c>
    </row>
    <row r="594">
      <c r="A594" t="s" s="253">
        <v>132</v>
      </c>
      <c r="B594" t="s" s="252">
        <v>1655</v>
      </c>
      <c r="C594" t="s" s="253">
        <v>1656</v>
      </c>
      <c r="D594" t="s" s="253">
        <v>1679</v>
      </c>
      <c r="E594" t="s" s="253">
        <v>1680</v>
      </c>
      <c r="F594" s="253">
        <f>IF(ABS('J201'!V32-SUM('J201'!V33,'J201'!V36,'J201'!V34,'J201'!V35,'J201'!V37))&lt;=0.5,"OK","ERROR")</f>
      </c>
    </row>
    <row r="595">
      <c r="A595" t="s" s="253">
        <v>132</v>
      </c>
      <c r="B595" t="s" s="252">
        <v>1655</v>
      </c>
      <c r="C595" t="s" s="253">
        <v>1656</v>
      </c>
      <c r="D595" t="s" s="253">
        <v>1681</v>
      </c>
      <c r="E595" t="s" s="253">
        <v>1682</v>
      </c>
      <c r="F595" s="253">
        <f>IF(ABS('J201'!W32-SUM('J201'!W33,'J201'!W36,'J201'!W34,'J201'!W35,'J201'!W37))&lt;=0.5,"OK","ERROR")</f>
      </c>
    </row>
    <row r="596">
      <c r="A596" t="s" s="253">
        <v>132</v>
      </c>
      <c r="B596" t="s" s="252">
        <v>1655</v>
      </c>
      <c r="C596" t="s" s="253">
        <v>1656</v>
      </c>
      <c r="D596" t="s" s="253">
        <v>1683</v>
      </c>
      <c r="E596" t="s" s="253">
        <v>1684</v>
      </c>
      <c r="F596" s="253">
        <f>IF(ABS('J201'!X32-SUM('J201'!X33,'J201'!X36,'J201'!X34,'J201'!X35,'J201'!X37))&lt;=0.5,"OK","ERROR")</f>
      </c>
    </row>
    <row r="597">
      <c r="A597" t="s" s="253">
        <v>132</v>
      </c>
      <c r="B597" t="s" s="252">
        <v>1655</v>
      </c>
      <c r="C597" t="s" s="253">
        <v>1656</v>
      </c>
      <c r="D597" t="s" s="253">
        <v>1685</v>
      </c>
      <c r="E597" t="s" s="253">
        <v>1686</v>
      </c>
      <c r="F597" s="253">
        <f>IF(ABS('J201'!Y32-SUM('J201'!Y33,'J201'!Y36,'J201'!Y34,'J201'!Y35,'J201'!Y37))&lt;=0.5,"OK","ERROR")</f>
      </c>
    </row>
    <row r="598">
      <c r="A598" t="s" s="253">
        <v>132</v>
      </c>
      <c r="B598" t="s" s="252">
        <v>1655</v>
      </c>
      <c r="C598" t="s" s="253">
        <v>1656</v>
      </c>
      <c r="D598" t="s" s="253">
        <v>1687</v>
      </c>
      <c r="E598" t="s" s="253">
        <v>1688</v>
      </c>
      <c r="F598" s="253">
        <f>IF(ABS('J201'!K42-SUM('J201'!K43,'J201'!K46,'J201'!K44,'J201'!K45,'J201'!K47))&lt;=0.5,"OK","ERROR")</f>
      </c>
    </row>
    <row r="599">
      <c r="A599" t="s" s="253">
        <v>132</v>
      </c>
      <c r="B599" t="s" s="252">
        <v>1655</v>
      </c>
      <c r="C599" t="s" s="253">
        <v>1656</v>
      </c>
      <c r="D599" t="s" s="253">
        <v>1689</v>
      </c>
      <c r="E599" t="s" s="253">
        <v>1690</v>
      </c>
      <c r="F599" s="253">
        <f>IF(ABS('J201'!L42-SUM('J201'!L43,'J201'!L46,'J201'!L44,'J201'!L45,'J201'!L47))&lt;=0.5,"OK","ERROR")</f>
      </c>
    </row>
    <row r="600">
      <c r="A600" t="s" s="253">
        <v>132</v>
      </c>
      <c r="B600" t="s" s="252">
        <v>1655</v>
      </c>
      <c r="C600" t="s" s="253">
        <v>1656</v>
      </c>
      <c r="D600" t="s" s="253">
        <v>1691</v>
      </c>
      <c r="E600" t="s" s="253">
        <v>1692</v>
      </c>
      <c r="F600" s="253">
        <f>IF(ABS('J201'!M42-SUM('J201'!M43,'J201'!M46,'J201'!M44,'J201'!M45,'J201'!M47))&lt;=0.5,"OK","ERROR")</f>
      </c>
    </row>
    <row r="601">
      <c r="A601" t="s" s="253">
        <v>132</v>
      </c>
      <c r="B601" t="s" s="252">
        <v>1655</v>
      </c>
      <c r="C601" t="s" s="253">
        <v>1656</v>
      </c>
      <c r="D601" t="s" s="253">
        <v>1693</v>
      </c>
      <c r="E601" t="s" s="253">
        <v>1694</v>
      </c>
      <c r="F601" s="253">
        <f>IF(ABS('J201'!N42-SUM('J201'!N43,'J201'!N46,'J201'!N44,'J201'!N45,'J201'!N47))&lt;=0.5,"OK","ERROR")</f>
      </c>
    </row>
    <row r="602">
      <c r="A602" t="s" s="253">
        <v>132</v>
      </c>
      <c r="B602" t="s" s="252">
        <v>1655</v>
      </c>
      <c r="C602" t="s" s="253">
        <v>1656</v>
      </c>
      <c r="D602" t="s" s="253">
        <v>1695</v>
      </c>
      <c r="E602" t="s" s="253">
        <v>1696</v>
      </c>
      <c r="F602" s="253">
        <f>IF(ABS('J201'!O42-SUM('J201'!O43,'J201'!O46,'J201'!O44,'J201'!O45,'J201'!O47))&lt;=0.5,"OK","ERROR")</f>
      </c>
    </row>
    <row r="603">
      <c r="A603" t="s" s="253">
        <v>132</v>
      </c>
      <c r="B603" t="s" s="252">
        <v>1655</v>
      </c>
      <c r="C603" t="s" s="253">
        <v>1656</v>
      </c>
      <c r="D603" t="s" s="253">
        <v>1697</v>
      </c>
      <c r="E603" t="s" s="253">
        <v>1698</v>
      </c>
      <c r="F603" s="253">
        <f>IF(ABS('J201'!P42-SUM('J201'!P43,'J201'!P46,'J201'!P44,'J201'!P45,'J201'!P47))&lt;=0.5,"OK","ERROR")</f>
      </c>
    </row>
    <row r="604">
      <c r="A604" t="s" s="253">
        <v>132</v>
      </c>
      <c r="B604" t="s" s="252">
        <v>1655</v>
      </c>
      <c r="C604" t="s" s="253">
        <v>1656</v>
      </c>
      <c r="D604" t="s" s="253">
        <v>1699</v>
      </c>
      <c r="E604" t="s" s="253">
        <v>1700</v>
      </c>
      <c r="F604" s="253">
        <f>IF(ABS('J201'!Q42-SUM('J201'!Q43,'J201'!Q46,'J201'!Q44,'J201'!Q45,'J201'!Q47))&lt;=0.5,"OK","ERROR")</f>
      </c>
    </row>
    <row r="605">
      <c r="A605" t="s" s="253">
        <v>132</v>
      </c>
      <c r="B605" t="s" s="252">
        <v>1655</v>
      </c>
      <c r="C605" t="s" s="253">
        <v>1656</v>
      </c>
      <c r="D605" t="s" s="253">
        <v>1701</v>
      </c>
      <c r="E605" t="s" s="253">
        <v>1702</v>
      </c>
      <c r="F605" s="253">
        <f>IF(ABS('J201'!R42-SUM('J201'!R43,'J201'!R46,'J201'!R44,'J201'!R45,'J201'!R47))&lt;=0.5,"OK","ERROR")</f>
      </c>
    </row>
    <row r="606">
      <c r="A606" t="s" s="253">
        <v>132</v>
      </c>
      <c r="B606" t="s" s="252">
        <v>1655</v>
      </c>
      <c r="C606" t="s" s="253">
        <v>1656</v>
      </c>
      <c r="D606" t="s" s="253">
        <v>1703</v>
      </c>
      <c r="E606" t="s" s="253">
        <v>1704</v>
      </c>
      <c r="F606" s="253">
        <f>IF(ABS('J201'!S42-SUM('J201'!S43,'J201'!S46,'J201'!S44,'J201'!S45,'J201'!S47))&lt;=0.5,"OK","ERROR")</f>
      </c>
    </row>
    <row r="607">
      <c r="A607" t="s" s="253">
        <v>132</v>
      </c>
      <c r="B607" t="s" s="252">
        <v>1655</v>
      </c>
      <c r="C607" t="s" s="253">
        <v>1656</v>
      </c>
      <c r="D607" t="s" s="253">
        <v>1705</v>
      </c>
      <c r="E607" t="s" s="253">
        <v>1706</v>
      </c>
      <c r="F607" s="253">
        <f>IF(ABS('J201'!T42-SUM('J201'!T43,'J201'!T46,'J201'!T44,'J201'!T45,'J201'!T47))&lt;=0.5,"OK","ERROR")</f>
      </c>
    </row>
    <row r="608">
      <c r="A608" t="s" s="253">
        <v>132</v>
      </c>
      <c r="B608" t="s" s="252">
        <v>1655</v>
      </c>
      <c r="C608" t="s" s="253">
        <v>1656</v>
      </c>
      <c r="D608" t="s" s="253">
        <v>1707</v>
      </c>
      <c r="E608" t="s" s="253">
        <v>1708</v>
      </c>
      <c r="F608" s="253">
        <f>IF(ABS('J201'!U42-SUM('J201'!U43,'J201'!U46,'J201'!U44,'J201'!U45,'J201'!U47))&lt;=0.5,"OK","ERROR")</f>
      </c>
    </row>
    <row r="609">
      <c r="A609" t="s" s="253">
        <v>132</v>
      </c>
      <c r="B609" t="s" s="252">
        <v>1655</v>
      </c>
      <c r="C609" t="s" s="253">
        <v>1656</v>
      </c>
      <c r="D609" t="s" s="253">
        <v>1709</v>
      </c>
      <c r="E609" t="s" s="253">
        <v>1710</v>
      </c>
      <c r="F609" s="253">
        <f>IF(ABS('J201'!V42-SUM('J201'!V43,'J201'!V46,'J201'!V44,'J201'!V45,'J201'!V47))&lt;=0.5,"OK","ERROR")</f>
      </c>
    </row>
    <row r="610">
      <c r="A610" t="s" s="253">
        <v>132</v>
      </c>
      <c r="B610" t="s" s="252">
        <v>1655</v>
      </c>
      <c r="C610" t="s" s="253">
        <v>1656</v>
      </c>
      <c r="D610" t="s" s="253">
        <v>1711</v>
      </c>
      <c r="E610" t="s" s="253">
        <v>1712</v>
      </c>
      <c r="F610" s="253">
        <f>IF(ABS('J201'!W42-SUM('J201'!W43,'J201'!W46,'J201'!W44,'J201'!W45,'J201'!W47))&lt;=0.5,"OK","ERROR")</f>
      </c>
    </row>
    <row r="611">
      <c r="A611" t="s" s="253">
        <v>132</v>
      </c>
      <c r="B611" t="s" s="252">
        <v>1655</v>
      </c>
      <c r="C611" t="s" s="253">
        <v>1656</v>
      </c>
      <c r="D611" t="s" s="253">
        <v>1713</v>
      </c>
      <c r="E611" t="s" s="253">
        <v>1714</v>
      </c>
      <c r="F611" s="253">
        <f>IF(ABS('J201'!X42-SUM('J201'!X43,'J201'!X46,'J201'!X44,'J201'!X45,'J201'!X47))&lt;=0.5,"OK","ERROR")</f>
      </c>
    </row>
    <row r="612">
      <c r="A612" t="s" s="253">
        <v>132</v>
      </c>
      <c r="B612" t="s" s="252">
        <v>1655</v>
      </c>
      <c r="C612" t="s" s="253">
        <v>1656</v>
      </c>
      <c r="D612" t="s" s="253">
        <v>1715</v>
      </c>
      <c r="E612" t="s" s="253">
        <v>1716</v>
      </c>
      <c r="F612" s="253">
        <f>IF(ABS('J201'!Y42-SUM('J201'!Y43,'J201'!Y46,'J201'!Y44,'J201'!Y45,'J201'!Y47))&lt;=0.5,"OK","ERROR")</f>
      </c>
    </row>
    <row r="613">
      <c r="A613" t="s" s="253">
        <v>132</v>
      </c>
      <c r="B613" t="s" s="252">
        <v>1655</v>
      </c>
      <c r="C613" t="s" s="253">
        <v>1656</v>
      </c>
      <c r="D613" t="s" s="253">
        <v>1717</v>
      </c>
      <c r="E613" t="s" s="253">
        <v>1718</v>
      </c>
      <c r="F613" s="253">
        <f>IF(ABS('J201'!K51-SUM('J201'!K52,'J201'!K55,'J201'!K53,'J201'!K54,'J201'!K56))&lt;=0.5,"OK","ERROR")</f>
      </c>
    </row>
    <row r="614">
      <c r="A614" t="s" s="253">
        <v>132</v>
      </c>
      <c r="B614" t="s" s="252">
        <v>1655</v>
      </c>
      <c r="C614" t="s" s="253">
        <v>1656</v>
      </c>
      <c r="D614" t="s" s="253">
        <v>1719</v>
      </c>
      <c r="E614" t="s" s="253">
        <v>1720</v>
      </c>
      <c r="F614" s="253">
        <f>IF(ABS('J201'!L51-SUM('J201'!L52,'J201'!L55,'J201'!L53,'J201'!L54,'J201'!L56))&lt;=0.5,"OK","ERROR")</f>
      </c>
    </row>
    <row r="615">
      <c r="A615" t="s" s="253">
        <v>132</v>
      </c>
      <c r="B615" t="s" s="252">
        <v>1655</v>
      </c>
      <c r="C615" t="s" s="253">
        <v>1656</v>
      </c>
      <c r="D615" t="s" s="253">
        <v>1721</v>
      </c>
      <c r="E615" t="s" s="253">
        <v>1722</v>
      </c>
      <c r="F615" s="253">
        <f>IF(ABS('J201'!M51-SUM('J201'!M52,'J201'!M55,'J201'!M53,'J201'!M54,'J201'!M56))&lt;=0.5,"OK","ERROR")</f>
      </c>
    </row>
    <row r="616">
      <c r="A616" t="s" s="253">
        <v>132</v>
      </c>
      <c r="B616" t="s" s="252">
        <v>1655</v>
      </c>
      <c r="C616" t="s" s="253">
        <v>1656</v>
      </c>
      <c r="D616" t="s" s="253">
        <v>1723</v>
      </c>
      <c r="E616" t="s" s="253">
        <v>1724</v>
      </c>
      <c r="F616" s="253">
        <f>IF(ABS('J201'!N51-SUM('J201'!N52,'J201'!N55,'J201'!N53,'J201'!N54,'J201'!N56))&lt;=0.5,"OK","ERROR")</f>
      </c>
    </row>
    <row r="617">
      <c r="A617" t="s" s="253">
        <v>132</v>
      </c>
      <c r="B617" t="s" s="252">
        <v>1655</v>
      </c>
      <c r="C617" t="s" s="253">
        <v>1656</v>
      </c>
      <c r="D617" t="s" s="253">
        <v>1725</v>
      </c>
      <c r="E617" t="s" s="253">
        <v>1726</v>
      </c>
      <c r="F617" s="253">
        <f>IF(ABS('J201'!O51-SUM('J201'!O52,'J201'!O55,'J201'!O53,'J201'!O54,'J201'!O56))&lt;=0.5,"OK","ERROR")</f>
      </c>
    </row>
    <row r="618">
      <c r="A618" t="s" s="253">
        <v>132</v>
      </c>
      <c r="B618" t="s" s="252">
        <v>1655</v>
      </c>
      <c r="C618" t="s" s="253">
        <v>1656</v>
      </c>
      <c r="D618" t="s" s="253">
        <v>1727</v>
      </c>
      <c r="E618" t="s" s="253">
        <v>1728</v>
      </c>
      <c r="F618" s="253">
        <f>IF(ABS('J201'!P51-SUM('J201'!P52,'J201'!P55,'J201'!P53,'J201'!P54,'J201'!P56))&lt;=0.5,"OK","ERROR")</f>
      </c>
    </row>
    <row r="619">
      <c r="A619" t="s" s="253">
        <v>132</v>
      </c>
      <c r="B619" t="s" s="252">
        <v>1655</v>
      </c>
      <c r="C619" t="s" s="253">
        <v>1656</v>
      </c>
      <c r="D619" t="s" s="253">
        <v>1729</v>
      </c>
      <c r="E619" t="s" s="253">
        <v>1730</v>
      </c>
      <c r="F619" s="253">
        <f>IF(ABS('J201'!Q51-SUM('J201'!Q52,'J201'!Q55,'J201'!Q53,'J201'!Q54,'J201'!Q56))&lt;=0.5,"OK","ERROR")</f>
      </c>
    </row>
    <row r="620">
      <c r="A620" t="s" s="253">
        <v>132</v>
      </c>
      <c r="B620" t="s" s="252">
        <v>1655</v>
      </c>
      <c r="C620" t="s" s="253">
        <v>1656</v>
      </c>
      <c r="D620" t="s" s="253">
        <v>1731</v>
      </c>
      <c r="E620" t="s" s="253">
        <v>1732</v>
      </c>
      <c r="F620" s="253">
        <f>IF(ABS('J201'!R51-SUM('J201'!R52,'J201'!R55,'J201'!R53,'J201'!R54,'J201'!R56))&lt;=0.5,"OK","ERROR")</f>
      </c>
    </row>
    <row r="621">
      <c r="A621" t="s" s="253">
        <v>132</v>
      </c>
      <c r="B621" t="s" s="252">
        <v>1655</v>
      </c>
      <c r="C621" t="s" s="253">
        <v>1656</v>
      </c>
      <c r="D621" t="s" s="253">
        <v>1733</v>
      </c>
      <c r="E621" t="s" s="253">
        <v>1734</v>
      </c>
      <c r="F621" s="253">
        <f>IF(ABS('J201'!S51-SUM('J201'!S52,'J201'!S55,'J201'!S53,'J201'!S54,'J201'!S56))&lt;=0.5,"OK","ERROR")</f>
      </c>
    </row>
    <row r="622">
      <c r="A622" t="s" s="253">
        <v>132</v>
      </c>
      <c r="B622" t="s" s="252">
        <v>1655</v>
      </c>
      <c r="C622" t="s" s="253">
        <v>1656</v>
      </c>
      <c r="D622" t="s" s="253">
        <v>1735</v>
      </c>
      <c r="E622" t="s" s="253">
        <v>1736</v>
      </c>
      <c r="F622" s="253">
        <f>IF(ABS('J201'!T51-SUM('J201'!T52,'J201'!T55,'J201'!T53,'J201'!T54,'J201'!T56))&lt;=0.5,"OK","ERROR")</f>
      </c>
    </row>
    <row r="623">
      <c r="A623" t="s" s="253">
        <v>132</v>
      </c>
      <c r="B623" t="s" s="252">
        <v>1655</v>
      </c>
      <c r="C623" t="s" s="253">
        <v>1656</v>
      </c>
      <c r="D623" t="s" s="253">
        <v>1737</v>
      </c>
      <c r="E623" t="s" s="253">
        <v>1738</v>
      </c>
      <c r="F623" s="253">
        <f>IF(ABS('J201'!U51-SUM('J201'!U52,'J201'!U55,'J201'!U53,'J201'!U54,'J201'!U56))&lt;=0.5,"OK","ERROR")</f>
      </c>
    </row>
    <row r="624">
      <c r="A624" t="s" s="253">
        <v>132</v>
      </c>
      <c r="B624" t="s" s="252">
        <v>1655</v>
      </c>
      <c r="C624" t="s" s="253">
        <v>1656</v>
      </c>
      <c r="D624" t="s" s="253">
        <v>1739</v>
      </c>
      <c r="E624" t="s" s="253">
        <v>1740</v>
      </c>
      <c r="F624" s="253">
        <f>IF(ABS('J201'!V51-SUM('J201'!V52,'J201'!V55,'J201'!V53,'J201'!V54,'J201'!V56))&lt;=0.5,"OK","ERROR")</f>
      </c>
    </row>
    <row r="625">
      <c r="A625" t="s" s="253">
        <v>132</v>
      </c>
      <c r="B625" t="s" s="252">
        <v>1655</v>
      </c>
      <c r="C625" t="s" s="253">
        <v>1656</v>
      </c>
      <c r="D625" t="s" s="253">
        <v>1741</v>
      </c>
      <c r="E625" t="s" s="253">
        <v>1742</v>
      </c>
      <c r="F625" s="253">
        <f>IF(ABS('J201'!W51-SUM('J201'!W52,'J201'!W55,'J201'!W53,'J201'!W54,'J201'!W56))&lt;=0.5,"OK","ERROR")</f>
      </c>
    </row>
    <row r="626">
      <c r="A626" t="s" s="253">
        <v>132</v>
      </c>
      <c r="B626" t="s" s="252">
        <v>1655</v>
      </c>
      <c r="C626" t="s" s="253">
        <v>1656</v>
      </c>
      <c r="D626" t="s" s="253">
        <v>1743</v>
      </c>
      <c r="E626" t="s" s="253">
        <v>1744</v>
      </c>
      <c r="F626" s="253">
        <f>IF(ABS('J201'!X51-SUM('J201'!X52,'J201'!X55,'J201'!X53,'J201'!X54,'J201'!X56))&lt;=0.5,"OK","ERROR")</f>
      </c>
    </row>
    <row r="627">
      <c r="A627" t="s" s="253">
        <v>132</v>
      </c>
      <c r="B627" t="s" s="252">
        <v>1655</v>
      </c>
      <c r="C627" t="s" s="253">
        <v>1656</v>
      </c>
      <c r="D627" t="s" s="253">
        <v>1745</v>
      </c>
      <c r="E627" t="s" s="253">
        <v>1746</v>
      </c>
      <c r="F627" s="253">
        <f>IF(ABS('J201'!Y51-SUM('J201'!Y52,'J201'!Y55,'J201'!Y53,'J201'!Y54,'J201'!Y56))&lt;=0.5,"OK","ERROR")</f>
      </c>
    </row>
    <row r="628">
      <c r="A628" t="s" s="253">
        <v>132</v>
      </c>
      <c r="B628" t="s" s="252">
        <v>1655</v>
      </c>
      <c r="C628" t="s" s="253">
        <v>1656</v>
      </c>
      <c r="D628" t="s" s="253">
        <v>1747</v>
      </c>
      <c r="E628" t="s" s="253">
        <v>1748</v>
      </c>
      <c r="F628" s="253">
        <f>IF(ABS('J201'!K67-SUM('J201'!K68,'J201'!K71,'J201'!K69,'J201'!K70,'J201'!K72))&lt;=0.5,"OK","ERROR")</f>
      </c>
    </row>
    <row r="629">
      <c r="A629" t="s" s="253">
        <v>132</v>
      </c>
      <c r="B629" t="s" s="252">
        <v>1655</v>
      </c>
      <c r="C629" t="s" s="253">
        <v>1656</v>
      </c>
      <c r="D629" t="s" s="253">
        <v>1749</v>
      </c>
      <c r="E629" t="s" s="253">
        <v>1750</v>
      </c>
      <c r="F629" s="253">
        <f>IF(ABS('J201'!L67-SUM('J201'!L68,'J201'!L71,'J201'!L69,'J201'!L70,'J201'!L72))&lt;=0.5,"OK","ERROR")</f>
      </c>
    </row>
    <row r="630">
      <c r="A630" t="s" s="253">
        <v>132</v>
      </c>
      <c r="B630" t="s" s="252">
        <v>1655</v>
      </c>
      <c r="C630" t="s" s="253">
        <v>1656</v>
      </c>
      <c r="D630" t="s" s="253">
        <v>1751</v>
      </c>
      <c r="E630" t="s" s="253">
        <v>1752</v>
      </c>
      <c r="F630" s="253">
        <f>IF(ABS('J201'!M67-SUM('J201'!M68,'J201'!M71,'J201'!M69,'J201'!M70,'J201'!M72))&lt;=0.5,"OK","ERROR")</f>
      </c>
    </row>
    <row r="631">
      <c r="A631" t="s" s="253">
        <v>132</v>
      </c>
      <c r="B631" t="s" s="252">
        <v>1655</v>
      </c>
      <c r="C631" t="s" s="253">
        <v>1656</v>
      </c>
      <c r="D631" t="s" s="253">
        <v>1753</v>
      </c>
      <c r="E631" t="s" s="253">
        <v>1754</v>
      </c>
      <c r="F631" s="253">
        <f>IF(ABS('J201'!N67-SUM('J201'!N68,'J201'!N71,'J201'!N69,'J201'!N70,'J201'!N72))&lt;=0.5,"OK","ERROR")</f>
      </c>
    </row>
    <row r="632">
      <c r="A632" t="s" s="253">
        <v>132</v>
      </c>
      <c r="B632" t="s" s="252">
        <v>1655</v>
      </c>
      <c r="C632" t="s" s="253">
        <v>1656</v>
      </c>
      <c r="D632" t="s" s="253">
        <v>1755</v>
      </c>
      <c r="E632" t="s" s="253">
        <v>1756</v>
      </c>
      <c r="F632" s="253">
        <f>IF(ABS('J201'!O67-SUM('J201'!O68,'J201'!O71,'J201'!O69,'J201'!O70,'J201'!O72))&lt;=0.5,"OK","ERROR")</f>
      </c>
    </row>
    <row r="633">
      <c r="A633" t="s" s="253">
        <v>132</v>
      </c>
      <c r="B633" t="s" s="252">
        <v>1655</v>
      </c>
      <c r="C633" t="s" s="253">
        <v>1656</v>
      </c>
      <c r="D633" t="s" s="253">
        <v>1757</v>
      </c>
      <c r="E633" t="s" s="253">
        <v>1758</v>
      </c>
      <c r="F633" s="253">
        <f>IF(ABS('J201'!P67-SUM('J201'!P68,'J201'!P71,'J201'!P69,'J201'!P70,'J201'!P72))&lt;=0.5,"OK","ERROR")</f>
      </c>
    </row>
    <row r="634">
      <c r="A634" t="s" s="253">
        <v>132</v>
      </c>
      <c r="B634" t="s" s="252">
        <v>1655</v>
      </c>
      <c r="C634" t="s" s="253">
        <v>1656</v>
      </c>
      <c r="D634" t="s" s="253">
        <v>1759</v>
      </c>
      <c r="E634" t="s" s="253">
        <v>1760</v>
      </c>
      <c r="F634" s="253">
        <f>IF(ABS('J201'!Q67-SUM('J201'!Q68,'J201'!Q71,'J201'!Q69,'J201'!Q70,'J201'!Q72))&lt;=0.5,"OK","ERROR")</f>
      </c>
    </row>
    <row r="635">
      <c r="A635" t="s" s="253">
        <v>132</v>
      </c>
      <c r="B635" t="s" s="252">
        <v>1655</v>
      </c>
      <c r="C635" t="s" s="253">
        <v>1656</v>
      </c>
      <c r="D635" t="s" s="253">
        <v>1761</v>
      </c>
      <c r="E635" t="s" s="253">
        <v>1762</v>
      </c>
      <c r="F635" s="253">
        <f>IF(ABS('J201'!R67-SUM('J201'!R68,'J201'!R71,'J201'!R69,'J201'!R70,'J201'!R72))&lt;=0.5,"OK","ERROR")</f>
      </c>
    </row>
    <row r="636">
      <c r="A636" t="s" s="253">
        <v>132</v>
      </c>
      <c r="B636" t="s" s="252">
        <v>1655</v>
      </c>
      <c r="C636" t="s" s="253">
        <v>1656</v>
      </c>
      <c r="D636" t="s" s="253">
        <v>1763</v>
      </c>
      <c r="E636" t="s" s="253">
        <v>1764</v>
      </c>
      <c r="F636" s="253">
        <f>IF(ABS('J201'!S67-SUM('J201'!S68,'J201'!S71,'J201'!S69,'J201'!S70,'J201'!S72))&lt;=0.5,"OK","ERROR")</f>
      </c>
    </row>
    <row r="637">
      <c r="A637" t="s" s="253">
        <v>132</v>
      </c>
      <c r="B637" t="s" s="252">
        <v>1655</v>
      </c>
      <c r="C637" t="s" s="253">
        <v>1656</v>
      </c>
      <c r="D637" t="s" s="253">
        <v>1765</v>
      </c>
      <c r="E637" t="s" s="253">
        <v>1766</v>
      </c>
      <c r="F637" s="253">
        <f>IF(ABS('J201'!T67-SUM('J201'!T68,'J201'!T71,'J201'!T69,'J201'!T70,'J201'!T72))&lt;=0.5,"OK","ERROR")</f>
      </c>
    </row>
    <row r="638">
      <c r="A638" t="s" s="253">
        <v>132</v>
      </c>
      <c r="B638" t="s" s="252">
        <v>1655</v>
      </c>
      <c r="C638" t="s" s="253">
        <v>1656</v>
      </c>
      <c r="D638" t="s" s="253">
        <v>1767</v>
      </c>
      <c r="E638" t="s" s="253">
        <v>1768</v>
      </c>
      <c r="F638" s="253">
        <f>IF(ABS('J201'!U67-SUM('J201'!U68,'J201'!U71,'J201'!U69,'J201'!U70,'J201'!U72))&lt;=0.5,"OK","ERROR")</f>
      </c>
    </row>
    <row r="639">
      <c r="A639" t="s" s="253">
        <v>132</v>
      </c>
      <c r="B639" t="s" s="252">
        <v>1655</v>
      </c>
      <c r="C639" t="s" s="253">
        <v>1656</v>
      </c>
      <c r="D639" t="s" s="253">
        <v>1769</v>
      </c>
      <c r="E639" t="s" s="253">
        <v>1770</v>
      </c>
      <c r="F639" s="253">
        <f>IF(ABS('J201'!V67-SUM('J201'!V68,'J201'!V71,'J201'!V69,'J201'!V70,'J201'!V72))&lt;=0.5,"OK","ERROR")</f>
      </c>
    </row>
    <row r="640">
      <c r="A640" t="s" s="253">
        <v>132</v>
      </c>
      <c r="B640" t="s" s="252">
        <v>1655</v>
      </c>
      <c r="C640" t="s" s="253">
        <v>1656</v>
      </c>
      <c r="D640" t="s" s="253">
        <v>1771</v>
      </c>
      <c r="E640" t="s" s="253">
        <v>1772</v>
      </c>
      <c r="F640" s="253">
        <f>IF(ABS('J201'!W67-SUM('J201'!W68,'J201'!W71,'J201'!W69,'J201'!W70,'J201'!W72))&lt;=0.5,"OK","ERROR")</f>
      </c>
    </row>
    <row r="641">
      <c r="A641" t="s" s="253">
        <v>132</v>
      </c>
      <c r="B641" t="s" s="252">
        <v>1655</v>
      </c>
      <c r="C641" t="s" s="253">
        <v>1656</v>
      </c>
      <c r="D641" t="s" s="253">
        <v>1773</v>
      </c>
      <c r="E641" t="s" s="253">
        <v>1774</v>
      </c>
      <c r="F641" s="253">
        <f>IF(ABS('J201'!X67-SUM('J201'!X68,'J201'!X71,'J201'!X69,'J201'!X70,'J201'!X72))&lt;=0.5,"OK","ERROR")</f>
      </c>
    </row>
    <row r="642">
      <c r="A642" t="s" s="253">
        <v>132</v>
      </c>
      <c r="B642" t="s" s="252">
        <v>1655</v>
      </c>
      <c r="C642" t="s" s="253">
        <v>1656</v>
      </c>
      <c r="D642" t="s" s="253">
        <v>1775</v>
      </c>
      <c r="E642" t="s" s="253">
        <v>1776</v>
      </c>
      <c r="F642" s="253">
        <f>IF(ABS('J201'!Y67-SUM('J201'!Y68,'J201'!Y71,'J201'!Y69,'J201'!Y70,'J201'!Y72))&lt;=0.5,"OK","ERROR")</f>
      </c>
    </row>
    <row r="643">
      <c r="A643" t="s" s="253">
        <v>132</v>
      </c>
      <c r="B643" t="s" s="252">
        <v>1655</v>
      </c>
      <c r="C643" t="s" s="253">
        <v>1656</v>
      </c>
      <c r="D643" t="s" s="253">
        <v>1777</v>
      </c>
      <c r="E643" t="s" s="253">
        <v>1778</v>
      </c>
      <c r="F643" s="253">
        <f>IF(ABS('J201'!K76-SUM('J201'!K77,'J201'!K82,'J201'!K80,'J201'!K78,'J201'!K79,'J201'!K81))&lt;=0.5,"OK","ERROR")</f>
      </c>
    </row>
    <row r="644">
      <c r="A644" t="s" s="253">
        <v>132</v>
      </c>
      <c r="B644" t="s" s="252">
        <v>1655</v>
      </c>
      <c r="C644" t="s" s="253">
        <v>1656</v>
      </c>
      <c r="D644" t="s" s="253">
        <v>1779</v>
      </c>
      <c r="E644" t="s" s="253">
        <v>1780</v>
      </c>
      <c r="F644" s="253">
        <f>IF(ABS('J201'!M76-SUM('J201'!M77,'J201'!M82,'J201'!M80,'J201'!M78,'J201'!M79,'J201'!M81))&lt;=0.5,"OK","ERROR")</f>
      </c>
    </row>
    <row r="645">
      <c r="A645" t="s" s="253">
        <v>132</v>
      </c>
      <c r="B645" t="s" s="252">
        <v>1655</v>
      </c>
      <c r="C645" t="s" s="253">
        <v>1656</v>
      </c>
      <c r="D645" t="s" s="253">
        <v>1781</v>
      </c>
      <c r="E645" t="s" s="253">
        <v>1782</v>
      </c>
      <c r="F645" s="253">
        <f>IF(ABS('J201'!N76-SUM('J201'!N77,'J201'!N82,'J201'!N80,'J201'!N78,'J201'!N79,'J201'!N81))&lt;=0.5,"OK","ERROR")</f>
      </c>
    </row>
    <row r="646">
      <c r="A646" t="s" s="253">
        <v>132</v>
      </c>
      <c r="B646" t="s" s="252">
        <v>1655</v>
      </c>
      <c r="C646" t="s" s="253">
        <v>1656</v>
      </c>
      <c r="D646" t="s" s="253">
        <v>1783</v>
      </c>
      <c r="E646" t="s" s="253">
        <v>1784</v>
      </c>
      <c r="F646" s="253">
        <f>IF(ABS('J201'!O76-SUM('J201'!O77,'J201'!O82,'J201'!O80,'J201'!O78,'J201'!O79,'J201'!O81))&lt;=0.5,"OK","ERROR")</f>
      </c>
    </row>
    <row r="647">
      <c r="A647" t="s" s="253">
        <v>132</v>
      </c>
      <c r="B647" t="s" s="252">
        <v>1655</v>
      </c>
      <c r="C647" t="s" s="253">
        <v>1656</v>
      </c>
      <c r="D647" t="s" s="253">
        <v>1785</v>
      </c>
      <c r="E647" t="s" s="253">
        <v>1786</v>
      </c>
      <c r="F647" s="253">
        <f>IF(ABS('J201'!P76-SUM('J201'!P77,'J201'!P82,'J201'!P80,'J201'!P78,'J201'!P79,'J201'!P81))&lt;=0.5,"OK","ERROR")</f>
      </c>
    </row>
    <row r="648">
      <c r="A648" t="s" s="253">
        <v>132</v>
      </c>
      <c r="B648" t="s" s="252">
        <v>1655</v>
      </c>
      <c r="C648" t="s" s="253">
        <v>1656</v>
      </c>
      <c r="D648" t="s" s="253">
        <v>1787</v>
      </c>
      <c r="E648" t="s" s="253">
        <v>1788</v>
      </c>
      <c r="F648" s="253">
        <f>IF(ABS('J201'!Q76-SUM('J201'!Q77,'J201'!Q82,'J201'!Q80,'J201'!Q78,'J201'!Q79,'J201'!Q81))&lt;=0.5,"OK","ERROR")</f>
      </c>
    </row>
    <row r="649">
      <c r="A649" t="s" s="253">
        <v>132</v>
      </c>
      <c r="B649" t="s" s="252">
        <v>1655</v>
      </c>
      <c r="C649" t="s" s="253">
        <v>1656</v>
      </c>
      <c r="D649" t="s" s="253">
        <v>1789</v>
      </c>
      <c r="E649" t="s" s="253">
        <v>1790</v>
      </c>
      <c r="F649" s="253">
        <f>IF(ABS('J201'!R76-SUM('J201'!R77,'J201'!R82,'J201'!R80,'J201'!R78,'J201'!R79,'J201'!R81))&lt;=0.5,"OK","ERROR")</f>
      </c>
    </row>
    <row r="650">
      <c r="A650" t="s" s="253">
        <v>132</v>
      </c>
      <c r="B650" t="s" s="252">
        <v>1655</v>
      </c>
      <c r="C650" t="s" s="253">
        <v>1656</v>
      </c>
      <c r="D650" t="s" s="253">
        <v>1791</v>
      </c>
      <c r="E650" t="s" s="253">
        <v>1792</v>
      </c>
      <c r="F650" s="253">
        <f>IF(ABS('J201'!T76-SUM('J201'!T77,'J201'!T82,'J201'!T80,'J201'!T78,'J201'!T79,'J201'!T81))&lt;=0.5,"OK","ERROR")</f>
      </c>
    </row>
    <row r="651">
      <c r="A651" t="s" s="253">
        <v>132</v>
      </c>
      <c r="B651" t="s" s="252">
        <v>1655</v>
      </c>
      <c r="C651" t="s" s="253">
        <v>1656</v>
      </c>
      <c r="D651" t="s" s="253">
        <v>1793</v>
      </c>
      <c r="E651" t="s" s="253">
        <v>1794</v>
      </c>
      <c r="F651" s="253">
        <f>IF(ABS('J201'!U76-SUM('J201'!U77,'J201'!U82,'J201'!U80,'J201'!U78,'J201'!U79,'J201'!U81))&lt;=0.5,"OK","ERROR")</f>
      </c>
    </row>
    <row r="652">
      <c r="A652" t="s" s="253">
        <v>132</v>
      </c>
      <c r="B652" t="s" s="252">
        <v>1655</v>
      </c>
      <c r="C652" t="s" s="253">
        <v>1656</v>
      </c>
      <c r="D652" t="s" s="253">
        <v>1795</v>
      </c>
      <c r="E652" t="s" s="253">
        <v>1796</v>
      </c>
      <c r="F652" s="253">
        <f>IF(ABS('J201'!V76-SUM('J201'!V77,'J201'!V82,'J201'!V80,'J201'!V78,'J201'!V79,'J201'!V81))&lt;=0.5,"OK","ERROR")</f>
      </c>
    </row>
    <row r="653">
      <c r="A653" t="s" s="253">
        <v>132</v>
      </c>
      <c r="B653" t="s" s="252">
        <v>1655</v>
      </c>
      <c r="C653" t="s" s="253">
        <v>1656</v>
      </c>
      <c r="D653" t="s" s="253">
        <v>1797</v>
      </c>
      <c r="E653" t="s" s="253">
        <v>1798</v>
      </c>
      <c r="F653" s="253">
        <f>IF(ABS('J201'!W76-SUM('J201'!W77,'J201'!W82,'J201'!W80,'J201'!W78,'J201'!W79,'J201'!W81))&lt;=0.5,"OK","ERROR")</f>
      </c>
    </row>
    <row r="654">
      <c r="A654" t="s" s="253">
        <v>132</v>
      </c>
      <c r="B654" t="s" s="252">
        <v>1655</v>
      </c>
      <c r="C654" t="s" s="253">
        <v>1656</v>
      </c>
      <c r="D654" t="s" s="253">
        <v>1799</v>
      </c>
      <c r="E654" t="s" s="253">
        <v>1800</v>
      </c>
      <c r="F654" s="253">
        <f>IF(ABS('J201'!X76-SUM('J201'!X77,'J201'!X82,'J201'!X80,'J201'!X78,'J201'!X79,'J201'!X81))&lt;=0.5,"OK","ERROR")</f>
      </c>
    </row>
    <row r="655">
      <c r="A655" t="s" s="253">
        <v>132</v>
      </c>
      <c r="B655" t="s" s="252">
        <v>1655</v>
      </c>
      <c r="C655" t="s" s="253">
        <v>1656</v>
      </c>
      <c r="D655" t="s" s="253">
        <v>1801</v>
      </c>
      <c r="E655" t="s" s="253">
        <v>1802</v>
      </c>
      <c r="F655" s="253">
        <f>IF(ABS('J201'!Y76-SUM('J201'!Y77,'J201'!Y82,'J201'!Y80,'J201'!Y78,'J201'!Y79,'J201'!Y81))&lt;=0.5,"OK","ERROR")</f>
      </c>
    </row>
    <row r="656">
      <c r="A656" t="s" s="253">
        <v>132</v>
      </c>
      <c r="B656" t="s" s="252">
        <v>1803</v>
      </c>
      <c r="C656" t="s" s="253">
        <v>1804</v>
      </c>
      <c r="D656" t="s" s="253">
        <v>1805</v>
      </c>
      <c r="E656" t="s" s="253">
        <v>1806</v>
      </c>
      <c r="F656" s="253">
        <f>IF(ABS('J201'!K38-SUM('J201'!K39,'J201'!K48))&lt;=0.5,"OK","ERROR")</f>
      </c>
    </row>
    <row r="657">
      <c r="A657" t="s" s="253">
        <v>132</v>
      </c>
      <c r="B657" t="s" s="252">
        <v>1803</v>
      </c>
      <c r="C657" t="s" s="253">
        <v>1804</v>
      </c>
      <c r="D657" t="s" s="253">
        <v>1807</v>
      </c>
      <c r="E657" t="s" s="253">
        <v>1808</v>
      </c>
      <c r="F657" s="253">
        <f>IF(ABS('J201'!L38-SUM('J201'!L39,'J201'!L48))&lt;=0.5,"OK","ERROR")</f>
      </c>
    </row>
    <row r="658">
      <c r="A658" t="s" s="253">
        <v>132</v>
      </c>
      <c r="B658" t="s" s="252">
        <v>1803</v>
      </c>
      <c r="C658" t="s" s="253">
        <v>1804</v>
      </c>
      <c r="D658" t="s" s="253">
        <v>1809</v>
      </c>
      <c r="E658" t="s" s="253">
        <v>1810</v>
      </c>
      <c r="F658" s="253">
        <f>IF(ABS('J201'!M38-SUM('J201'!M39,'J201'!M48))&lt;=0.5,"OK","ERROR")</f>
      </c>
    </row>
    <row r="659">
      <c r="A659" t="s" s="253">
        <v>132</v>
      </c>
      <c r="B659" t="s" s="252">
        <v>1803</v>
      </c>
      <c r="C659" t="s" s="253">
        <v>1804</v>
      </c>
      <c r="D659" t="s" s="253">
        <v>1811</v>
      </c>
      <c r="E659" t="s" s="253">
        <v>1812</v>
      </c>
      <c r="F659" s="253">
        <f>IF(ABS('J201'!N38-SUM('J201'!N39,'J201'!N48))&lt;=0.5,"OK","ERROR")</f>
      </c>
    </row>
    <row r="660">
      <c r="A660" t="s" s="253">
        <v>132</v>
      </c>
      <c r="B660" t="s" s="252">
        <v>1803</v>
      </c>
      <c r="C660" t="s" s="253">
        <v>1804</v>
      </c>
      <c r="D660" t="s" s="253">
        <v>1813</v>
      </c>
      <c r="E660" t="s" s="253">
        <v>1814</v>
      </c>
      <c r="F660" s="253">
        <f>IF(ABS('J201'!O38-SUM('J201'!O39,'J201'!O48))&lt;=0.5,"OK","ERROR")</f>
      </c>
    </row>
    <row r="661">
      <c r="A661" t="s" s="253">
        <v>132</v>
      </c>
      <c r="B661" t="s" s="252">
        <v>1803</v>
      </c>
      <c r="C661" t="s" s="253">
        <v>1804</v>
      </c>
      <c r="D661" t="s" s="253">
        <v>1815</v>
      </c>
      <c r="E661" t="s" s="253">
        <v>1816</v>
      </c>
      <c r="F661" s="253">
        <f>IF(ABS('J201'!P38-SUM('J201'!P39,'J201'!P48))&lt;=0.5,"OK","ERROR")</f>
      </c>
    </row>
    <row r="662">
      <c r="A662" t="s" s="253">
        <v>132</v>
      </c>
      <c r="B662" t="s" s="252">
        <v>1803</v>
      </c>
      <c r="C662" t="s" s="253">
        <v>1804</v>
      </c>
      <c r="D662" t="s" s="253">
        <v>1817</v>
      </c>
      <c r="E662" t="s" s="253">
        <v>1818</v>
      </c>
      <c r="F662" s="253">
        <f>IF(ABS('J201'!Q38-SUM('J201'!Q39,'J201'!Q48))&lt;=0.5,"OK","ERROR")</f>
      </c>
    </row>
    <row r="663">
      <c r="A663" t="s" s="253">
        <v>132</v>
      </c>
      <c r="B663" t="s" s="252">
        <v>1803</v>
      </c>
      <c r="C663" t="s" s="253">
        <v>1804</v>
      </c>
      <c r="D663" t="s" s="253">
        <v>1819</v>
      </c>
      <c r="E663" t="s" s="253">
        <v>1820</v>
      </c>
      <c r="F663" s="253">
        <f>IF(ABS('J201'!R38-SUM('J201'!R39,'J201'!R48))&lt;=0.5,"OK","ERROR")</f>
      </c>
    </row>
    <row r="664">
      <c r="A664" t="s" s="253">
        <v>132</v>
      </c>
      <c r="B664" t="s" s="252">
        <v>1803</v>
      </c>
      <c r="C664" t="s" s="253">
        <v>1804</v>
      </c>
      <c r="D664" t="s" s="253">
        <v>1821</v>
      </c>
      <c r="E664" t="s" s="253">
        <v>1822</v>
      </c>
      <c r="F664" s="253">
        <f>IF(ABS('J201'!S38-SUM('J201'!S39,'J201'!S48))&lt;=0.5,"OK","ERROR")</f>
      </c>
    </row>
    <row r="665">
      <c r="A665" t="s" s="253">
        <v>132</v>
      </c>
      <c r="B665" t="s" s="252">
        <v>1803</v>
      </c>
      <c r="C665" t="s" s="253">
        <v>1804</v>
      </c>
      <c r="D665" t="s" s="253">
        <v>1823</v>
      </c>
      <c r="E665" t="s" s="253">
        <v>1824</v>
      </c>
      <c r="F665" s="253">
        <f>IF(ABS('J201'!T38-SUM('J201'!T39,'J201'!T48))&lt;=0.5,"OK","ERROR")</f>
      </c>
    </row>
    <row r="666">
      <c r="A666" t="s" s="253">
        <v>132</v>
      </c>
      <c r="B666" t="s" s="252">
        <v>1803</v>
      </c>
      <c r="C666" t="s" s="253">
        <v>1804</v>
      </c>
      <c r="D666" t="s" s="253">
        <v>1825</v>
      </c>
      <c r="E666" t="s" s="253">
        <v>1826</v>
      </c>
      <c r="F666" s="253">
        <f>IF(ABS('J201'!U38-SUM('J201'!U39,'J201'!U48))&lt;=0.5,"OK","ERROR")</f>
      </c>
    </row>
    <row r="667">
      <c r="A667" t="s" s="253">
        <v>132</v>
      </c>
      <c r="B667" t="s" s="252">
        <v>1803</v>
      </c>
      <c r="C667" t="s" s="253">
        <v>1804</v>
      </c>
      <c r="D667" t="s" s="253">
        <v>1827</v>
      </c>
      <c r="E667" t="s" s="253">
        <v>1828</v>
      </c>
      <c r="F667" s="253">
        <f>IF(ABS('J201'!V38-SUM('J201'!V39,'J201'!V48))&lt;=0.5,"OK","ERROR")</f>
      </c>
    </row>
    <row r="668">
      <c r="A668" t="s" s="253">
        <v>132</v>
      </c>
      <c r="B668" t="s" s="252">
        <v>1803</v>
      </c>
      <c r="C668" t="s" s="253">
        <v>1804</v>
      </c>
      <c r="D668" t="s" s="253">
        <v>1829</v>
      </c>
      <c r="E668" t="s" s="253">
        <v>1830</v>
      </c>
      <c r="F668" s="253">
        <f>IF(ABS('J201'!W38-SUM('J201'!W39,'J201'!W48))&lt;=0.5,"OK","ERROR")</f>
      </c>
    </row>
    <row r="669">
      <c r="A669" t="s" s="253">
        <v>132</v>
      </c>
      <c r="B669" t="s" s="252">
        <v>1803</v>
      </c>
      <c r="C669" t="s" s="253">
        <v>1804</v>
      </c>
      <c r="D669" t="s" s="253">
        <v>1831</v>
      </c>
      <c r="E669" t="s" s="253">
        <v>1832</v>
      </c>
      <c r="F669" s="253">
        <f>IF(ABS('J201'!X38-SUM('J201'!X39,'J201'!X48))&lt;=0.5,"OK","ERROR")</f>
      </c>
    </row>
    <row r="670">
      <c r="A670" t="s" s="253">
        <v>132</v>
      </c>
      <c r="B670" t="s" s="252">
        <v>1803</v>
      </c>
      <c r="C670" t="s" s="253">
        <v>1804</v>
      </c>
      <c r="D670" t="s" s="253">
        <v>1833</v>
      </c>
      <c r="E670" t="s" s="253">
        <v>1834</v>
      </c>
      <c r="F670" s="253">
        <f>IF(ABS('J201'!Y38-SUM('J201'!Y39,'J201'!Y48))&lt;=0.5,"OK","ERROR")</f>
      </c>
    </row>
    <row r="671">
      <c r="A671" t="s" s="253">
        <v>132</v>
      </c>
      <c r="B671" t="s" s="252">
        <v>1835</v>
      </c>
      <c r="C671" t="s" s="253">
        <v>1836</v>
      </c>
      <c r="D671" t="s" s="253">
        <v>1837</v>
      </c>
      <c r="E671" t="s" s="253">
        <v>1838</v>
      </c>
      <c r="F671" s="253">
        <f>IF('J201'!K48&gt;=0,"OK","ERROR")</f>
      </c>
    </row>
    <row r="672">
      <c r="A672" t="s" s="253">
        <v>132</v>
      </c>
      <c r="B672" t="s" s="252">
        <v>1835</v>
      </c>
      <c r="C672" t="s" s="253">
        <v>1836</v>
      </c>
      <c r="D672" t="s" s="253">
        <v>1839</v>
      </c>
      <c r="E672" t="s" s="253">
        <v>1840</v>
      </c>
      <c r="F672" s="253">
        <f>IF('J201'!L48&gt;=0,"OK","ERROR")</f>
      </c>
    </row>
    <row r="673">
      <c r="A673" t="s" s="253">
        <v>132</v>
      </c>
      <c r="B673" t="s" s="252">
        <v>1835</v>
      </c>
      <c r="C673" t="s" s="253">
        <v>1836</v>
      </c>
      <c r="D673" t="s" s="253">
        <v>1841</v>
      </c>
      <c r="E673" t="s" s="253">
        <v>1842</v>
      </c>
      <c r="F673" s="253">
        <f>IF('J201'!M48&gt;=0,"OK","ERROR")</f>
      </c>
    </row>
    <row r="674">
      <c r="A674" t="s" s="253">
        <v>132</v>
      </c>
      <c r="B674" t="s" s="252">
        <v>1835</v>
      </c>
      <c r="C674" t="s" s="253">
        <v>1836</v>
      </c>
      <c r="D674" t="s" s="253">
        <v>1843</v>
      </c>
      <c r="E674" t="s" s="253">
        <v>1844</v>
      </c>
      <c r="F674" s="253">
        <f>IF('J201'!N48&gt;=0,"OK","ERROR")</f>
      </c>
    </row>
    <row r="675">
      <c r="A675" t="s" s="253">
        <v>132</v>
      </c>
      <c r="B675" t="s" s="252">
        <v>1835</v>
      </c>
      <c r="C675" t="s" s="253">
        <v>1836</v>
      </c>
      <c r="D675" t="s" s="253">
        <v>1845</v>
      </c>
      <c r="E675" t="s" s="253">
        <v>1846</v>
      </c>
      <c r="F675" s="253">
        <f>IF('J201'!O48&gt;=0,"OK","ERROR")</f>
      </c>
    </row>
    <row r="676">
      <c r="A676" t="s" s="253">
        <v>132</v>
      </c>
      <c r="B676" t="s" s="252">
        <v>1835</v>
      </c>
      <c r="C676" t="s" s="253">
        <v>1836</v>
      </c>
      <c r="D676" t="s" s="253">
        <v>1847</v>
      </c>
      <c r="E676" t="s" s="253">
        <v>1848</v>
      </c>
      <c r="F676" s="253">
        <f>IF('J201'!P48&gt;=0,"OK","ERROR")</f>
      </c>
    </row>
    <row r="677">
      <c r="A677" t="s" s="253">
        <v>132</v>
      </c>
      <c r="B677" t="s" s="252">
        <v>1835</v>
      </c>
      <c r="C677" t="s" s="253">
        <v>1836</v>
      </c>
      <c r="D677" t="s" s="253">
        <v>1849</v>
      </c>
      <c r="E677" t="s" s="253">
        <v>1850</v>
      </c>
      <c r="F677" s="253">
        <f>IF('J201'!Q48&gt;=0,"OK","ERROR")</f>
      </c>
    </row>
    <row r="678">
      <c r="A678" t="s" s="253">
        <v>132</v>
      </c>
      <c r="B678" t="s" s="252">
        <v>1835</v>
      </c>
      <c r="C678" t="s" s="253">
        <v>1836</v>
      </c>
      <c r="D678" t="s" s="253">
        <v>1851</v>
      </c>
      <c r="E678" t="s" s="253">
        <v>1852</v>
      </c>
      <c r="F678" s="253">
        <f>IF('J201'!R48&gt;=0,"OK","ERROR")</f>
      </c>
    </row>
    <row r="679">
      <c r="A679" t="s" s="253">
        <v>132</v>
      </c>
      <c r="B679" t="s" s="252">
        <v>1835</v>
      </c>
      <c r="C679" t="s" s="253">
        <v>1836</v>
      </c>
      <c r="D679" t="s" s="253">
        <v>1853</v>
      </c>
      <c r="E679" t="s" s="253">
        <v>1854</v>
      </c>
      <c r="F679" s="253">
        <f>IF('J201'!S48&gt;=0,"OK","ERROR")</f>
      </c>
    </row>
    <row r="680">
      <c r="A680" t="s" s="253">
        <v>132</v>
      </c>
      <c r="B680" t="s" s="252">
        <v>1835</v>
      </c>
      <c r="C680" t="s" s="253">
        <v>1836</v>
      </c>
      <c r="D680" t="s" s="253">
        <v>1855</v>
      </c>
      <c r="E680" t="s" s="253">
        <v>1856</v>
      </c>
      <c r="F680" s="253">
        <f>IF('J201'!T48&gt;=0,"OK","ERROR")</f>
      </c>
    </row>
    <row r="681">
      <c r="A681" t="s" s="253">
        <v>132</v>
      </c>
      <c r="B681" t="s" s="252">
        <v>1835</v>
      </c>
      <c r="C681" t="s" s="253">
        <v>1836</v>
      </c>
      <c r="D681" t="s" s="253">
        <v>1857</v>
      </c>
      <c r="E681" t="s" s="253">
        <v>1858</v>
      </c>
      <c r="F681" s="253">
        <f>IF('J201'!U48&gt;=0,"OK","ERROR")</f>
      </c>
    </row>
    <row r="682">
      <c r="A682" t="s" s="253">
        <v>132</v>
      </c>
      <c r="B682" t="s" s="252">
        <v>1835</v>
      </c>
      <c r="C682" t="s" s="253">
        <v>1836</v>
      </c>
      <c r="D682" t="s" s="253">
        <v>1859</v>
      </c>
      <c r="E682" t="s" s="253">
        <v>1860</v>
      </c>
      <c r="F682" s="253">
        <f>IF('J201'!V48&gt;=0,"OK","ERROR")</f>
      </c>
    </row>
    <row r="683">
      <c r="A683" t="s" s="253">
        <v>132</v>
      </c>
      <c r="B683" t="s" s="252">
        <v>1835</v>
      </c>
      <c r="C683" t="s" s="253">
        <v>1836</v>
      </c>
      <c r="D683" t="s" s="253">
        <v>1861</v>
      </c>
      <c r="E683" t="s" s="253">
        <v>1862</v>
      </c>
      <c r="F683" s="253">
        <f>IF('J201'!W48&gt;=0,"OK","ERROR")</f>
      </c>
    </row>
    <row r="684">
      <c r="A684" t="s" s="253">
        <v>132</v>
      </c>
      <c r="B684" t="s" s="252">
        <v>1835</v>
      </c>
      <c r="C684" t="s" s="253">
        <v>1836</v>
      </c>
      <c r="D684" t="s" s="253">
        <v>1863</v>
      </c>
      <c r="E684" t="s" s="253">
        <v>1864</v>
      </c>
      <c r="F684" s="253">
        <f>IF('J201'!X48&gt;=0,"OK","ERROR")</f>
      </c>
    </row>
    <row r="685">
      <c r="A685" t="s" s="253">
        <v>132</v>
      </c>
      <c r="B685" t="s" s="252">
        <v>1835</v>
      </c>
      <c r="C685" t="s" s="253">
        <v>1836</v>
      </c>
      <c r="D685" t="s" s="253">
        <v>1865</v>
      </c>
      <c r="E685" t="s" s="253">
        <v>1866</v>
      </c>
      <c r="F685" s="253">
        <f>IF('J201'!Y48&gt;=0,"OK","ERROR")</f>
      </c>
    </row>
    <row r="686">
      <c r="A686" t="s" s="253">
        <v>132</v>
      </c>
      <c r="B686" t="s" s="252">
        <v>1835</v>
      </c>
      <c r="C686" t="s" s="253">
        <v>1836</v>
      </c>
      <c r="D686" t="s" s="253">
        <v>1867</v>
      </c>
      <c r="E686" t="s" s="253">
        <v>1868</v>
      </c>
      <c r="F686" s="253">
        <f>IF('J201'!K49&gt;=0,"OK","ERROR")</f>
      </c>
    </row>
    <row r="687">
      <c r="A687" t="s" s="253">
        <v>132</v>
      </c>
      <c r="B687" t="s" s="252">
        <v>1835</v>
      </c>
      <c r="C687" t="s" s="253">
        <v>1836</v>
      </c>
      <c r="D687" t="s" s="253">
        <v>1869</v>
      </c>
      <c r="E687" t="s" s="253">
        <v>1870</v>
      </c>
      <c r="F687" s="253">
        <f>IF('J201'!L49&gt;=0,"OK","ERROR")</f>
      </c>
    </row>
    <row r="688">
      <c r="A688" t="s" s="253">
        <v>132</v>
      </c>
      <c r="B688" t="s" s="252">
        <v>1835</v>
      </c>
      <c r="C688" t="s" s="253">
        <v>1836</v>
      </c>
      <c r="D688" t="s" s="253">
        <v>1871</v>
      </c>
      <c r="E688" t="s" s="253">
        <v>1872</v>
      </c>
      <c r="F688" s="253">
        <f>IF('J201'!M49&gt;=0,"OK","ERROR")</f>
      </c>
    </row>
    <row r="689">
      <c r="A689" t="s" s="253">
        <v>132</v>
      </c>
      <c r="B689" t="s" s="252">
        <v>1835</v>
      </c>
      <c r="C689" t="s" s="253">
        <v>1836</v>
      </c>
      <c r="D689" t="s" s="253">
        <v>1873</v>
      </c>
      <c r="E689" t="s" s="253">
        <v>1874</v>
      </c>
      <c r="F689" s="253">
        <f>IF('J201'!N49&gt;=0,"OK","ERROR")</f>
      </c>
    </row>
    <row r="690">
      <c r="A690" t="s" s="253">
        <v>132</v>
      </c>
      <c r="B690" t="s" s="252">
        <v>1835</v>
      </c>
      <c r="C690" t="s" s="253">
        <v>1836</v>
      </c>
      <c r="D690" t="s" s="253">
        <v>1875</v>
      </c>
      <c r="E690" t="s" s="253">
        <v>1876</v>
      </c>
      <c r="F690" s="253">
        <f>IF('J201'!O49&gt;=0,"OK","ERROR")</f>
      </c>
    </row>
    <row r="691">
      <c r="A691" t="s" s="253">
        <v>132</v>
      </c>
      <c r="B691" t="s" s="252">
        <v>1835</v>
      </c>
      <c r="C691" t="s" s="253">
        <v>1836</v>
      </c>
      <c r="D691" t="s" s="253">
        <v>1877</v>
      </c>
      <c r="E691" t="s" s="253">
        <v>1878</v>
      </c>
      <c r="F691" s="253">
        <f>IF('J201'!P49&gt;=0,"OK","ERROR")</f>
      </c>
    </row>
    <row r="692">
      <c r="A692" t="s" s="253">
        <v>132</v>
      </c>
      <c r="B692" t="s" s="252">
        <v>1835</v>
      </c>
      <c r="C692" t="s" s="253">
        <v>1836</v>
      </c>
      <c r="D692" t="s" s="253">
        <v>1879</v>
      </c>
      <c r="E692" t="s" s="253">
        <v>1880</v>
      </c>
      <c r="F692" s="253">
        <f>IF('J201'!Q49&gt;=0,"OK","ERROR")</f>
      </c>
    </row>
    <row r="693">
      <c r="A693" t="s" s="253">
        <v>132</v>
      </c>
      <c r="B693" t="s" s="252">
        <v>1835</v>
      </c>
      <c r="C693" t="s" s="253">
        <v>1836</v>
      </c>
      <c r="D693" t="s" s="253">
        <v>1881</v>
      </c>
      <c r="E693" t="s" s="253">
        <v>1882</v>
      </c>
      <c r="F693" s="253">
        <f>IF('J201'!R49&gt;=0,"OK","ERROR")</f>
      </c>
    </row>
    <row r="694">
      <c r="A694" t="s" s="253">
        <v>132</v>
      </c>
      <c r="B694" t="s" s="252">
        <v>1835</v>
      </c>
      <c r="C694" t="s" s="253">
        <v>1836</v>
      </c>
      <c r="D694" t="s" s="253">
        <v>1883</v>
      </c>
      <c r="E694" t="s" s="253">
        <v>1884</v>
      </c>
      <c r="F694" s="253">
        <f>IF('J201'!S49&gt;=0,"OK","ERROR")</f>
      </c>
    </row>
    <row r="695">
      <c r="A695" t="s" s="253">
        <v>132</v>
      </c>
      <c r="B695" t="s" s="252">
        <v>1835</v>
      </c>
      <c r="C695" t="s" s="253">
        <v>1836</v>
      </c>
      <c r="D695" t="s" s="253">
        <v>1885</v>
      </c>
      <c r="E695" t="s" s="253">
        <v>1886</v>
      </c>
      <c r="F695" s="253">
        <f>IF('J201'!T49&gt;=0,"OK","ERROR")</f>
      </c>
    </row>
    <row r="696">
      <c r="A696" t="s" s="253">
        <v>132</v>
      </c>
      <c r="B696" t="s" s="252">
        <v>1835</v>
      </c>
      <c r="C696" t="s" s="253">
        <v>1836</v>
      </c>
      <c r="D696" t="s" s="253">
        <v>1887</v>
      </c>
      <c r="E696" t="s" s="253">
        <v>1888</v>
      </c>
      <c r="F696" s="253">
        <f>IF('J201'!U49&gt;=0,"OK","ERROR")</f>
      </c>
    </row>
    <row r="697">
      <c r="A697" t="s" s="253">
        <v>132</v>
      </c>
      <c r="B697" t="s" s="252">
        <v>1835</v>
      </c>
      <c r="C697" t="s" s="253">
        <v>1836</v>
      </c>
      <c r="D697" t="s" s="253">
        <v>1889</v>
      </c>
      <c r="E697" t="s" s="253">
        <v>1890</v>
      </c>
      <c r="F697" s="253">
        <f>IF('J201'!V49&gt;=0,"OK","ERROR")</f>
      </c>
    </row>
    <row r="698">
      <c r="A698" t="s" s="253">
        <v>132</v>
      </c>
      <c r="B698" t="s" s="252">
        <v>1835</v>
      </c>
      <c r="C698" t="s" s="253">
        <v>1836</v>
      </c>
      <c r="D698" t="s" s="253">
        <v>1891</v>
      </c>
      <c r="E698" t="s" s="253">
        <v>1892</v>
      </c>
      <c r="F698" s="253">
        <f>IF('J201'!W49&gt;=0,"OK","ERROR")</f>
      </c>
    </row>
    <row r="699">
      <c r="A699" t="s" s="253">
        <v>132</v>
      </c>
      <c r="B699" t="s" s="252">
        <v>1835</v>
      </c>
      <c r="C699" t="s" s="253">
        <v>1836</v>
      </c>
      <c r="D699" t="s" s="253">
        <v>1893</v>
      </c>
      <c r="E699" t="s" s="253">
        <v>1894</v>
      </c>
      <c r="F699" s="253">
        <f>IF('J201'!X49&gt;=0,"OK","ERROR")</f>
      </c>
    </row>
    <row r="700">
      <c r="A700" t="s" s="253">
        <v>132</v>
      </c>
      <c r="B700" t="s" s="252">
        <v>1835</v>
      </c>
      <c r="C700" t="s" s="253">
        <v>1836</v>
      </c>
      <c r="D700" t="s" s="253">
        <v>1895</v>
      </c>
      <c r="E700" t="s" s="253">
        <v>1896</v>
      </c>
      <c r="F700" s="253">
        <f>IF('J201'!Y49&gt;=0,"OK","ERROR")</f>
      </c>
    </row>
    <row r="701">
      <c r="A701" t="s" s="253">
        <v>132</v>
      </c>
      <c r="B701" t="s" s="252">
        <v>1835</v>
      </c>
      <c r="C701" t="s" s="253">
        <v>1836</v>
      </c>
      <c r="D701" t="s" s="253">
        <v>1897</v>
      </c>
      <c r="E701" t="s" s="253">
        <v>1898</v>
      </c>
      <c r="F701" s="253">
        <f>IF('J201'!K50&gt;=0,"OK","ERROR")</f>
      </c>
    </row>
    <row r="702">
      <c r="A702" t="s" s="253">
        <v>132</v>
      </c>
      <c r="B702" t="s" s="252">
        <v>1835</v>
      </c>
      <c r="C702" t="s" s="253">
        <v>1836</v>
      </c>
      <c r="D702" t="s" s="253">
        <v>1899</v>
      </c>
      <c r="E702" t="s" s="253">
        <v>1900</v>
      </c>
      <c r="F702" s="253">
        <f>IF('J201'!L50&gt;=0,"OK","ERROR")</f>
      </c>
    </row>
    <row r="703">
      <c r="A703" t="s" s="253">
        <v>132</v>
      </c>
      <c r="B703" t="s" s="252">
        <v>1835</v>
      </c>
      <c r="C703" t="s" s="253">
        <v>1836</v>
      </c>
      <c r="D703" t="s" s="253">
        <v>1901</v>
      </c>
      <c r="E703" t="s" s="253">
        <v>1902</v>
      </c>
      <c r="F703" s="253">
        <f>IF('J201'!M50&gt;=0,"OK","ERROR")</f>
      </c>
    </row>
    <row r="704">
      <c r="A704" t="s" s="253">
        <v>132</v>
      </c>
      <c r="B704" t="s" s="252">
        <v>1835</v>
      </c>
      <c r="C704" t="s" s="253">
        <v>1836</v>
      </c>
      <c r="D704" t="s" s="253">
        <v>1903</v>
      </c>
      <c r="E704" t="s" s="253">
        <v>1904</v>
      </c>
      <c r="F704" s="253">
        <f>IF('J201'!N50&gt;=0,"OK","ERROR")</f>
      </c>
    </row>
    <row r="705">
      <c r="A705" t="s" s="253">
        <v>132</v>
      </c>
      <c r="B705" t="s" s="252">
        <v>1835</v>
      </c>
      <c r="C705" t="s" s="253">
        <v>1836</v>
      </c>
      <c r="D705" t="s" s="253">
        <v>1905</v>
      </c>
      <c r="E705" t="s" s="253">
        <v>1906</v>
      </c>
      <c r="F705" s="253">
        <f>IF('J201'!O50&gt;=0,"OK","ERROR")</f>
      </c>
    </row>
    <row r="706">
      <c r="A706" t="s" s="253">
        <v>132</v>
      </c>
      <c r="B706" t="s" s="252">
        <v>1835</v>
      </c>
      <c r="C706" t="s" s="253">
        <v>1836</v>
      </c>
      <c r="D706" t="s" s="253">
        <v>1907</v>
      </c>
      <c r="E706" t="s" s="253">
        <v>1908</v>
      </c>
      <c r="F706" s="253">
        <f>IF('J201'!P50&gt;=0,"OK","ERROR")</f>
      </c>
    </row>
    <row r="707">
      <c r="A707" t="s" s="253">
        <v>132</v>
      </c>
      <c r="B707" t="s" s="252">
        <v>1835</v>
      </c>
      <c r="C707" t="s" s="253">
        <v>1836</v>
      </c>
      <c r="D707" t="s" s="253">
        <v>1909</v>
      </c>
      <c r="E707" t="s" s="253">
        <v>1910</v>
      </c>
      <c r="F707" s="253">
        <f>IF('J201'!Q50&gt;=0,"OK","ERROR")</f>
      </c>
    </row>
    <row r="708">
      <c r="A708" t="s" s="253">
        <v>132</v>
      </c>
      <c r="B708" t="s" s="252">
        <v>1835</v>
      </c>
      <c r="C708" t="s" s="253">
        <v>1836</v>
      </c>
      <c r="D708" t="s" s="253">
        <v>1911</v>
      </c>
      <c r="E708" t="s" s="253">
        <v>1912</v>
      </c>
      <c r="F708" s="253">
        <f>IF('J201'!R50&gt;=0,"OK","ERROR")</f>
      </c>
    </row>
    <row r="709">
      <c r="A709" t="s" s="253">
        <v>132</v>
      </c>
      <c r="B709" t="s" s="252">
        <v>1835</v>
      </c>
      <c r="C709" t="s" s="253">
        <v>1836</v>
      </c>
      <c r="D709" t="s" s="253">
        <v>1913</v>
      </c>
      <c r="E709" t="s" s="253">
        <v>1914</v>
      </c>
      <c r="F709" s="253">
        <f>IF('J201'!S50&gt;=0,"OK","ERROR")</f>
      </c>
    </row>
    <row r="710">
      <c r="A710" t="s" s="253">
        <v>132</v>
      </c>
      <c r="B710" t="s" s="252">
        <v>1835</v>
      </c>
      <c r="C710" t="s" s="253">
        <v>1836</v>
      </c>
      <c r="D710" t="s" s="253">
        <v>1915</v>
      </c>
      <c r="E710" t="s" s="253">
        <v>1916</v>
      </c>
      <c r="F710" s="253">
        <f>IF('J201'!T50&gt;=0,"OK","ERROR")</f>
      </c>
    </row>
    <row r="711">
      <c r="A711" t="s" s="253">
        <v>132</v>
      </c>
      <c r="B711" t="s" s="252">
        <v>1835</v>
      </c>
      <c r="C711" t="s" s="253">
        <v>1836</v>
      </c>
      <c r="D711" t="s" s="253">
        <v>1917</v>
      </c>
      <c r="E711" t="s" s="253">
        <v>1918</v>
      </c>
      <c r="F711" s="253">
        <f>IF('J201'!U50&gt;=0,"OK","ERROR")</f>
      </c>
    </row>
    <row r="712">
      <c r="A712" t="s" s="253">
        <v>132</v>
      </c>
      <c r="B712" t="s" s="252">
        <v>1835</v>
      </c>
      <c r="C712" t="s" s="253">
        <v>1836</v>
      </c>
      <c r="D712" t="s" s="253">
        <v>1919</v>
      </c>
      <c r="E712" t="s" s="253">
        <v>1920</v>
      </c>
      <c r="F712" s="253">
        <f>IF('J201'!V50&gt;=0,"OK","ERROR")</f>
      </c>
    </row>
    <row r="713">
      <c r="A713" t="s" s="253">
        <v>132</v>
      </c>
      <c r="B713" t="s" s="252">
        <v>1835</v>
      </c>
      <c r="C713" t="s" s="253">
        <v>1836</v>
      </c>
      <c r="D713" t="s" s="253">
        <v>1921</v>
      </c>
      <c r="E713" t="s" s="253">
        <v>1922</v>
      </c>
      <c r="F713" s="253">
        <f>IF('J201'!W50&gt;=0,"OK","ERROR")</f>
      </c>
    </row>
    <row r="714">
      <c r="A714" t="s" s="253">
        <v>132</v>
      </c>
      <c r="B714" t="s" s="252">
        <v>1835</v>
      </c>
      <c r="C714" t="s" s="253">
        <v>1836</v>
      </c>
      <c r="D714" t="s" s="253">
        <v>1923</v>
      </c>
      <c r="E714" t="s" s="253">
        <v>1924</v>
      </c>
      <c r="F714" s="253">
        <f>IF('J201'!X50&gt;=0,"OK","ERROR")</f>
      </c>
    </row>
    <row r="715">
      <c r="A715" t="s" s="253">
        <v>132</v>
      </c>
      <c r="B715" t="s" s="252">
        <v>1835</v>
      </c>
      <c r="C715" t="s" s="253">
        <v>1836</v>
      </c>
      <c r="D715" t="s" s="253">
        <v>1925</v>
      </c>
      <c r="E715" t="s" s="253">
        <v>1926</v>
      </c>
      <c r="F715" s="253">
        <f>IF('J201'!Y50&gt;=0,"OK","ERROR")</f>
      </c>
    </row>
    <row r="716">
      <c r="A716" t="s" s="253">
        <v>132</v>
      </c>
      <c r="B716" t="s" s="252">
        <v>1835</v>
      </c>
      <c r="C716" t="s" s="253">
        <v>1836</v>
      </c>
      <c r="D716" t="s" s="253">
        <v>1927</v>
      </c>
      <c r="E716" t="s" s="253">
        <v>1928</v>
      </c>
      <c r="F716" s="253">
        <f>IF('J201'!K51&gt;=0,"OK","ERROR")</f>
      </c>
    </row>
    <row r="717">
      <c r="A717" t="s" s="253">
        <v>132</v>
      </c>
      <c r="B717" t="s" s="252">
        <v>1835</v>
      </c>
      <c r="C717" t="s" s="253">
        <v>1836</v>
      </c>
      <c r="D717" t="s" s="253">
        <v>1929</v>
      </c>
      <c r="E717" t="s" s="253">
        <v>1930</v>
      </c>
      <c r="F717" s="253">
        <f>IF('J201'!L51&gt;=0,"OK","ERROR")</f>
      </c>
    </row>
    <row r="718">
      <c r="A718" t="s" s="253">
        <v>132</v>
      </c>
      <c r="B718" t="s" s="252">
        <v>1835</v>
      </c>
      <c r="C718" t="s" s="253">
        <v>1836</v>
      </c>
      <c r="D718" t="s" s="253">
        <v>1931</v>
      </c>
      <c r="E718" t="s" s="253">
        <v>1932</v>
      </c>
      <c r="F718" s="253">
        <f>IF('J201'!M51&gt;=0,"OK","ERROR")</f>
      </c>
    </row>
    <row r="719">
      <c r="A719" t="s" s="253">
        <v>132</v>
      </c>
      <c r="B719" t="s" s="252">
        <v>1835</v>
      </c>
      <c r="C719" t="s" s="253">
        <v>1836</v>
      </c>
      <c r="D719" t="s" s="253">
        <v>1933</v>
      </c>
      <c r="E719" t="s" s="253">
        <v>1934</v>
      </c>
      <c r="F719" s="253">
        <f>IF('J201'!N51&gt;=0,"OK","ERROR")</f>
      </c>
    </row>
    <row r="720">
      <c r="A720" t="s" s="253">
        <v>132</v>
      </c>
      <c r="B720" t="s" s="252">
        <v>1835</v>
      </c>
      <c r="C720" t="s" s="253">
        <v>1836</v>
      </c>
      <c r="D720" t="s" s="253">
        <v>1935</v>
      </c>
      <c r="E720" t="s" s="253">
        <v>1936</v>
      </c>
      <c r="F720" s="253">
        <f>IF('J201'!O51&gt;=0,"OK","ERROR")</f>
      </c>
    </row>
    <row r="721">
      <c r="A721" t="s" s="253">
        <v>132</v>
      </c>
      <c r="B721" t="s" s="252">
        <v>1835</v>
      </c>
      <c r="C721" t="s" s="253">
        <v>1836</v>
      </c>
      <c r="D721" t="s" s="253">
        <v>1937</v>
      </c>
      <c r="E721" t="s" s="253">
        <v>1938</v>
      </c>
      <c r="F721" s="253">
        <f>IF('J201'!P51&gt;=0,"OK","ERROR")</f>
      </c>
    </row>
    <row r="722">
      <c r="A722" t="s" s="253">
        <v>132</v>
      </c>
      <c r="B722" t="s" s="252">
        <v>1835</v>
      </c>
      <c r="C722" t="s" s="253">
        <v>1836</v>
      </c>
      <c r="D722" t="s" s="253">
        <v>1939</v>
      </c>
      <c r="E722" t="s" s="253">
        <v>1940</v>
      </c>
      <c r="F722" s="253">
        <f>IF('J201'!Q51&gt;=0,"OK","ERROR")</f>
      </c>
    </row>
    <row r="723">
      <c r="A723" t="s" s="253">
        <v>132</v>
      </c>
      <c r="B723" t="s" s="252">
        <v>1835</v>
      </c>
      <c r="C723" t="s" s="253">
        <v>1836</v>
      </c>
      <c r="D723" t="s" s="253">
        <v>1941</v>
      </c>
      <c r="E723" t="s" s="253">
        <v>1942</v>
      </c>
      <c r="F723" s="253">
        <f>IF('J201'!R51&gt;=0,"OK","ERROR")</f>
      </c>
    </row>
    <row r="724">
      <c r="A724" t="s" s="253">
        <v>132</v>
      </c>
      <c r="B724" t="s" s="252">
        <v>1835</v>
      </c>
      <c r="C724" t="s" s="253">
        <v>1836</v>
      </c>
      <c r="D724" t="s" s="253">
        <v>1943</v>
      </c>
      <c r="E724" t="s" s="253">
        <v>1944</v>
      </c>
      <c r="F724" s="253">
        <f>IF('J201'!S51&gt;=0,"OK","ERROR")</f>
      </c>
    </row>
    <row r="725">
      <c r="A725" t="s" s="253">
        <v>132</v>
      </c>
      <c r="B725" t="s" s="252">
        <v>1835</v>
      </c>
      <c r="C725" t="s" s="253">
        <v>1836</v>
      </c>
      <c r="D725" t="s" s="253">
        <v>1945</v>
      </c>
      <c r="E725" t="s" s="253">
        <v>1946</v>
      </c>
      <c r="F725" s="253">
        <f>IF('J201'!T51&gt;=0,"OK","ERROR")</f>
      </c>
    </row>
    <row r="726">
      <c r="A726" t="s" s="253">
        <v>132</v>
      </c>
      <c r="B726" t="s" s="252">
        <v>1835</v>
      </c>
      <c r="C726" t="s" s="253">
        <v>1836</v>
      </c>
      <c r="D726" t="s" s="253">
        <v>1947</v>
      </c>
      <c r="E726" t="s" s="253">
        <v>1948</v>
      </c>
      <c r="F726" s="253">
        <f>IF('J201'!U51&gt;=0,"OK","ERROR")</f>
      </c>
    </row>
    <row r="727">
      <c r="A727" t="s" s="253">
        <v>132</v>
      </c>
      <c r="B727" t="s" s="252">
        <v>1835</v>
      </c>
      <c r="C727" t="s" s="253">
        <v>1836</v>
      </c>
      <c r="D727" t="s" s="253">
        <v>1949</v>
      </c>
      <c r="E727" t="s" s="253">
        <v>1950</v>
      </c>
      <c r="F727" s="253">
        <f>IF('J201'!V51&gt;=0,"OK","ERROR")</f>
      </c>
    </row>
    <row r="728">
      <c r="A728" t="s" s="253">
        <v>132</v>
      </c>
      <c r="B728" t="s" s="252">
        <v>1835</v>
      </c>
      <c r="C728" t="s" s="253">
        <v>1836</v>
      </c>
      <c r="D728" t="s" s="253">
        <v>1951</v>
      </c>
      <c r="E728" t="s" s="253">
        <v>1952</v>
      </c>
      <c r="F728" s="253">
        <f>IF('J201'!W51&gt;=0,"OK","ERROR")</f>
      </c>
    </row>
    <row r="729">
      <c r="A729" t="s" s="253">
        <v>132</v>
      </c>
      <c r="B729" t="s" s="252">
        <v>1835</v>
      </c>
      <c r="C729" t="s" s="253">
        <v>1836</v>
      </c>
      <c r="D729" t="s" s="253">
        <v>1953</v>
      </c>
      <c r="E729" t="s" s="253">
        <v>1954</v>
      </c>
      <c r="F729" s="253">
        <f>IF('J201'!X51&gt;=0,"OK","ERROR")</f>
      </c>
    </row>
    <row r="730">
      <c r="A730" t="s" s="253">
        <v>132</v>
      </c>
      <c r="B730" t="s" s="252">
        <v>1835</v>
      </c>
      <c r="C730" t="s" s="253">
        <v>1836</v>
      </c>
      <c r="D730" t="s" s="253">
        <v>1955</v>
      </c>
      <c r="E730" t="s" s="253">
        <v>1956</v>
      </c>
      <c r="F730" s="253">
        <f>IF('J201'!Y51&gt;=0,"OK","ERROR")</f>
      </c>
    </row>
    <row r="731">
      <c r="A731" t="s" s="253">
        <v>132</v>
      </c>
      <c r="B731" t="s" s="252">
        <v>1835</v>
      </c>
      <c r="C731" t="s" s="253">
        <v>1836</v>
      </c>
      <c r="D731" t="s" s="253">
        <v>1957</v>
      </c>
      <c r="E731" t="s" s="253">
        <v>1958</v>
      </c>
      <c r="F731" s="253">
        <f>IF('J201'!K52&gt;=0,"OK","ERROR")</f>
      </c>
    </row>
    <row r="732">
      <c r="A732" t="s" s="253">
        <v>132</v>
      </c>
      <c r="B732" t="s" s="252">
        <v>1835</v>
      </c>
      <c r="C732" t="s" s="253">
        <v>1836</v>
      </c>
      <c r="D732" t="s" s="253">
        <v>1959</v>
      </c>
      <c r="E732" t="s" s="253">
        <v>1960</v>
      </c>
      <c r="F732" s="253">
        <f>IF('J201'!L52&gt;=0,"OK","ERROR")</f>
      </c>
    </row>
    <row r="733">
      <c r="A733" t="s" s="253">
        <v>132</v>
      </c>
      <c r="B733" t="s" s="252">
        <v>1835</v>
      </c>
      <c r="C733" t="s" s="253">
        <v>1836</v>
      </c>
      <c r="D733" t="s" s="253">
        <v>1961</v>
      </c>
      <c r="E733" t="s" s="253">
        <v>1962</v>
      </c>
      <c r="F733" s="253">
        <f>IF('J201'!M52&gt;=0,"OK","ERROR")</f>
      </c>
    </row>
    <row r="734">
      <c r="A734" t="s" s="253">
        <v>132</v>
      </c>
      <c r="B734" t="s" s="252">
        <v>1835</v>
      </c>
      <c r="C734" t="s" s="253">
        <v>1836</v>
      </c>
      <c r="D734" t="s" s="253">
        <v>1963</v>
      </c>
      <c r="E734" t="s" s="253">
        <v>1964</v>
      </c>
      <c r="F734" s="253">
        <f>IF('J201'!N52&gt;=0,"OK","ERROR")</f>
      </c>
    </row>
    <row r="735">
      <c r="A735" t="s" s="253">
        <v>132</v>
      </c>
      <c r="B735" t="s" s="252">
        <v>1835</v>
      </c>
      <c r="C735" t="s" s="253">
        <v>1836</v>
      </c>
      <c r="D735" t="s" s="253">
        <v>1965</v>
      </c>
      <c r="E735" t="s" s="253">
        <v>1966</v>
      </c>
      <c r="F735" s="253">
        <f>IF('J201'!O52&gt;=0,"OK","ERROR")</f>
      </c>
    </row>
    <row r="736">
      <c r="A736" t="s" s="253">
        <v>132</v>
      </c>
      <c r="B736" t="s" s="252">
        <v>1835</v>
      </c>
      <c r="C736" t="s" s="253">
        <v>1836</v>
      </c>
      <c r="D736" t="s" s="253">
        <v>1967</v>
      </c>
      <c r="E736" t="s" s="253">
        <v>1968</v>
      </c>
      <c r="F736" s="253">
        <f>IF('J201'!P52&gt;=0,"OK","ERROR")</f>
      </c>
    </row>
    <row r="737">
      <c r="A737" t="s" s="253">
        <v>132</v>
      </c>
      <c r="B737" t="s" s="252">
        <v>1835</v>
      </c>
      <c r="C737" t="s" s="253">
        <v>1836</v>
      </c>
      <c r="D737" t="s" s="253">
        <v>1969</v>
      </c>
      <c r="E737" t="s" s="253">
        <v>1970</v>
      </c>
      <c r="F737" s="253">
        <f>IF('J201'!Q52&gt;=0,"OK","ERROR")</f>
      </c>
    </row>
    <row r="738">
      <c r="A738" t="s" s="253">
        <v>132</v>
      </c>
      <c r="B738" t="s" s="252">
        <v>1835</v>
      </c>
      <c r="C738" t="s" s="253">
        <v>1836</v>
      </c>
      <c r="D738" t="s" s="253">
        <v>1971</v>
      </c>
      <c r="E738" t="s" s="253">
        <v>1972</v>
      </c>
      <c r="F738" s="253">
        <f>IF('J201'!R52&gt;=0,"OK","ERROR")</f>
      </c>
    </row>
    <row r="739">
      <c r="A739" t="s" s="253">
        <v>132</v>
      </c>
      <c r="B739" t="s" s="252">
        <v>1835</v>
      </c>
      <c r="C739" t="s" s="253">
        <v>1836</v>
      </c>
      <c r="D739" t="s" s="253">
        <v>1973</v>
      </c>
      <c r="E739" t="s" s="253">
        <v>1974</v>
      </c>
      <c r="F739" s="253">
        <f>IF('J201'!S52&gt;=0,"OK","ERROR")</f>
      </c>
    </row>
    <row r="740">
      <c r="A740" t="s" s="253">
        <v>132</v>
      </c>
      <c r="B740" t="s" s="252">
        <v>1835</v>
      </c>
      <c r="C740" t="s" s="253">
        <v>1836</v>
      </c>
      <c r="D740" t="s" s="253">
        <v>1975</v>
      </c>
      <c r="E740" t="s" s="253">
        <v>1976</v>
      </c>
      <c r="F740" s="253">
        <f>IF('J201'!T52&gt;=0,"OK","ERROR")</f>
      </c>
    </row>
    <row r="741">
      <c r="A741" t="s" s="253">
        <v>132</v>
      </c>
      <c r="B741" t="s" s="252">
        <v>1835</v>
      </c>
      <c r="C741" t="s" s="253">
        <v>1836</v>
      </c>
      <c r="D741" t="s" s="253">
        <v>1977</v>
      </c>
      <c r="E741" t="s" s="253">
        <v>1978</v>
      </c>
      <c r="F741" s="253">
        <f>IF('J201'!U52&gt;=0,"OK","ERROR")</f>
      </c>
    </row>
    <row r="742">
      <c r="A742" t="s" s="253">
        <v>132</v>
      </c>
      <c r="B742" t="s" s="252">
        <v>1835</v>
      </c>
      <c r="C742" t="s" s="253">
        <v>1836</v>
      </c>
      <c r="D742" t="s" s="253">
        <v>1979</v>
      </c>
      <c r="E742" t="s" s="253">
        <v>1980</v>
      </c>
      <c r="F742" s="253">
        <f>IF('J201'!V52&gt;=0,"OK","ERROR")</f>
      </c>
    </row>
    <row r="743">
      <c r="A743" t="s" s="253">
        <v>132</v>
      </c>
      <c r="B743" t="s" s="252">
        <v>1835</v>
      </c>
      <c r="C743" t="s" s="253">
        <v>1836</v>
      </c>
      <c r="D743" t="s" s="253">
        <v>1981</v>
      </c>
      <c r="E743" t="s" s="253">
        <v>1982</v>
      </c>
      <c r="F743" s="253">
        <f>IF('J201'!W52&gt;=0,"OK","ERROR")</f>
      </c>
    </row>
    <row r="744">
      <c r="A744" t="s" s="253">
        <v>132</v>
      </c>
      <c r="B744" t="s" s="252">
        <v>1835</v>
      </c>
      <c r="C744" t="s" s="253">
        <v>1836</v>
      </c>
      <c r="D744" t="s" s="253">
        <v>1983</v>
      </c>
      <c r="E744" t="s" s="253">
        <v>1984</v>
      </c>
      <c r="F744" s="253">
        <f>IF('J201'!X52&gt;=0,"OK","ERROR")</f>
      </c>
    </row>
    <row r="745">
      <c r="A745" t="s" s="253">
        <v>132</v>
      </c>
      <c r="B745" t="s" s="252">
        <v>1835</v>
      </c>
      <c r="C745" t="s" s="253">
        <v>1836</v>
      </c>
      <c r="D745" t="s" s="253">
        <v>1985</v>
      </c>
      <c r="E745" t="s" s="253">
        <v>1986</v>
      </c>
      <c r="F745" s="253">
        <f>IF('J201'!Y52&gt;=0,"OK","ERROR")</f>
      </c>
    </row>
    <row r="746">
      <c r="A746" t="s" s="253">
        <v>132</v>
      </c>
      <c r="B746" t="s" s="252">
        <v>1835</v>
      </c>
      <c r="C746" t="s" s="253">
        <v>1836</v>
      </c>
      <c r="D746" t="s" s="253">
        <v>1987</v>
      </c>
      <c r="E746" t="s" s="253">
        <v>1988</v>
      </c>
      <c r="F746" s="253">
        <f>IF('J201'!K53&gt;=0,"OK","ERROR")</f>
      </c>
    </row>
    <row r="747">
      <c r="A747" t="s" s="253">
        <v>132</v>
      </c>
      <c r="B747" t="s" s="252">
        <v>1835</v>
      </c>
      <c r="C747" t="s" s="253">
        <v>1836</v>
      </c>
      <c r="D747" t="s" s="253">
        <v>1989</v>
      </c>
      <c r="E747" t="s" s="253">
        <v>1990</v>
      </c>
      <c r="F747" s="253">
        <f>IF('J201'!L53&gt;=0,"OK","ERROR")</f>
      </c>
    </row>
    <row r="748">
      <c r="A748" t="s" s="253">
        <v>132</v>
      </c>
      <c r="B748" t="s" s="252">
        <v>1835</v>
      </c>
      <c r="C748" t="s" s="253">
        <v>1836</v>
      </c>
      <c r="D748" t="s" s="253">
        <v>1991</v>
      </c>
      <c r="E748" t="s" s="253">
        <v>1992</v>
      </c>
      <c r="F748" s="253">
        <f>IF('J201'!M53&gt;=0,"OK","ERROR")</f>
      </c>
    </row>
    <row r="749">
      <c r="A749" t="s" s="253">
        <v>132</v>
      </c>
      <c r="B749" t="s" s="252">
        <v>1835</v>
      </c>
      <c r="C749" t="s" s="253">
        <v>1836</v>
      </c>
      <c r="D749" t="s" s="253">
        <v>1993</v>
      </c>
      <c r="E749" t="s" s="253">
        <v>1994</v>
      </c>
      <c r="F749" s="253">
        <f>IF('J201'!N53&gt;=0,"OK","ERROR")</f>
      </c>
    </row>
    <row r="750">
      <c r="A750" t="s" s="253">
        <v>132</v>
      </c>
      <c r="B750" t="s" s="252">
        <v>1835</v>
      </c>
      <c r="C750" t="s" s="253">
        <v>1836</v>
      </c>
      <c r="D750" t="s" s="253">
        <v>1995</v>
      </c>
      <c r="E750" t="s" s="253">
        <v>1996</v>
      </c>
      <c r="F750" s="253">
        <f>IF('J201'!O53&gt;=0,"OK","ERROR")</f>
      </c>
    </row>
    <row r="751">
      <c r="A751" t="s" s="253">
        <v>132</v>
      </c>
      <c r="B751" t="s" s="252">
        <v>1835</v>
      </c>
      <c r="C751" t="s" s="253">
        <v>1836</v>
      </c>
      <c r="D751" t="s" s="253">
        <v>1997</v>
      </c>
      <c r="E751" t="s" s="253">
        <v>1998</v>
      </c>
      <c r="F751" s="253">
        <f>IF('J201'!P53&gt;=0,"OK","ERROR")</f>
      </c>
    </row>
    <row r="752">
      <c r="A752" t="s" s="253">
        <v>132</v>
      </c>
      <c r="B752" t="s" s="252">
        <v>1835</v>
      </c>
      <c r="C752" t="s" s="253">
        <v>1836</v>
      </c>
      <c r="D752" t="s" s="253">
        <v>1999</v>
      </c>
      <c r="E752" t="s" s="253">
        <v>2000</v>
      </c>
      <c r="F752" s="253">
        <f>IF('J201'!Q53&gt;=0,"OK","ERROR")</f>
      </c>
    </row>
    <row r="753">
      <c r="A753" t="s" s="253">
        <v>132</v>
      </c>
      <c r="B753" t="s" s="252">
        <v>1835</v>
      </c>
      <c r="C753" t="s" s="253">
        <v>1836</v>
      </c>
      <c r="D753" t="s" s="253">
        <v>2001</v>
      </c>
      <c r="E753" t="s" s="253">
        <v>2002</v>
      </c>
      <c r="F753" s="253">
        <f>IF('J201'!R53&gt;=0,"OK","ERROR")</f>
      </c>
    </row>
    <row r="754">
      <c r="A754" t="s" s="253">
        <v>132</v>
      </c>
      <c r="B754" t="s" s="252">
        <v>1835</v>
      </c>
      <c r="C754" t="s" s="253">
        <v>1836</v>
      </c>
      <c r="D754" t="s" s="253">
        <v>2003</v>
      </c>
      <c r="E754" t="s" s="253">
        <v>2004</v>
      </c>
      <c r="F754" s="253">
        <f>IF('J201'!S53&gt;=0,"OK","ERROR")</f>
      </c>
    </row>
    <row r="755">
      <c r="A755" t="s" s="253">
        <v>132</v>
      </c>
      <c r="B755" t="s" s="252">
        <v>1835</v>
      </c>
      <c r="C755" t="s" s="253">
        <v>1836</v>
      </c>
      <c r="D755" t="s" s="253">
        <v>2005</v>
      </c>
      <c r="E755" t="s" s="253">
        <v>2006</v>
      </c>
      <c r="F755" s="253">
        <f>IF('J201'!T53&gt;=0,"OK","ERROR")</f>
      </c>
    </row>
    <row r="756">
      <c r="A756" t="s" s="253">
        <v>132</v>
      </c>
      <c r="B756" t="s" s="252">
        <v>1835</v>
      </c>
      <c r="C756" t="s" s="253">
        <v>1836</v>
      </c>
      <c r="D756" t="s" s="253">
        <v>2007</v>
      </c>
      <c r="E756" t="s" s="253">
        <v>2008</v>
      </c>
      <c r="F756" s="253">
        <f>IF('J201'!U53&gt;=0,"OK","ERROR")</f>
      </c>
    </row>
    <row r="757">
      <c r="A757" t="s" s="253">
        <v>132</v>
      </c>
      <c r="B757" t="s" s="252">
        <v>1835</v>
      </c>
      <c r="C757" t="s" s="253">
        <v>1836</v>
      </c>
      <c r="D757" t="s" s="253">
        <v>2009</v>
      </c>
      <c r="E757" t="s" s="253">
        <v>2010</v>
      </c>
      <c r="F757" s="253">
        <f>IF('J201'!V53&gt;=0,"OK","ERROR")</f>
      </c>
    </row>
    <row r="758">
      <c r="A758" t="s" s="253">
        <v>132</v>
      </c>
      <c r="B758" t="s" s="252">
        <v>1835</v>
      </c>
      <c r="C758" t="s" s="253">
        <v>1836</v>
      </c>
      <c r="D758" t="s" s="253">
        <v>2011</v>
      </c>
      <c r="E758" t="s" s="253">
        <v>2012</v>
      </c>
      <c r="F758" s="253">
        <f>IF('J201'!W53&gt;=0,"OK","ERROR")</f>
      </c>
    </row>
    <row r="759">
      <c r="A759" t="s" s="253">
        <v>132</v>
      </c>
      <c r="B759" t="s" s="252">
        <v>1835</v>
      </c>
      <c r="C759" t="s" s="253">
        <v>1836</v>
      </c>
      <c r="D759" t="s" s="253">
        <v>2013</v>
      </c>
      <c r="E759" t="s" s="253">
        <v>2014</v>
      </c>
      <c r="F759" s="253">
        <f>IF('J201'!X53&gt;=0,"OK","ERROR")</f>
      </c>
    </row>
    <row r="760">
      <c r="A760" t="s" s="253">
        <v>132</v>
      </c>
      <c r="B760" t="s" s="252">
        <v>1835</v>
      </c>
      <c r="C760" t="s" s="253">
        <v>1836</v>
      </c>
      <c r="D760" t="s" s="253">
        <v>2015</v>
      </c>
      <c r="E760" t="s" s="253">
        <v>2016</v>
      </c>
      <c r="F760" s="253">
        <f>IF('J201'!Y53&gt;=0,"OK","ERROR")</f>
      </c>
    </row>
    <row r="761">
      <c r="A761" t="s" s="253">
        <v>132</v>
      </c>
      <c r="B761" t="s" s="252">
        <v>1835</v>
      </c>
      <c r="C761" t="s" s="253">
        <v>1836</v>
      </c>
      <c r="D761" t="s" s="253">
        <v>2017</v>
      </c>
      <c r="E761" t="s" s="253">
        <v>2018</v>
      </c>
      <c r="F761" s="253">
        <f>IF('J201'!K54&gt;=0,"OK","ERROR")</f>
      </c>
    </row>
    <row r="762">
      <c r="A762" t="s" s="253">
        <v>132</v>
      </c>
      <c r="B762" t="s" s="252">
        <v>1835</v>
      </c>
      <c r="C762" t="s" s="253">
        <v>1836</v>
      </c>
      <c r="D762" t="s" s="253">
        <v>2019</v>
      </c>
      <c r="E762" t="s" s="253">
        <v>2020</v>
      </c>
      <c r="F762" s="253">
        <f>IF('J201'!L54&gt;=0,"OK","ERROR")</f>
      </c>
    </row>
    <row r="763">
      <c r="A763" t="s" s="253">
        <v>132</v>
      </c>
      <c r="B763" t="s" s="252">
        <v>1835</v>
      </c>
      <c r="C763" t="s" s="253">
        <v>1836</v>
      </c>
      <c r="D763" t="s" s="253">
        <v>2021</v>
      </c>
      <c r="E763" t="s" s="253">
        <v>2022</v>
      </c>
      <c r="F763" s="253">
        <f>IF('J201'!M54&gt;=0,"OK","ERROR")</f>
      </c>
    </row>
    <row r="764">
      <c r="A764" t="s" s="253">
        <v>132</v>
      </c>
      <c r="B764" t="s" s="252">
        <v>1835</v>
      </c>
      <c r="C764" t="s" s="253">
        <v>1836</v>
      </c>
      <c r="D764" t="s" s="253">
        <v>2023</v>
      </c>
      <c r="E764" t="s" s="253">
        <v>2024</v>
      </c>
      <c r="F764" s="253">
        <f>IF('J201'!N54&gt;=0,"OK","ERROR")</f>
      </c>
    </row>
    <row r="765">
      <c r="A765" t="s" s="253">
        <v>132</v>
      </c>
      <c r="B765" t="s" s="252">
        <v>1835</v>
      </c>
      <c r="C765" t="s" s="253">
        <v>1836</v>
      </c>
      <c r="D765" t="s" s="253">
        <v>2025</v>
      </c>
      <c r="E765" t="s" s="253">
        <v>2026</v>
      </c>
      <c r="F765" s="253">
        <f>IF('J201'!O54&gt;=0,"OK","ERROR")</f>
      </c>
    </row>
    <row r="766">
      <c r="A766" t="s" s="253">
        <v>132</v>
      </c>
      <c r="B766" t="s" s="252">
        <v>1835</v>
      </c>
      <c r="C766" t="s" s="253">
        <v>1836</v>
      </c>
      <c r="D766" t="s" s="253">
        <v>2027</v>
      </c>
      <c r="E766" t="s" s="253">
        <v>2028</v>
      </c>
      <c r="F766" s="253">
        <f>IF('J201'!P54&gt;=0,"OK","ERROR")</f>
      </c>
    </row>
    <row r="767">
      <c r="A767" t="s" s="253">
        <v>132</v>
      </c>
      <c r="B767" t="s" s="252">
        <v>1835</v>
      </c>
      <c r="C767" t="s" s="253">
        <v>1836</v>
      </c>
      <c r="D767" t="s" s="253">
        <v>2029</v>
      </c>
      <c r="E767" t="s" s="253">
        <v>2030</v>
      </c>
      <c r="F767" s="253">
        <f>IF('J201'!Q54&gt;=0,"OK","ERROR")</f>
      </c>
    </row>
    <row r="768">
      <c r="A768" t="s" s="253">
        <v>132</v>
      </c>
      <c r="B768" t="s" s="252">
        <v>1835</v>
      </c>
      <c r="C768" t="s" s="253">
        <v>1836</v>
      </c>
      <c r="D768" t="s" s="253">
        <v>2031</v>
      </c>
      <c r="E768" t="s" s="253">
        <v>2032</v>
      </c>
      <c r="F768" s="253">
        <f>IF('J201'!R54&gt;=0,"OK","ERROR")</f>
      </c>
    </row>
    <row r="769">
      <c r="A769" t="s" s="253">
        <v>132</v>
      </c>
      <c r="B769" t="s" s="252">
        <v>1835</v>
      </c>
      <c r="C769" t="s" s="253">
        <v>1836</v>
      </c>
      <c r="D769" t="s" s="253">
        <v>2033</v>
      </c>
      <c r="E769" t="s" s="253">
        <v>2034</v>
      </c>
      <c r="F769" s="253">
        <f>IF('J201'!S54&gt;=0,"OK","ERROR")</f>
      </c>
    </row>
    <row r="770">
      <c r="A770" t="s" s="253">
        <v>132</v>
      </c>
      <c r="B770" t="s" s="252">
        <v>1835</v>
      </c>
      <c r="C770" t="s" s="253">
        <v>1836</v>
      </c>
      <c r="D770" t="s" s="253">
        <v>2035</v>
      </c>
      <c r="E770" t="s" s="253">
        <v>2036</v>
      </c>
      <c r="F770" s="253">
        <f>IF('J201'!T54&gt;=0,"OK","ERROR")</f>
      </c>
    </row>
    <row r="771">
      <c r="A771" t="s" s="253">
        <v>132</v>
      </c>
      <c r="B771" t="s" s="252">
        <v>1835</v>
      </c>
      <c r="C771" t="s" s="253">
        <v>1836</v>
      </c>
      <c r="D771" t="s" s="253">
        <v>2037</v>
      </c>
      <c r="E771" t="s" s="253">
        <v>2038</v>
      </c>
      <c r="F771" s="253">
        <f>IF('J201'!U54&gt;=0,"OK","ERROR")</f>
      </c>
    </row>
    <row r="772">
      <c r="A772" t="s" s="253">
        <v>132</v>
      </c>
      <c r="B772" t="s" s="252">
        <v>1835</v>
      </c>
      <c r="C772" t="s" s="253">
        <v>1836</v>
      </c>
      <c r="D772" t="s" s="253">
        <v>2039</v>
      </c>
      <c r="E772" t="s" s="253">
        <v>2040</v>
      </c>
      <c r="F772" s="253">
        <f>IF('J201'!V54&gt;=0,"OK","ERROR")</f>
      </c>
    </row>
    <row r="773">
      <c r="A773" t="s" s="253">
        <v>132</v>
      </c>
      <c r="B773" t="s" s="252">
        <v>1835</v>
      </c>
      <c r="C773" t="s" s="253">
        <v>1836</v>
      </c>
      <c r="D773" t="s" s="253">
        <v>2041</v>
      </c>
      <c r="E773" t="s" s="253">
        <v>2042</v>
      </c>
      <c r="F773" s="253">
        <f>IF('J201'!W54&gt;=0,"OK","ERROR")</f>
      </c>
    </row>
    <row r="774">
      <c r="A774" t="s" s="253">
        <v>132</v>
      </c>
      <c r="B774" t="s" s="252">
        <v>1835</v>
      </c>
      <c r="C774" t="s" s="253">
        <v>1836</v>
      </c>
      <c r="D774" t="s" s="253">
        <v>2043</v>
      </c>
      <c r="E774" t="s" s="253">
        <v>2044</v>
      </c>
      <c r="F774" s="253">
        <f>IF('J201'!X54&gt;=0,"OK","ERROR")</f>
      </c>
    </row>
    <row r="775">
      <c r="A775" t="s" s="253">
        <v>132</v>
      </c>
      <c r="B775" t="s" s="252">
        <v>1835</v>
      </c>
      <c r="C775" t="s" s="253">
        <v>1836</v>
      </c>
      <c r="D775" t="s" s="253">
        <v>2045</v>
      </c>
      <c r="E775" t="s" s="253">
        <v>2046</v>
      </c>
      <c r="F775" s="253">
        <f>IF('J201'!Y54&gt;=0,"OK","ERROR")</f>
      </c>
    </row>
    <row r="776">
      <c r="A776" t="s" s="253">
        <v>132</v>
      </c>
      <c r="B776" t="s" s="252">
        <v>1835</v>
      </c>
      <c r="C776" t="s" s="253">
        <v>1836</v>
      </c>
      <c r="D776" t="s" s="253">
        <v>2047</v>
      </c>
      <c r="E776" t="s" s="253">
        <v>2048</v>
      </c>
      <c r="F776" s="253">
        <f>IF('J201'!K55&gt;=0,"OK","ERROR")</f>
      </c>
    </row>
    <row r="777">
      <c r="A777" t="s" s="253">
        <v>132</v>
      </c>
      <c r="B777" t="s" s="252">
        <v>1835</v>
      </c>
      <c r="C777" t="s" s="253">
        <v>1836</v>
      </c>
      <c r="D777" t="s" s="253">
        <v>2049</v>
      </c>
      <c r="E777" t="s" s="253">
        <v>2050</v>
      </c>
      <c r="F777" s="253">
        <f>IF('J201'!L55&gt;=0,"OK","ERROR")</f>
      </c>
    </row>
    <row r="778">
      <c r="A778" t="s" s="253">
        <v>132</v>
      </c>
      <c r="B778" t="s" s="252">
        <v>1835</v>
      </c>
      <c r="C778" t="s" s="253">
        <v>1836</v>
      </c>
      <c r="D778" t="s" s="253">
        <v>2051</v>
      </c>
      <c r="E778" t="s" s="253">
        <v>2052</v>
      </c>
      <c r="F778" s="253">
        <f>IF('J201'!M55&gt;=0,"OK","ERROR")</f>
      </c>
    </row>
    <row r="779">
      <c r="A779" t="s" s="253">
        <v>132</v>
      </c>
      <c r="B779" t="s" s="252">
        <v>1835</v>
      </c>
      <c r="C779" t="s" s="253">
        <v>1836</v>
      </c>
      <c r="D779" t="s" s="253">
        <v>2053</v>
      </c>
      <c r="E779" t="s" s="253">
        <v>2054</v>
      </c>
      <c r="F779" s="253">
        <f>IF('J201'!N55&gt;=0,"OK","ERROR")</f>
      </c>
    </row>
    <row r="780">
      <c r="A780" t="s" s="253">
        <v>132</v>
      </c>
      <c r="B780" t="s" s="252">
        <v>1835</v>
      </c>
      <c r="C780" t="s" s="253">
        <v>1836</v>
      </c>
      <c r="D780" t="s" s="253">
        <v>2055</v>
      </c>
      <c r="E780" t="s" s="253">
        <v>2056</v>
      </c>
      <c r="F780" s="253">
        <f>IF('J201'!O55&gt;=0,"OK","ERROR")</f>
      </c>
    </row>
    <row r="781">
      <c r="A781" t="s" s="253">
        <v>132</v>
      </c>
      <c r="B781" t="s" s="252">
        <v>1835</v>
      </c>
      <c r="C781" t="s" s="253">
        <v>1836</v>
      </c>
      <c r="D781" t="s" s="253">
        <v>2057</v>
      </c>
      <c r="E781" t="s" s="253">
        <v>2058</v>
      </c>
      <c r="F781" s="253">
        <f>IF('J201'!P55&gt;=0,"OK","ERROR")</f>
      </c>
    </row>
    <row r="782">
      <c r="A782" t="s" s="253">
        <v>132</v>
      </c>
      <c r="B782" t="s" s="252">
        <v>1835</v>
      </c>
      <c r="C782" t="s" s="253">
        <v>1836</v>
      </c>
      <c r="D782" t="s" s="253">
        <v>2059</v>
      </c>
      <c r="E782" t="s" s="253">
        <v>2060</v>
      </c>
      <c r="F782" s="253">
        <f>IF('J201'!Q55&gt;=0,"OK","ERROR")</f>
      </c>
    </row>
    <row r="783">
      <c r="A783" t="s" s="253">
        <v>132</v>
      </c>
      <c r="B783" t="s" s="252">
        <v>1835</v>
      </c>
      <c r="C783" t="s" s="253">
        <v>1836</v>
      </c>
      <c r="D783" t="s" s="253">
        <v>2061</v>
      </c>
      <c r="E783" t="s" s="253">
        <v>2062</v>
      </c>
      <c r="F783" s="253">
        <f>IF('J201'!R55&gt;=0,"OK","ERROR")</f>
      </c>
    </row>
    <row r="784">
      <c r="A784" t="s" s="253">
        <v>132</v>
      </c>
      <c r="B784" t="s" s="252">
        <v>1835</v>
      </c>
      <c r="C784" t="s" s="253">
        <v>1836</v>
      </c>
      <c r="D784" t="s" s="253">
        <v>2063</v>
      </c>
      <c r="E784" t="s" s="253">
        <v>2064</v>
      </c>
      <c r="F784" s="253">
        <f>IF('J201'!S55&gt;=0,"OK","ERROR")</f>
      </c>
    </row>
    <row r="785">
      <c r="A785" t="s" s="253">
        <v>132</v>
      </c>
      <c r="B785" t="s" s="252">
        <v>1835</v>
      </c>
      <c r="C785" t="s" s="253">
        <v>1836</v>
      </c>
      <c r="D785" t="s" s="253">
        <v>2065</v>
      </c>
      <c r="E785" t="s" s="253">
        <v>2066</v>
      </c>
      <c r="F785" s="253">
        <f>IF('J201'!T55&gt;=0,"OK","ERROR")</f>
      </c>
    </row>
    <row r="786">
      <c r="A786" t="s" s="253">
        <v>132</v>
      </c>
      <c r="B786" t="s" s="252">
        <v>1835</v>
      </c>
      <c r="C786" t="s" s="253">
        <v>1836</v>
      </c>
      <c r="D786" t="s" s="253">
        <v>2067</v>
      </c>
      <c r="E786" t="s" s="253">
        <v>2068</v>
      </c>
      <c r="F786" s="253">
        <f>IF('J201'!U55&gt;=0,"OK","ERROR")</f>
      </c>
    </row>
    <row r="787">
      <c r="A787" t="s" s="253">
        <v>132</v>
      </c>
      <c r="B787" t="s" s="252">
        <v>1835</v>
      </c>
      <c r="C787" t="s" s="253">
        <v>1836</v>
      </c>
      <c r="D787" t="s" s="253">
        <v>2069</v>
      </c>
      <c r="E787" t="s" s="253">
        <v>2070</v>
      </c>
      <c r="F787" s="253">
        <f>IF('J201'!V55&gt;=0,"OK","ERROR")</f>
      </c>
    </row>
    <row r="788">
      <c r="A788" t="s" s="253">
        <v>132</v>
      </c>
      <c r="B788" t="s" s="252">
        <v>1835</v>
      </c>
      <c r="C788" t="s" s="253">
        <v>1836</v>
      </c>
      <c r="D788" t="s" s="253">
        <v>2071</v>
      </c>
      <c r="E788" t="s" s="253">
        <v>2072</v>
      </c>
      <c r="F788" s="253">
        <f>IF('J201'!W55&gt;=0,"OK","ERROR")</f>
      </c>
    </row>
    <row r="789">
      <c r="A789" t="s" s="253">
        <v>132</v>
      </c>
      <c r="B789" t="s" s="252">
        <v>1835</v>
      </c>
      <c r="C789" t="s" s="253">
        <v>1836</v>
      </c>
      <c r="D789" t="s" s="253">
        <v>2073</v>
      </c>
      <c r="E789" t="s" s="253">
        <v>2074</v>
      </c>
      <c r="F789" s="253">
        <f>IF('J201'!X55&gt;=0,"OK","ERROR")</f>
      </c>
    </row>
    <row r="790">
      <c r="A790" t="s" s="253">
        <v>132</v>
      </c>
      <c r="B790" t="s" s="252">
        <v>1835</v>
      </c>
      <c r="C790" t="s" s="253">
        <v>1836</v>
      </c>
      <c r="D790" t="s" s="253">
        <v>2075</v>
      </c>
      <c r="E790" t="s" s="253">
        <v>2076</v>
      </c>
      <c r="F790" s="253">
        <f>IF('J201'!Y55&gt;=0,"OK","ERROR")</f>
      </c>
    </row>
    <row r="791">
      <c r="A791" t="s" s="253">
        <v>132</v>
      </c>
      <c r="B791" t="s" s="252">
        <v>1835</v>
      </c>
      <c r="C791" t="s" s="253">
        <v>1836</v>
      </c>
      <c r="D791" t="s" s="253">
        <v>2077</v>
      </c>
      <c r="E791" t="s" s="253">
        <v>2078</v>
      </c>
      <c r="F791" s="253">
        <f>IF('J201'!K56&gt;=0,"OK","ERROR")</f>
      </c>
    </row>
    <row r="792">
      <c r="A792" t="s" s="253">
        <v>132</v>
      </c>
      <c r="B792" t="s" s="252">
        <v>1835</v>
      </c>
      <c r="C792" t="s" s="253">
        <v>1836</v>
      </c>
      <c r="D792" t="s" s="253">
        <v>2079</v>
      </c>
      <c r="E792" t="s" s="253">
        <v>2080</v>
      </c>
      <c r="F792" s="253">
        <f>IF('J201'!L56&gt;=0,"OK","ERROR")</f>
      </c>
    </row>
    <row r="793">
      <c r="A793" t="s" s="253">
        <v>132</v>
      </c>
      <c r="B793" t="s" s="252">
        <v>1835</v>
      </c>
      <c r="C793" t="s" s="253">
        <v>1836</v>
      </c>
      <c r="D793" t="s" s="253">
        <v>2081</v>
      </c>
      <c r="E793" t="s" s="253">
        <v>2082</v>
      </c>
      <c r="F793" s="253">
        <f>IF('J201'!M56&gt;=0,"OK","ERROR")</f>
      </c>
    </row>
    <row r="794">
      <c r="A794" t="s" s="253">
        <v>132</v>
      </c>
      <c r="B794" t="s" s="252">
        <v>1835</v>
      </c>
      <c r="C794" t="s" s="253">
        <v>1836</v>
      </c>
      <c r="D794" t="s" s="253">
        <v>2083</v>
      </c>
      <c r="E794" t="s" s="253">
        <v>2084</v>
      </c>
      <c r="F794" s="253">
        <f>IF('J201'!N56&gt;=0,"OK","ERROR")</f>
      </c>
    </row>
    <row r="795">
      <c r="A795" t="s" s="253">
        <v>132</v>
      </c>
      <c r="B795" t="s" s="252">
        <v>1835</v>
      </c>
      <c r="C795" t="s" s="253">
        <v>1836</v>
      </c>
      <c r="D795" t="s" s="253">
        <v>2085</v>
      </c>
      <c r="E795" t="s" s="253">
        <v>2086</v>
      </c>
      <c r="F795" s="253">
        <f>IF('J201'!O56&gt;=0,"OK","ERROR")</f>
      </c>
    </row>
    <row r="796">
      <c r="A796" t="s" s="253">
        <v>132</v>
      </c>
      <c r="B796" t="s" s="252">
        <v>1835</v>
      </c>
      <c r="C796" t="s" s="253">
        <v>1836</v>
      </c>
      <c r="D796" t="s" s="253">
        <v>2087</v>
      </c>
      <c r="E796" t="s" s="253">
        <v>2088</v>
      </c>
      <c r="F796" s="253">
        <f>IF('J201'!P56&gt;=0,"OK","ERROR")</f>
      </c>
    </row>
    <row r="797">
      <c r="A797" t="s" s="253">
        <v>132</v>
      </c>
      <c r="B797" t="s" s="252">
        <v>1835</v>
      </c>
      <c r="C797" t="s" s="253">
        <v>1836</v>
      </c>
      <c r="D797" t="s" s="253">
        <v>2089</v>
      </c>
      <c r="E797" t="s" s="253">
        <v>2090</v>
      </c>
      <c r="F797" s="253">
        <f>IF('J201'!Q56&gt;=0,"OK","ERROR")</f>
      </c>
    </row>
    <row r="798">
      <c r="A798" t="s" s="253">
        <v>132</v>
      </c>
      <c r="B798" t="s" s="252">
        <v>1835</v>
      </c>
      <c r="C798" t="s" s="253">
        <v>1836</v>
      </c>
      <c r="D798" t="s" s="253">
        <v>2091</v>
      </c>
      <c r="E798" t="s" s="253">
        <v>2092</v>
      </c>
      <c r="F798" s="253">
        <f>IF('J201'!R56&gt;=0,"OK","ERROR")</f>
      </c>
    </row>
    <row r="799">
      <c r="A799" t="s" s="253">
        <v>132</v>
      </c>
      <c r="B799" t="s" s="252">
        <v>1835</v>
      </c>
      <c r="C799" t="s" s="253">
        <v>1836</v>
      </c>
      <c r="D799" t="s" s="253">
        <v>2093</v>
      </c>
      <c r="E799" t="s" s="253">
        <v>2094</v>
      </c>
      <c r="F799" s="253">
        <f>IF('J201'!S56&gt;=0,"OK","ERROR")</f>
      </c>
    </row>
    <row r="800">
      <c r="A800" t="s" s="253">
        <v>132</v>
      </c>
      <c r="B800" t="s" s="252">
        <v>1835</v>
      </c>
      <c r="C800" t="s" s="253">
        <v>1836</v>
      </c>
      <c r="D800" t="s" s="253">
        <v>2095</v>
      </c>
      <c r="E800" t="s" s="253">
        <v>2096</v>
      </c>
      <c r="F800" s="253">
        <f>IF('J201'!T56&gt;=0,"OK","ERROR")</f>
      </c>
    </row>
    <row r="801">
      <c r="A801" t="s" s="253">
        <v>132</v>
      </c>
      <c r="B801" t="s" s="252">
        <v>1835</v>
      </c>
      <c r="C801" t="s" s="253">
        <v>1836</v>
      </c>
      <c r="D801" t="s" s="253">
        <v>2097</v>
      </c>
      <c r="E801" t="s" s="253">
        <v>2098</v>
      </c>
      <c r="F801" s="253">
        <f>IF('J201'!U56&gt;=0,"OK","ERROR")</f>
      </c>
    </row>
    <row r="802">
      <c r="A802" t="s" s="253">
        <v>132</v>
      </c>
      <c r="B802" t="s" s="252">
        <v>1835</v>
      </c>
      <c r="C802" t="s" s="253">
        <v>1836</v>
      </c>
      <c r="D802" t="s" s="253">
        <v>2099</v>
      </c>
      <c r="E802" t="s" s="253">
        <v>2100</v>
      </c>
      <c r="F802" s="253">
        <f>IF('J201'!V56&gt;=0,"OK","ERROR")</f>
      </c>
    </row>
    <row r="803">
      <c r="A803" t="s" s="253">
        <v>132</v>
      </c>
      <c r="B803" t="s" s="252">
        <v>1835</v>
      </c>
      <c r="C803" t="s" s="253">
        <v>1836</v>
      </c>
      <c r="D803" t="s" s="253">
        <v>2101</v>
      </c>
      <c r="E803" t="s" s="253">
        <v>2102</v>
      </c>
      <c r="F803" s="253">
        <f>IF('J201'!W56&gt;=0,"OK","ERROR")</f>
      </c>
    </row>
    <row r="804">
      <c r="A804" t="s" s="253">
        <v>132</v>
      </c>
      <c r="B804" t="s" s="252">
        <v>1835</v>
      </c>
      <c r="C804" t="s" s="253">
        <v>1836</v>
      </c>
      <c r="D804" t="s" s="253">
        <v>2103</v>
      </c>
      <c r="E804" t="s" s="253">
        <v>2104</v>
      </c>
      <c r="F804" s="253">
        <f>IF('J201'!X56&gt;=0,"OK","ERROR")</f>
      </c>
    </row>
    <row r="805">
      <c r="A805" t="s" s="253">
        <v>132</v>
      </c>
      <c r="B805" t="s" s="252">
        <v>1835</v>
      </c>
      <c r="C805" t="s" s="253">
        <v>1836</v>
      </c>
      <c r="D805" t="s" s="253">
        <v>2105</v>
      </c>
      <c r="E805" t="s" s="253">
        <v>2106</v>
      </c>
      <c r="F805" s="253">
        <f>IF('J201'!Y56&gt;=0,"OK","ERROR")</f>
      </c>
    </row>
    <row r="806">
      <c r="A806" t="s" s="253">
        <v>132</v>
      </c>
      <c r="B806" t="s" s="252">
        <v>2107</v>
      </c>
      <c r="C806" t="s" s="253">
        <v>2108</v>
      </c>
      <c r="D806" t="s" s="253">
        <v>2109</v>
      </c>
      <c r="E806" t="s" s="253">
        <v>2110</v>
      </c>
      <c r="F806" s="253">
        <f>IF('J201'!K39&gt;=0,"OK","ERROR")</f>
      </c>
    </row>
    <row r="807">
      <c r="A807" t="s" s="253">
        <v>132</v>
      </c>
      <c r="B807" t="s" s="252">
        <v>2107</v>
      </c>
      <c r="C807" t="s" s="253">
        <v>2108</v>
      </c>
      <c r="D807" t="s" s="253">
        <v>2111</v>
      </c>
      <c r="E807" t="s" s="253">
        <v>2112</v>
      </c>
      <c r="F807" s="253">
        <f>IF('J201'!L39&gt;=0,"OK","ERROR")</f>
      </c>
    </row>
    <row r="808">
      <c r="A808" t="s" s="253">
        <v>132</v>
      </c>
      <c r="B808" t="s" s="252">
        <v>2107</v>
      </c>
      <c r="C808" t="s" s="253">
        <v>2108</v>
      </c>
      <c r="D808" t="s" s="253">
        <v>2113</v>
      </c>
      <c r="E808" t="s" s="253">
        <v>2114</v>
      </c>
      <c r="F808" s="253">
        <f>IF('J201'!M39&gt;=0,"OK","ERROR")</f>
      </c>
    </row>
    <row r="809">
      <c r="A809" t="s" s="253">
        <v>132</v>
      </c>
      <c r="B809" t="s" s="252">
        <v>2107</v>
      </c>
      <c r="C809" t="s" s="253">
        <v>2108</v>
      </c>
      <c r="D809" t="s" s="253">
        <v>2115</v>
      </c>
      <c r="E809" t="s" s="253">
        <v>2116</v>
      </c>
      <c r="F809" s="253">
        <f>IF('J201'!N39&gt;=0,"OK","ERROR")</f>
      </c>
    </row>
    <row r="810">
      <c r="A810" t="s" s="253">
        <v>132</v>
      </c>
      <c r="B810" t="s" s="252">
        <v>2107</v>
      </c>
      <c r="C810" t="s" s="253">
        <v>2108</v>
      </c>
      <c r="D810" t="s" s="253">
        <v>2117</v>
      </c>
      <c r="E810" t="s" s="253">
        <v>2118</v>
      </c>
      <c r="F810" s="253">
        <f>IF('J201'!O39&gt;=0,"OK","ERROR")</f>
      </c>
    </row>
    <row r="811">
      <c r="A811" t="s" s="253">
        <v>132</v>
      </c>
      <c r="B811" t="s" s="252">
        <v>2107</v>
      </c>
      <c r="C811" t="s" s="253">
        <v>2108</v>
      </c>
      <c r="D811" t="s" s="253">
        <v>2119</v>
      </c>
      <c r="E811" t="s" s="253">
        <v>2120</v>
      </c>
      <c r="F811" s="253">
        <f>IF('J201'!P39&gt;=0,"OK","ERROR")</f>
      </c>
    </row>
    <row r="812">
      <c r="A812" t="s" s="253">
        <v>132</v>
      </c>
      <c r="B812" t="s" s="252">
        <v>2107</v>
      </c>
      <c r="C812" t="s" s="253">
        <v>2108</v>
      </c>
      <c r="D812" t="s" s="253">
        <v>2121</v>
      </c>
      <c r="E812" t="s" s="253">
        <v>2122</v>
      </c>
      <c r="F812" s="253">
        <f>IF('J201'!Q39&gt;=0,"OK","ERROR")</f>
      </c>
    </row>
    <row r="813">
      <c r="A813" t="s" s="253">
        <v>132</v>
      </c>
      <c r="B813" t="s" s="252">
        <v>2107</v>
      </c>
      <c r="C813" t="s" s="253">
        <v>2108</v>
      </c>
      <c r="D813" t="s" s="253">
        <v>2123</v>
      </c>
      <c r="E813" t="s" s="253">
        <v>2124</v>
      </c>
      <c r="F813" s="253">
        <f>IF('J201'!R39&gt;=0,"OK","ERROR")</f>
      </c>
    </row>
    <row r="814">
      <c r="A814" t="s" s="253">
        <v>132</v>
      </c>
      <c r="B814" t="s" s="252">
        <v>2107</v>
      </c>
      <c r="C814" t="s" s="253">
        <v>2108</v>
      </c>
      <c r="D814" t="s" s="253">
        <v>2125</v>
      </c>
      <c r="E814" t="s" s="253">
        <v>2126</v>
      </c>
      <c r="F814" s="253">
        <f>IF('J201'!S39&gt;=0,"OK","ERROR")</f>
      </c>
    </row>
    <row r="815">
      <c r="A815" t="s" s="253">
        <v>132</v>
      </c>
      <c r="B815" t="s" s="252">
        <v>2107</v>
      </c>
      <c r="C815" t="s" s="253">
        <v>2108</v>
      </c>
      <c r="D815" t="s" s="253">
        <v>2127</v>
      </c>
      <c r="E815" t="s" s="253">
        <v>2128</v>
      </c>
      <c r="F815" s="253">
        <f>IF('J201'!T39&gt;=0,"OK","ERROR")</f>
      </c>
    </row>
    <row r="816">
      <c r="A816" t="s" s="253">
        <v>132</v>
      </c>
      <c r="B816" t="s" s="252">
        <v>2107</v>
      </c>
      <c r="C816" t="s" s="253">
        <v>2108</v>
      </c>
      <c r="D816" t="s" s="253">
        <v>2129</v>
      </c>
      <c r="E816" t="s" s="253">
        <v>2130</v>
      </c>
      <c r="F816" s="253">
        <f>IF('J201'!U39&gt;=0,"OK","ERROR")</f>
      </c>
    </row>
    <row r="817">
      <c r="A817" t="s" s="253">
        <v>132</v>
      </c>
      <c r="B817" t="s" s="252">
        <v>2107</v>
      </c>
      <c r="C817" t="s" s="253">
        <v>2108</v>
      </c>
      <c r="D817" t="s" s="253">
        <v>2131</v>
      </c>
      <c r="E817" t="s" s="253">
        <v>2132</v>
      </c>
      <c r="F817" s="253">
        <f>IF('J201'!V39&gt;=0,"OK","ERROR")</f>
      </c>
    </row>
    <row r="818">
      <c r="A818" t="s" s="253">
        <v>132</v>
      </c>
      <c r="B818" t="s" s="252">
        <v>2107</v>
      </c>
      <c r="C818" t="s" s="253">
        <v>2108</v>
      </c>
      <c r="D818" t="s" s="253">
        <v>2133</v>
      </c>
      <c r="E818" t="s" s="253">
        <v>2134</v>
      </c>
      <c r="F818" s="253">
        <f>IF('J201'!W39&gt;=0,"OK","ERROR")</f>
      </c>
    </row>
    <row r="819">
      <c r="A819" t="s" s="253">
        <v>132</v>
      </c>
      <c r="B819" t="s" s="252">
        <v>2107</v>
      </c>
      <c r="C819" t="s" s="253">
        <v>2108</v>
      </c>
      <c r="D819" t="s" s="253">
        <v>2135</v>
      </c>
      <c r="E819" t="s" s="253">
        <v>2136</v>
      </c>
      <c r="F819" s="253">
        <f>IF('J201'!X39&gt;=0,"OK","ERROR")</f>
      </c>
    </row>
    <row r="820">
      <c r="A820" t="s" s="253">
        <v>132</v>
      </c>
      <c r="B820" t="s" s="252">
        <v>2107</v>
      </c>
      <c r="C820" t="s" s="253">
        <v>2108</v>
      </c>
      <c r="D820" t="s" s="253">
        <v>2137</v>
      </c>
      <c r="E820" t="s" s="253">
        <v>2138</v>
      </c>
      <c r="F820" s="253">
        <f>IF('J201'!Y39&gt;=0,"OK","ERROR")</f>
      </c>
    </row>
    <row r="821">
      <c r="A821" t="s" s="253">
        <v>132</v>
      </c>
      <c r="B821" t="s" s="252">
        <v>2107</v>
      </c>
      <c r="C821" t="s" s="253">
        <v>2108</v>
      </c>
      <c r="D821" t="s" s="253">
        <v>2139</v>
      </c>
      <c r="E821" t="s" s="253">
        <v>2140</v>
      </c>
      <c r="F821" s="253">
        <f>IF('J201'!K40&gt;=0,"OK","ERROR")</f>
      </c>
    </row>
    <row r="822">
      <c r="A822" t="s" s="253">
        <v>132</v>
      </c>
      <c r="B822" t="s" s="252">
        <v>2107</v>
      </c>
      <c r="C822" t="s" s="253">
        <v>2108</v>
      </c>
      <c r="D822" t="s" s="253">
        <v>2141</v>
      </c>
      <c r="E822" t="s" s="253">
        <v>2142</v>
      </c>
      <c r="F822" s="253">
        <f>IF('J201'!L40&gt;=0,"OK","ERROR")</f>
      </c>
    </row>
    <row r="823">
      <c r="A823" t="s" s="253">
        <v>132</v>
      </c>
      <c r="B823" t="s" s="252">
        <v>2107</v>
      </c>
      <c r="C823" t="s" s="253">
        <v>2108</v>
      </c>
      <c r="D823" t="s" s="253">
        <v>2143</v>
      </c>
      <c r="E823" t="s" s="253">
        <v>2144</v>
      </c>
      <c r="F823" s="253">
        <f>IF('J201'!M40&gt;=0,"OK","ERROR")</f>
      </c>
    </row>
    <row r="824">
      <c r="A824" t="s" s="253">
        <v>132</v>
      </c>
      <c r="B824" t="s" s="252">
        <v>2107</v>
      </c>
      <c r="C824" t="s" s="253">
        <v>2108</v>
      </c>
      <c r="D824" t="s" s="253">
        <v>2145</v>
      </c>
      <c r="E824" t="s" s="253">
        <v>2146</v>
      </c>
      <c r="F824" s="253">
        <f>IF('J201'!N40&gt;=0,"OK","ERROR")</f>
      </c>
    </row>
    <row r="825">
      <c r="A825" t="s" s="253">
        <v>132</v>
      </c>
      <c r="B825" t="s" s="252">
        <v>2107</v>
      </c>
      <c r="C825" t="s" s="253">
        <v>2108</v>
      </c>
      <c r="D825" t="s" s="253">
        <v>2147</v>
      </c>
      <c r="E825" t="s" s="253">
        <v>2148</v>
      </c>
      <c r="F825" s="253">
        <f>IF('J201'!O40&gt;=0,"OK","ERROR")</f>
      </c>
    </row>
    <row r="826">
      <c r="A826" t="s" s="253">
        <v>132</v>
      </c>
      <c r="B826" t="s" s="252">
        <v>2107</v>
      </c>
      <c r="C826" t="s" s="253">
        <v>2108</v>
      </c>
      <c r="D826" t="s" s="253">
        <v>2149</v>
      </c>
      <c r="E826" t="s" s="253">
        <v>2150</v>
      </c>
      <c r="F826" s="253">
        <f>IF('J201'!P40&gt;=0,"OK","ERROR")</f>
      </c>
    </row>
    <row r="827">
      <c r="A827" t="s" s="253">
        <v>132</v>
      </c>
      <c r="B827" t="s" s="252">
        <v>2107</v>
      </c>
      <c r="C827" t="s" s="253">
        <v>2108</v>
      </c>
      <c r="D827" t="s" s="253">
        <v>2151</v>
      </c>
      <c r="E827" t="s" s="253">
        <v>2152</v>
      </c>
      <c r="F827" s="253">
        <f>IF('J201'!Q40&gt;=0,"OK","ERROR")</f>
      </c>
    </row>
    <row r="828">
      <c r="A828" t="s" s="253">
        <v>132</v>
      </c>
      <c r="B828" t="s" s="252">
        <v>2107</v>
      </c>
      <c r="C828" t="s" s="253">
        <v>2108</v>
      </c>
      <c r="D828" t="s" s="253">
        <v>2153</v>
      </c>
      <c r="E828" t="s" s="253">
        <v>2154</v>
      </c>
      <c r="F828" s="253">
        <f>IF('J201'!R40&gt;=0,"OK","ERROR")</f>
      </c>
    </row>
    <row r="829">
      <c r="A829" t="s" s="253">
        <v>132</v>
      </c>
      <c r="B829" t="s" s="252">
        <v>2107</v>
      </c>
      <c r="C829" t="s" s="253">
        <v>2108</v>
      </c>
      <c r="D829" t="s" s="253">
        <v>2155</v>
      </c>
      <c r="E829" t="s" s="253">
        <v>2156</v>
      </c>
      <c r="F829" s="253">
        <f>IF('J201'!S40&gt;=0,"OK","ERROR")</f>
      </c>
    </row>
    <row r="830">
      <c r="A830" t="s" s="253">
        <v>132</v>
      </c>
      <c r="B830" t="s" s="252">
        <v>2107</v>
      </c>
      <c r="C830" t="s" s="253">
        <v>2108</v>
      </c>
      <c r="D830" t="s" s="253">
        <v>2157</v>
      </c>
      <c r="E830" t="s" s="253">
        <v>2158</v>
      </c>
      <c r="F830" s="253">
        <f>IF('J201'!T40&gt;=0,"OK","ERROR")</f>
      </c>
    </row>
    <row r="831">
      <c r="A831" t="s" s="253">
        <v>132</v>
      </c>
      <c r="B831" t="s" s="252">
        <v>2107</v>
      </c>
      <c r="C831" t="s" s="253">
        <v>2108</v>
      </c>
      <c r="D831" t="s" s="253">
        <v>2159</v>
      </c>
      <c r="E831" t="s" s="253">
        <v>2160</v>
      </c>
      <c r="F831" s="253">
        <f>IF('J201'!U40&gt;=0,"OK","ERROR")</f>
      </c>
    </row>
    <row r="832">
      <c r="A832" t="s" s="253">
        <v>132</v>
      </c>
      <c r="B832" t="s" s="252">
        <v>2107</v>
      </c>
      <c r="C832" t="s" s="253">
        <v>2108</v>
      </c>
      <c r="D832" t="s" s="253">
        <v>2161</v>
      </c>
      <c r="E832" t="s" s="253">
        <v>2162</v>
      </c>
      <c r="F832" s="253">
        <f>IF('J201'!V40&gt;=0,"OK","ERROR")</f>
      </c>
    </row>
    <row r="833">
      <c r="A833" t="s" s="253">
        <v>132</v>
      </c>
      <c r="B833" t="s" s="252">
        <v>2107</v>
      </c>
      <c r="C833" t="s" s="253">
        <v>2108</v>
      </c>
      <c r="D833" t="s" s="253">
        <v>2163</v>
      </c>
      <c r="E833" t="s" s="253">
        <v>2164</v>
      </c>
      <c r="F833" s="253">
        <f>IF('J201'!W40&gt;=0,"OK","ERROR")</f>
      </c>
    </row>
    <row r="834">
      <c r="A834" t="s" s="253">
        <v>132</v>
      </c>
      <c r="B834" t="s" s="252">
        <v>2107</v>
      </c>
      <c r="C834" t="s" s="253">
        <v>2108</v>
      </c>
      <c r="D834" t="s" s="253">
        <v>2165</v>
      </c>
      <c r="E834" t="s" s="253">
        <v>2166</v>
      </c>
      <c r="F834" s="253">
        <f>IF('J201'!X40&gt;=0,"OK","ERROR")</f>
      </c>
    </row>
    <row r="835">
      <c r="A835" t="s" s="253">
        <v>132</v>
      </c>
      <c r="B835" t="s" s="252">
        <v>2107</v>
      </c>
      <c r="C835" t="s" s="253">
        <v>2108</v>
      </c>
      <c r="D835" t="s" s="253">
        <v>2167</v>
      </c>
      <c r="E835" t="s" s="253">
        <v>2168</v>
      </c>
      <c r="F835" s="253">
        <f>IF('J201'!Y40&gt;=0,"OK","ERROR")</f>
      </c>
    </row>
    <row r="836">
      <c r="A836" t="s" s="253">
        <v>132</v>
      </c>
      <c r="B836" t="s" s="252">
        <v>2107</v>
      </c>
      <c r="C836" t="s" s="253">
        <v>2108</v>
      </c>
      <c r="D836" t="s" s="253">
        <v>2169</v>
      </c>
      <c r="E836" t="s" s="253">
        <v>2170</v>
      </c>
      <c r="F836" s="253">
        <f>IF('J201'!K41&gt;=0,"OK","ERROR")</f>
      </c>
    </row>
    <row r="837">
      <c r="A837" t="s" s="253">
        <v>132</v>
      </c>
      <c r="B837" t="s" s="252">
        <v>2107</v>
      </c>
      <c r="C837" t="s" s="253">
        <v>2108</v>
      </c>
      <c r="D837" t="s" s="253">
        <v>2171</v>
      </c>
      <c r="E837" t="s" s="253">
        <v>2172</v>
      </c>
      <c r="F837" s="253">
        <f>IF('J201'!L41&gt;=0,"OK","ERROR")</f>
      </c>
    </row>
    <row r="838">
      <c r="A838" t="s" s="253">
        <v>132</v>
      </c>
      <c r="B838" t="s" s="252">
        <v>2107</v>
      </c>
      <c r="C838" t="s" s="253">
        <v>2108</v>
      </c>
      <c r="D838" t="s" s="253">
        <v>2173</v>
      </c>
      <c r="E838" t="s" s="253">
        <v>2174</v>
      </c>
      <c r="F838" s="253">
        <f>IF('J201'!M41&gt;=0,"OK","ERROR")</f>
      </c>
    </row>
    <row r="839">
      <c r="A839" t="s" s="253">
        <v>132</v>
      </c>
      <c r="B839" t="s" s="252">
        <v>2107</v>
      </c>
      <c r="C839" t="s" s="253">
        <v>2108</v>
      </c>
      <c r="D839" t="s" s="253">
        <v>2175</v>
      </c>
      <c r="E839" t="s" s="253">
        <v>2176</v>
      </c>
      <c r="F839" s="253">
        <f>IF('J201'!N41&gt;=0,"OK","ERROR")</f>
      </c>
    </row>
    <row r="840">
      <c r="A840" t="s" s="253">
        <v>132</v>
      </c>
      <c r="B840" t="s" s="252">
        <v>2107</v>
      </c>
      <c r="C840" t="s" s="253">
        <v>2108</v>
      </c>
      <c r="D840" t="s" s="253">
        <v>2177</v>
      </c>
      <c r="E840" t="s" s="253">
        <v>2178</v>
      </c>
      <c r="F840" s="253">
        <f>IF('J201'!O41&gt;=0,"OK","ERROR")</f>
      </c>
    </row>
    <row r="841">
      <c r="A841" t="s" s="253">
        <v>132</v>
      </c>
      <c r="B841" t="s" s="252">
        <v>2107</v>
      </c>
      <c r="C841" t="s" s="253">
        <v>2108</v>
      </c>
      <c r="D841" t="s" s="253">
        <v>2179</v>
      </c>
      <c r="E841" t="s" s="253">
        <v>2180</v>
      </c>
      <c r="F841" s="253">
        <f>IF('J201'!P41&gt;=0,"OK","ERROR")</f>
      </c>
    </row>
    <row r="842">
      <c r="A842" t="s" s="253">
        <v>132</v>
      </c>
      <c r="B842" t="s" s="252">
        <v>2107</v>
      </c>
      <c r="C842" t="s" s="253">
        <v>2108</v>
      </c>
      <c r="D842" t="s" s="253">
        <v>2181</v>
      </c>
      <c r="E842" t="s" s="253">
        <v>2182</v>
      </c>
      <c r="F842" s="253">
        <f>IF('J201'!Q41&gt;=0,"OK","ERROR")</f>
      </c>
    </row>
    <row r="843">
      <c r="A843" t="s" s="253">
        <v>132</v>
      </c>
      <c r="B843" t="s" s="252">
        <v>2107</v>
      </c>
      <c r="C843" t="s" s="253">
        <v>2108</v>
      </c>
      <c r="D843" t="s" s="253">
        <v>2183</v>
      </c>
      <c r="E843" t="s" s="253">
        <v>2184</v>
      </c>
      <c r="F843" s="253">
        <f>IF('J201'!R41&gt;=0,"OK","ERROR")</f>
      </c>
    </row>
    <row r="844">
      <c r="A844" t="s" s="253">
        <v>132</v>
      </c>
      <c r="B844" t="s" s="252">
        <v>2107</v>
      </c>
      <c r="C844" t="s" s="253">
        <v>2108</v>
      </c>
      <c r="D844" t="s" s="253">
        <v>2185</v>
      </c>
      <c r="E844" t="s" s="253">
        <v>2186</v>
      </c>
      <c r="F844" s="253">
        <f>IF('J201'!S41&gt;=0,"OK","ERROR")</f>
      </c>
    </row>
    <row r="845">
      <c r="A845" t="s" s="253">
        <v>132</v>
      </c>
      <c r="B845" t="s" s="252">
        <v>2107</v>
      </c>
      <c r="C845" t="s" s="253">
        <v>2108</v>
      </c>
      <c r="D845" t="s" s="253">
        <v>2187</v>
      </c>
      <c r="E845" t="s" s="253">
        <v>2188</v>
      </c>
      <c r="F845" s="253">
        <f>IF('J201'!T41&gt;=0,"OK","ERROR")</f>
      </c>
    </row>
    <row r="846">
      <c r="A846" t="s" s="253">
        <v>132</v>
      </c>
      <c r="B846" t="s" s="252">
        <v>2107</v>
      </c>
      <c r="C846" t="s" s="253">
        <v>2108</v>
      </c>
      <c r="D846" t="s" s="253">
        <v>2189</v>
      </c>
      <c r="E846" t="s" s="253">
        <v>2190</v>
      </c>
      <c r="F846" s="253">
        <f>IF('J201'!U41&gt;=0,"OK","ERROR")</f>
      </c>
    </row>
    <row r="847">
      <c r="A847" t="s" s="253">
        <v>132</v>
      </c>
      <c r="B847" t="s" s="252">
        <v>2107</v>
      </c>
      <c r="C847" t="s" s="253">
        <v>2108</v>
      </c>
      <c r="D847" t="s" s="253">
        <v>2191</v>
      </c>
      <c r="E847" t="s" s="253">
        <v>2192</v>
      </c>
      <c r="F847" s="253">
        <f>IF('J201'!V41&gt;=0,"OK","ERROR")</f>
      </c>
    </row>
    <row r="848">
      <c r="A848" t="s" s="253">
        <v>132</v>
      </c>
      <c r="B848" t="s" s="252">
        <v>2107</v>
      </c>
      <c r="C848" t="s" s="253">
        <v>2108</v>
      </c>
      <c r="D848" t="s" s="253">
        <v>2193</v>
      </c>
      <c r="E848" t="s" s="253">
        <v>2194</v>
      </c>
      <c r="F848" s="253">
        <f>IF('J201'!W41&gt;=0,"OK","ERROR")</f>
      </c>
    </row>
    <row r="849">
      <c r="A849" t="s" s="253">
        <v>132</v>
      </c>
      <c r="B849" t="s" s="252">
        <v>2107</v>
      </c>
      <c r="C849" t="s" s="253">
        <v>2108</v>
      </c>
      <c r="D849" t="s" s="253">
        <v>2195</v>
      </c>
      <c r="E849" t="s" s="253">
        <v>2196</v>
      </c>
      <c r="F849" s="253">
        <f>IF('J201'!X41&gt;=0,"OK","ERROR")</f>
      </c>
    </row>
    <row r="850">
      <c r="A850" t="s" s="253">
        <v>132</v>
      </c>
      <c r="B850" t="s" s="252">
        <v>2107</v>
      </c>
      <c r="C850" t="s" s="253">
        <v>2108</v>
      </c>
      <c r="D850" t="s" s="253">
        <v>2197</v>
      </c>
      <c r="E850" t="s" s="253">
        <v>2198</v>
      </c>
      <c r="F850" s="253">
        <f>IF('J201'!Y41&gt;=0,"OK","ERROR")</f>
      </c>
    </row>
    <row r="851">
      <c r="A851" t="s" s="253">
        <v>132</v>
      </c>
      <c r="B851" t="s" s="252">
        <v>2107</v>
      </c>
      <c r="C851" t="s" s="253">
        <v>2108</v>
      </c>
      <c r="D851" t="s" s="253">
        <v>2199</v>
      </c>
      <c r="E851" t="s" s="253">
        <v>2200</v>
      </c>
      <c r="F851" s="253">
        <f>IF('J201'!K42&gt;=0,"OK","ERROR")</f>
      </c>
    </row>
    <row r="852">
      <c r="A852" t="s" s="253">
        <v>132</v>
      </c>
      <c r="B852" t="s" s="252">
        <v>2107</v>
      </c>
      <c r="C852" t="s" s="253">
        <v>2108</v>
      </c>
      <c r="D852" t="s" s="253">
        <v>2201</v>
      </c>
      <c r="E852" t="s" s="253">
        <v>2202</v>
      </c>
      <c r="F852" s="253">
        <f>IF('J201'!L42&gt;=0,"OK","ERROR")</f>
      </c>
    </row>
    <row r="853">
      <c r="A853" t="s" s="253">
        <v>132</v>
      </c>
      <c r="B853" t="s" s="252">
        <v>2107</v>
      </c>
      <c r="C853" t="s" s="253">
        <v>2108</v>
      </c>
      <c r="D853" t="s" s="253">
        <v>2203</v>
      </c>
      <c r="E853" t="s" s="253">
        <v>2204</v>
      </c>
      <c r="F853" s="253">
        <f>IF('J201'!M42&gt;=0,"OK","ERROR")</f>
      </c>
    </row>
    <row r="854">
      <c r="A854" t="s" s="253">
        <v>132</v>
      </c>
      <c r="B854" t="s" s="252">
        <v>2107</v>
      </c>
      <c r="C854" t="s" s="253">
        <v>2108</v>
      </c>
      <c r="D854" t="s" s="253">
        <v>2205</v>
      </c>
      <c r="E854" t="s" s="253">
        <v>2206</v>
      </c>
      <c r="F854" s="253">
        <f>IF('J201'!N42&gt;=0,"OK","ERROR")</f>
      </c>
    </row>
    <row r="855">
      <c r="A855" t="s" s="253">
        <v>132</v>
      </c>
      <c r="B855" t="s" s="252">
        <v>2107</v>
      </c>
      <c r="C855" t="s" s="253">
        <v>2108</v>
      </c>
      <c r="D855" t="s" s="253">
        <v>2207</v>
      </c>
      <c r="E855" t="s" s="253">
        <v>2208</v>
      </c>
      <c r="F855" s="253">
        <f>IF('J201'!O42&gt;=0,"OK","ERROR")</f>
      </c>
    </row>
    <row r="856">
      <c r="A856" t="s" s="253">
        <v>132</v>
      </c>
      <c r="B856" t="s" s="252">
        <v>2107</v>
      </c>
      <c r="C856" t="s" s="253">
        <v>2108</v>
      </c>
      <c r="D856" t="s" s="253">
        <v>2209</v>
      </c>
      <c r="E856" t="s" s="253">
        <v>2210</v>
      </c>
      <c r="F856" s="253">
        <f>IF('J201'!P42&gt;=0,"OK","ERROR")</f>
      </c>
    </row>
    <row r="857">
      <c r="A857" t="s" s="253">
        <v>132</v>
      </c>
      <c r="B857" t="s" s="252">
        <v>2107</v>
      </c>
      <c r="C857" t="s" s="253">
        <v>2108</v>
      </c>
      <c r="D857" t="s" s="253">
        <v>2211</v>
      </c>
      <c r="E857" t="s" s="253">
        <v>2212</v>
      </c>
      <c r="F857" s="253">
        <f>IF('J201'!Q42&gt;=0,"OK","ERROR")</f>
      </c>
    </row>
    <row r="858">
      <c r="A858" t="s" s="253">
        <v>132</v>
      </c>
      <c r="B858" t="s" s="252">
        <v>2107</v>
      </c>
      <c r="C858" t="s" s="253">
        <v>2108</v>
      </c>
      <c r="D858" t="s" s="253">
        <v>2213</v>
      </c>
      <c r="E858" t="s" s="253">
        <v>2214</v>
      </c>
      <c r="F858" s="253">
        <f>IF('J201'!R42&gt;=0,"OK","ERROR")</f>
      </c>
    </row>
    <row r="859">
      <c r="A859" t="s" s="253">
        <v>132</v>
      </c>
      <c r="B859" t="s" s="252">
        <v>2107</v>
      </c>
      <c r="C859" t="s" s="253">
        <v>2108</v>
      </c>
      <c r="D859" t="s" s="253">
        <v>2215</v>
      </c>
      <c r="E859" t="s" s="253">
        <v>2216</v>
      </c>
      <c r="F859" s="253">
        <f>IF('J201'!S42&gt;=0,"OK","ERROR")</f>
      </c>
    </row>
    <row r="860">
      <c r="A860" t="s" s="253">
        <v>132</v>
      </c>
      <c r="B860" t="s" s="252">
        <v>2107</v>
      </c>
      <c r="C860" t="s" s="253">
        <v>2108</v>
      </c>
      <c r="D860" t="s" s="253">
        <v>2217</v>
      </c>
      <c r="E860" t="s" s="253">
        <v>2218</v>
      </c>
      <c r="F860" s="253">
        <f>IF('J201'!T42&gt;=0,"OK","ERROR")</f>
      </c>
    </row>
    <row r="861">
      <c r="A861" t="s" s="253">
        <v>132</v>
      </c>
      <c r="B861" t="s" s="252">
        <v>2107</v>
      </c>
      <c r="C861" t="s" s="253">
        <v>2108</v>
      </c>
      <c r="D861" t="s" s="253">
        <v>2219</v>
      </c>
      <c r="E861" t="s" s="253">
        <v>2220</v>
      </c>
      <c r="F861" s="253">
        <f>IF('J201'!U42&gt;=0,"OK","ERROR")</f>
      </c>
    </row>
    <row r="862">
      <c r="A862" t="s" s="253">
        <v>132</v>
      </c>
      <c r="B862" t="s" s="252">
        <v>2107</v>
      </c>
      <c r="C862" t="s" s="253">
        <v>2108</v>
      </c>
      <c r="D862" t="s" s="253">
        <v>2221</v>
      </c>
      <c r="E862" t="s" s="253">
        <v>2222</v>
      </c>
      <c r="F862" s="253">
        <f>IF('J201'!V42&gt;=0,"OK","ERROR")</f>
      </c>
    </row>
    <row r="863">
      <c r="A863" t="s" s="253">
        <v>132</v>
      </c>
      <c r="B863" t="s" s="252">
        <v>2107</v>
      </c>
      <c r="C863" t="s" s="253">
        <v>2108</v>
      </c>
      <c r="D863" t="s" s="253">
        <v>2223</v>
      </c>
      <c r="E863" t="s" s="253">
        <v>2224</v>
      </c>
      <c r="F863" s="253">
        <f>IF('J201'!W42&gt;=0,"OK","ERROR")</f>
      </c>
    </row>
    <row r="864">
      <c r="A864" t="s" s="253">
        <v>132</v>
      </c>
      <c r="B864" t="s" s="252">
        <v>2107</v>
      </c>
      <c r="C864" t="s" s="253">
        <v>2108</v>
      </c>
      <c r="D864" t="s" s="253">
        <v>2225</v>
      </c>
      <c r="E864" t="s" s="253">
        <v>2226</v>
      </c>
      <c r="F864" s="253">
        <f>IF('J201'!X42&gt;=0,"OK","ERROR")</f>
      </c>
    </row>
    <row r="865">
      <c r="A865" t="s" s="253">
        <v>132</v>
      </c>
      <c r="B865" t="s" s="252">
        <v>2107</v>
      </c>
      <c r="C865" t="s" s="253">
        <v>2108</v>
      </c>
      <c r="D865" t="s" s="253">
        <v>2227</v>
      </c>
      <c r="E865" t="s" s="253">
        <v>2228</v>
      </c>
      <c r="F865" s="253">
        <f>IF('J201'!Y42&gt;=0,"OK","ERROR")</f>
      </c>
    </row>
    <row r="866">
      <c r="A866" t="s" s="253">
        <v>132</v>
      </c>
      <c r="B866" t="s" s="252">
        <v>2107</v>
      </c>
      <c r="C866" t="s" s="253">
        <v>2108</v>
      </c>
      <c r="D866" t="s" s="253">
        <v>2229</v>
      </c>
      <c r="E866" t="s" s="253">
        <v>2230</v>
      </c>
      <c r="F866" s="253">
        <f>IF('J201'!K43&gt;=0,"OK","ERROR")</f>
      </c>
    </row>
    <row r="867">
      <c r="A867" t="s" s="253">
        <v>132</v>
      </c>
      <c r="B867" t="s" s="252">
        <v>2107</v>
      </c>
      <c r="C867" t="s" s="253">
        <v>2108</v>
      </c>
      <c r="D867" t="s" s="253">
        <v>2231</v>
      </c>
      <c r="E867" t="s" s="253">
        <v>2232</v>
      </c>
      <c r="F867" s="253">
        <f>IF('J201'!L43&gt;=0,"OK","ERROR")</f>
      </c>
    </row>
    <row r="868">
      <c r="A868" t="s" s="253">
        <v>132</v>
      </c>
      <c r="B868" t="s" s="252">
        <v>2107</v>
      </c>
      <c r="C868" t="s" s="253">
        <v>2108</v>
      </c>
      <c r="D868" t="s" s="253">
        <v>2233</v>
      </c>
      <c r="E868" t="s" s="253">
        <v>2234</v>
      </c>
      <c r="F868" s="253">
        <f>IF('J201'!M43&gt;=0,"OK","ERROR")</f>
      </c>
    </row>
    <row r="869">
      <c r="A869" t="s" s="253">
        <v>132</v>
      </c>
      <c r="B869" t="s" s="252">
        <v>2107</v>
      </c>
      <c r="C869" t="s" s="253">
        <v>2108</v>
      </c>
      <c r="D869" t="s" s="253">
        <v>2235</v>
      </c>
      <c r="E869" t="s" s="253">
        <v>2236</v>
      </c>
      <c r="F869" s="253">
        <f>IF('J201'!N43&gt;=0,"OK","ERROR")</f>
      </c>
    </row>
    <row r="870">
      <c r="A870" t="s" s="253">
        <v>132</v>
      </c>
      <c r="B870" t="s" s="252">
        <v>2107</v>
      </c>
      <c r="C870" t="s" s="253">
        <v>2108</v>
      </c>
      <c r="D870" t="s" s="253">
        <v>2237</v>
      </c>
      <c r="E870" t="s" s="253">
        <v>2238</v>
      </c>
      <c r="F870" s="253">
        <f>IF('J201'!O43&gt;=0,"OK","ERROR")</f>
      </c>
    </row>
    <row r="871">
      <c r="A871" t="s" s="253">
        <v>132</v>
      </c>
      <c r="B871" t="s" s="252">
        <v>2107</v>
      </c>
      <c r="C871" t="s" s="253">
        <v>2108</v>
      </c>
      <c r="D871" t="s" s="253">
        <v>2239</v>
      </c>
      <c r="E871" t="s" s="253">
        <v>2240</v>
      </c>
      <c r="F871" s="253">
        <f>IF('J201'!P43&gt;=0,"OK","ERROR")</f>
      </c>
    </row>
    <row r="872">
      <c r="A872" t="s" s="253">
        <v>132</v>
      </c>
      <c r="B872" t="s" s="252">
        <v>2107</v>
      </c>
      <c r="C872" t="s" s="253">
        <v>2108</v>
      </c>
      <c r="D872" t="s" s="253">
        <v>2241</v>
      </c>
      <c r="E872" t="s" s="253">
        <v>2242</v>
      </c>
      <c r="F872" s="253">
        <f>IF('J201'!Q43&gt;=0,"OK","ERROR")</f>
      </c>
    </row>
    <row r="873">
      <c r="A873" t="s" s="253">
        <v>132</v>
      </c>
      <c r="B873" t="s" s="252">
        <v>2107</v>
      </c>
      <c r="C873" t="s" s="253">
        <v>2108</v>
      </c>
      <c r="D873" t="s" s="253">
        <v>2243</v>
      </c>
      <c r="E873" t="s" s="253">
        <v>2244</v>
      </c>
      <c r="F873" s="253">
        <f>IF('J201'!R43&gt;=0,"OK","ERROR")</f>
      </c>
    </row>
    <row r="874">
      <c r="A874" t="s" s="253">
        <v>132</v>
      </c>
      <c r="B874" t="s" s="252">
        <v>2107</v>
      </c>
      <c r="C874" t="s" s="253">
        <v>2108</v>
      </c>
      <c r="D874" t="s" s="253">
        <v>2245</v>
      </c>
      <c r="E874" t="s" s="253">
        <v>2246</v>
      </c>
      <c r="F874" s="253">
        <f>IF('J201'!S43&gt;=0,"OK","ERROR")</f>
      </c>
    </row>
    <row r="875">
      <c r="A875" t="s" s="253">
        <v>132</v>
      </c>
      <c r="B875" t="s" s="252">
        <v>2107</v>
      </c>
      <c r="C875" t="s" s="253">
        <v>2108</v>
      </c>
      <c r="D875" t="s" s="253">
        <v>2247</v>
      </c>
      <c r="E875" t="s" s="253">
        <v>2248</v>
      </c>
      <c r="F875" s="253">
        <f>IF('J201'!T43&gt;=0,"OK","ERROR")</f>
      </c>
    </row>
    <row r="876">
      <c r="A876" t="s" s="253">
        <v>132</v>
      </c>
      <c r="B876" t="s" s="252">
        <v>2107</v>
      </c>
      <c r="C876" t="s" s="253">
        <v>2108</v>
      </c>
      <c r="D876" t="s" s="253">
        <v>2249</v>
      </c>
      <c r="E876" t="s" s="253">
        <v>2250</v>
      </c>
      <c r="F876" s="253">
        <f>IF('J201'!U43&gt;=0,"OK","ERROR")</f>
      </c>
    </row>
    <row r="877">
      <c r="A877" t="s" s="253">
        <v>132</v>
      </c>
      <c r="B877" t="s" s="252">
        <v>2107</v>
      </c>
      <c r="C877" t="s" s="253">
        <v>2108</v>
      </c>
      <c r="D877" t="s" s="253">
        <v>2251</v>
      </c>
      <c r="E877" t="s" s="253">
        <v>2252</v>
      </c>
      <c r="F877" s="253">
        <f>IF('J201'!V43&gt;=0,"OK","ERROR")</f>
      </c>
    </row>
    <row r="878">
      <c r="A878" t="s" s="253">
        <v>132</v>
      </c>
      <c r="B878" t="s" s="252">
        <v>2107</v>
      </c>
      <c r="C878" t="s" s="253">
        <v>2108</v>
      </c>
      <c r="D878" t="s" s="253">
        <v>2253</v>
      </c>
      <c r="E878" t="s" s="253">
        <v>2254</v>
      </c>
      <c r="F878" s="253">
        <f>IF('J201'!W43&gt;=0,"OK","ERROR")</f>
      </c>
    </row>
    <row r="879">
      <c r="A879" t="s" s="253">
        <v>132</v>
      </c>
      <c r="B879" t="s" s="252">
        <v>2107</v>
      </c>
      <c r="C879" t="s" s="253">
        <v>2108</v>
      </c>
      <c r="D879" t="s" s="253">
        <v>2255</v>
      </c>
      <c r="E879" t="s" s="253">
        <v>2256</v>
      </c>
      <c r="F879" s="253">
        <f>IF('J201'!X43&gt;=0,"OK","ERROR")</f>
      </c>
    </row>
    <row r="880">
      <c r="A880" t="s" s="253">
        <v>132</v>
      </c>
      <c r="B880" t="s" s="252">
        <v>2107</v>
      </c>
      <c r="C880" t="s" s="253">
        <v>2108</v>
      </c>
      <c r="D880" t="s" s="253">
        <v>2257</v>
      </c>
      <c r="E880" t="s" s="253">
        <v>2258</v>
      </c>
      <c r="F880" s="253">
        <f>IF('J201'!Y43&gt;=0,"OK","ERROR")</f>
      </c>
    </row>
    <row r="881">
      <c r="A881" t="s" s="253">
        <v>132</v>
      </c>
      <c r="B881" t="s" s="252">
        <v>2107</v>
      </c>
      <c r="C881" t="s" s="253">
        <v>2108</v>
      </c>
      <c r="D881" t="s" s="253">
        <v>2259</v>
      </c>
      <c r="E881" t="s" s="253">
        <v>2260</v>
      </c>
      <c r="F881" s="253">
        <f>IF('J201'!K44&gt;=0,"OK","ERROR")</f>
      </c>
    </row>
    <row r="882">
      <c r="A882" t="s" s="253">
        <v>132</v>
      </c>
      <c r="B882" t="s" s="252">
        <v>2107</v>
      </c>
      <c r="C882" t="s" s="253">
        <v>2108</v>
      </c>
      <c r="D882" t="s" s="253">
        <v>2261</v>
      </c>
      <c r="E882" t="s" s="253">
        <v>2262</v>
      </c>
      <c r="F882" s="253">
        <f>IF('J201'!L44&gt;=0,"OK","ERROR")</f>
      </c>
    </row>
    <row r="883">
      <c r="A883" t="s" s="253">
        <v>132</v>
      </c>
      <c r="B883" t="s" s="252">
        <v>2107</v>
      </c>
      <c r="C883" t="s" s="253">
        <v>2108</v>
      </c>
      <c r="D883" t="s" s="253">
        <v>2263</v>
      </c>
      <c r="E883" t="s" s="253">
        <v>2264</v>
      </c>
      <c r="F883" s="253">
        <f>IF('J201'!M44&gt;=0,"OK","ERROR")</f>
      </c>
    </row>
    <row r="884">
      <c r="A884" t="s" s="253">
        <v>132</v>
      </c>
      <c r="B884" t="s" s="252">
        <v>2107</v>
      </c>
      <c r="C884" t="s" s="253">
        <v>2108</v>
      </c>
      <c r="D884" t="s" s="253">
        <v>2265</v>
      </c>
      <c r="E884" t="s" s="253">
        <v>2266</v>
      </c>
      <c r="F884" s="253">
        <f>IF('J201'!N44&gt;=0,"OK","ERROR")</f>
      </c>
    </row>
    <row r="885">
      <c r="A885" t="s" s="253">
        <v>132</v>
      </c>
      <c r="B885" t="s" s="252">
        <v>2107</v>
      </c>
      <c r="C885" t="s" s="253">
        <v>2108</v>
      </c>
      <c r="D885" t="s" s="253">
        <v>2267</v>
      </c>
      <c r="E885" t="s" s="253">
        <v>2268</v>
      </c>
      <c r="F885" s="253">
        <f>IF('J201'!O44&gt;=0,"OK","ERROR")</f>
      </c>
    </row>
    <row r="886">
      <c r="A886" t="s" s="253">
        <v>132</v>
      </c>
      <c r="B886" t="s" s="252">
        <v>2107</v>
      </c>
      <c r="C886" t="s" s="253">
        <v>2108</v>
      </c>
      <c r="D886" t="s" s="253">
        <v>2269</v>
      </c>
      <c r="E886" t="s" s="253">
        <v>2270</v>
      </c>
      <c r="F886" s="253">
        <f>IF('J201'!P44&gt;=0,"OK","ERROR")</f>
      </c>
    </row>
    <row r="887">
      <c r="A887" t="s" s="253">
        <v>132</v>
      </c>
      <c r="B887" t="s" s="252">
        <v>2107</v>
      </c>
      <c r="C887" t="s" s="253">
        <v>2108</v>
      </c>
      <c r="D887" t="s" s="253">
        <v>2271</v>
      </c>
      <c r="E887" t="s" s="253">
        <v>2272</v>
      </c>
      <c r="F887" s="253">
        <f>IF('J201'!Q44&gt;=0,"OK","ERROR")</f>
      </c>
    </row>
    <row r="888">
      <c r="A888" t="s" s="253">
        <v>132</v>
      </c>
      <c r="B888" t="s" s="252">
        <v>2107</v>
      </c>
      <c r="C888" t="s" s="253">
        <v>2108</v>
      </c>
      <c r="D888" t="s" s="253">
        <v>2273</v>
      </c>
      <c r="E888" t="s" s="253">
        <v>2274</v>
      </c>
      <c r="F888" s="253">
        <f>IF('J201'!R44&gt;=0,"OK","ERROR")</f>
      </c>
    </row>
    <row r="889">
      <c r="A889" t="s" s="253">
        <v>132</v>
      </c>
      <c r="B889" t="s" s="252">
        <v>2107</v>
      </c>
      <c r="C889" t="s" s="253">
        <v>2108</v>
      </c>
      <c r="D889" t="s" s="253">
        <v>2275</v>
      </c>
      <c r="E889" t="s" s="253">
        <v>2276</v>
      </c>
      <c r="F889" s="253">
        <f>IF('J201'!S44&gt;=0,"OK","ERROR")</f>
      </c>
    </row>
    <row r="890">
      <c r="A890" t="s" s="253">
        <v>132</v>
      </c>
      <c r="B890" t="s" s="252">
        <v>2107</v>
      </c>
      <c r="C890" t="s" s="253">
        <v>2108</v>
      </c>
      <c r="D890" t="s" s="253">
        <v>2277</v>
      </c>
      <c r="E890" t="s" s="253">
        <v>2278</v>
      </c>
      <c r="F890" s="253">
        <f>IF('J201'!T44&gt;=0,"OK","ERROR")</f>
      </c>
    </row>
    <row r="891">
      <c r="A891" t="s" s="253">
        <v>132</v>
      </c>
      <c r="B891" t="s" s="252">
        <v>2107</v>
      </c>
      <c r="C891" t="s" s="253">
        <v>2108</v>
      </c>
      <c r="D891" t="s" s="253">
        <v>2279</v>
      </c>
      <c r="E891" t="s" s="253">
        <v>2280</v>
      </c>
      <c r="F891" s="253">
        <f>IF('J201'!U44&gt;=0,"OK","ERROR")</f>
      </c>
    </row>
    <row r="892">
      <c r="A892" t="s" s="253">
        <v>132</v>
      </c>
      <c r="B892" t="s" s="252">
        <v>2107</v>
      </c>
      <c r="C892" t="s" s="253">
        <v>2108</v>
      </c>
      <c r="D892" t="s" s="253">
        <v>2281</v>
      </c>
      <c r="E892" t="s" s="253">
        <v>2282</v>
      </c>
      <c r="F892" s="253">
        <f>IF('J201'!V44&gt;=0,"OK","ERROR")</f>
      </c>
    </row>
    <row r="893">
      <c r="A893" t="s" s="253">
        <v>132</v>
      </c>
      <c r="B893" t="s" s="252">
        <v>2107</v>
      </c>
      <c r="C893" t="s" s="253">
        <v>2108</v>
      </c>
      <c r="D893" t="s" s="253">
        <v>2283</v>
      </c>
      <c r="E893" t="s" s="253">
        <v>2284</v>
      </c>
      <c r="F893" s="253">
        <f>IF('J201'!W44&gt;=0,"OK","ERROR")</f>
      </c>
    </row>
    <row r="894">
      <c r="A894" t="s" s="253">
        <v>132</v>
      </c>
      <c r="B894" t="s" s="252">
        <v>2107</v>
      </c>
      <c r="C894" t="s" s="253">
        <v>2108</v>
      </c>
      <c r="D894" t="s" s="253">
        <v>2285</v>
      </c>
      <c r="E894" t="s" s="253">
        <v>2286</v>
      </c>
      <c r="F894" s="253">
        <f>IF('J201'!X44&gt;=0,"OK","ERROR")</f>
      </c>
    </row>
    <row r="895">
      <c r="A895" t="s" s="253">
        <v>132</v>
      </c>
      <c r="B895" t="s" s="252">
        <v>2107</v>
      </c>
      <c r="C895" t="s" s="253">
        <v>2108</v>
      </c>
      <c r="D895" t="s" s="253">
        <v>2287</v>
      </c>
      <c r="E895" t="s" s="253">
        <v>2288</v>
      </c>
      <c r="F895" s="253">
        <f>IF('J201'!Y44&gt;=0,"OK","ERROR")</f>
      </c>
    </row>
    <row r="896">
      <c r="A896" t="s" s="253">
        <v>132</v>
      </c>
      <c r="B896" t="s" s="252">
        <v>2107</v>
      </c>
      <c r="C896" t="s" s="253">
        <v>2108</v>
      </c>
      <c r="D896" t="s" s="253">
        <v>2289</v>
      </c>
      <c r="E896" t="s" s="253">
        <v>2290</v>
      </c>
      <c r="F896" s="253">
        <f>IF('J201'!K45&gt;=0,"OK","ERROR")</f>
      </c>
    </row>
    <row r="897">
      <c r="A897" t="s" s="253">
        <v>132</v>
      </c>
      <c r="B897" t="s" s="252">
        <v>2107</v>
      </c>
      <c r="C897" t="s" s="253">
        <v>2108</v>
      </c>
      <c r="D897" t="s" s="253">
        <v>2291</v>
      </c>
      <c r="E897" t="s" s="253">
        <v>2292</v>
      </c>
      <c r="F897" s="253">
        <f>IF('J201'!L45&gt;=0,"OK","ERROR")</f>
      </c>
    </row>
    <row r="898">
      <c r="A898" t="s" s="253">
        <v>132</v>
      </c>
      <c r="B898" t="s" s="252">
        <v>2107</v>
      </c>
      <c r="C898" t="s" s="253">
        <v>2108</v>
      </c>
      <c r="D898" t="s" s="253">
        <v>2293</v>
      </c>
      <c r="E898" t="s" s="253">
        <v>2294</v>
      </c>
      <c r="F898" s="253">
        <f>IF('J201'!M45&gt;=0,"OK","ERROR")</f>
      </c>
    </row>
    <row r="899">
      <c r="A899" t="s" s="253">
        <v>132</v>
      </c>
      <c r="B899" t="s" s="252">
        <v>2107</v>
      </c>
      <c r="C899" t="s" s="253">
        <v>2108</v>
      </c>
      <c r="D899" t="s" s="253">
        <v>2295</v>
      </c>
      <c r="E899" t="s" s="253">
        <v>2296</v>
      </c>
      <c r="F899" s="253">
        <f>IF('J201'!N45&gt;=0,"OK","ERROR")</f>
      </c>
    </row>
    <row r="900">
      <c r="A900" t="s" s="253">
        <v>132</v>
      </c>
      <c r="B900" t="s" s="252">
        <v>2107</v>
      </c>
      <c r="C900" t="s" s="253">
        <v>2108</v>
      </c>
      <c r="D900" t="s" s="253">
        <v>2297</v>
      </c>
      <c r="E900" t="s" s="253">
        <v>2298</v>
      </c>
      <c r="F900" s="253">
        <f>IF('J201'!O45&gt;=0,"OK","ERROR")</f>
      </c>
    </row>
    <row r="901">
      <c r="A901" t="s" s="253">
        <v>132</v>
      </c>
      <c r="B901" t="s" s="252">
        <v>2107</v>
      </c>
      <c r="C901" t="s" s="253">
        <v>2108</v>
      </c>
      <c r="D901" t="s" s="253">
        <v>2299</v>
      </c>
      <c r="E901" t="s" s="253">
        <v>2300</v>
      </c>
      <c r="F901" s="253">
        <f>IF('J201'!P45&gt;=0,"OK","ERROR")</f>
      </c>
    </row>
    <row r="902">
      <c r="A902" t="s" s="253">
        <v>132</v>
      </c>
      <c r="B902" t="s" s="252">
        <v>2107</v>
      </c>
      <c r="C902" t="s" s="253">
        <v>2108</v>
      </c>
      <c r="D902" t="s" s="253">
        <v>2301</v>
      </c>
      <c r="E902" t="s" s="253">
        <v>2302</v>
      </c>
      <c r="F902" s="253">
        <f>IF('J201'!Q45&gt;=0,"OK","ERROR")</f>
      </c>
    </row>
    <row r="903">
      <c r="A903" t="s" s="253">
        <v>132</v>
      </c>
      <c r="B903" t="s" s="252">
        <v>2107</v>
      </c>
      <c r="C903" t="s" s="253">
        <v>2108</v>
      </c>
      <c r="D903" t="s" s="253">
        <v>2303</v>
      </c>
      <c r="E903" t="s" s="253">
        <v>2304</v>
      </c>
      <c r="F903" s="253">
        <f>IF('J201'!R45&gt;=0,"OK","ERROR")</f>
      </c>
    </row>
    <row r="904">
      <c r="A904" t="s" s="253">
        <v>132</v>
      </c>
      <c r="B904" t="s" s="252">
        <v>2107</v>
      </c>
      <c r="C904" t="s" s="253">
        <v>2108</v>
      </c>
      <c r="D904" t="s" s="253">
        <v>2305</v>
      </c>
      <c r="E904" t="s" s="253">
        <v>2306</v>
      </c>
      <c r="F904" s="253">
        <f>IF('J201'!S45&gt;=0,"OK","ERROR")</f>
      </c>
    </row>
    <row r="905">
      <c r="A905" t="s" s="253">
        <v>132</v>
      </c>
      <c r="B905" t="s" s="252">
        <v>2107</v>
      </c>
      <c r="C905" t="s" s="253">
        <v>2108</v>
      </c>
      <c r="D905" t="s" s="253">
        <v>2307</v>
      </c>
      <c r="E905" t="s" s="253">
        <v>2308</v>
      </c>
      <c r="F905" s="253">
        <f>IF('J201'!T45&gt;=0,"OK","ERROR")</f>
      </c>
    </row>
    <row r="906">
      <c r="A906" t="s" s="253">
        <v>132</v>
      </c>
      <c r="B906" t="s" s="252">
        <v>2107</v>
      </c>
      <c r="C906" t="s" s="253">
        <v>2108</v>
      </c>
      <c r="D906" t="s" s="253">
        <v>2309</v>
      </c>
      <c r="E906" t="s" s="253">
        <v>2310</v>
      </c>
      <c r="F906" s="253">
        <f>IF('J201'!U45&gt;=0,"OK","ERROR")</f>
      </c>
    </row>
    <row r="907">
      <c r="A907" t="s" s="253">
        <v>132</v>
      </c>
      <c r="B907" t="s" s="252">
        <v>2107</v>
      </c>
      <c r="C907" t="s" s="253">
        <v>2108</v>
      </c>
      <c r="D907" t="s" s="253">
        <v>2311</v>
      </c>
      <c r="E907" t="s" s="253">
        <v>2312</v>
      </c>
      <c r="F907" s="253">
        <f>IF('J201'!V45&gt;=0,"OK","ERROR")</f>
      </c>
    </row>
    <row r="908">
      <c r="A908" t="s" s="253">
        <v>132</v>
      </c>
      <c r="B908" t="s" s="252">
        <v>2107</v>
      </c>
      <c r="C908" t="s" s="253">
        <v>2108</v>
      </c>
      <c r="D908" t="s" s="253">
        <v>2313</v>
      </c>
      <c r="E908" t="s" s="253">
        <v>2314</v>
      </c>
      <c r="F908" s="253">
        <f>IF('J201'!W45&gt;=0,"OK","ERROR")</f>
      </c>
    </row>
    <row r="909">
      <c r="A909" t="s" s="253">
        <v>132</v>
      </c>
      <c r="B909" t="s" s="252">
        <v>2107</v>
      </c>
      <c r="C909" t="s" s="253">
        <v>2108</v>
      </c>
      <c r="D909" t="s" s="253">
        <v>2315</v>
      </c>
      <c r="E909" t="s" s="253">
        <v>2316</v>
      </c>
      <c r="F909" s="253">
        <f>IF('J201'!X45&gt;=0,"OK","ERROR")</f>
      </c>
    </row>
    <row r="910">
      <c r="A910" t="s" s="253">
        <v>132</v>
      </c>
      <c r="B910" t="s" s="252">
        <v>2107</v>
      </c>
      <c r="C910" t="s" s="253">
        <v>2108</v>
      </c>
      <c r="D910" t="s" s="253">
        <v>2317</v>
      </c>
      <c r="E910" t="s" s="253">
        <v>2318</v>
      </c>
      <c r="F910" s="253">
        <f>IF('J201'!Y45&gt;=0,"OK","ERROR")</f>
      </c>
    </row>
    <row r="911">
      <c r="A911" t="s" s="253">
        <v>132</v>
      </c>
      <c r="B911" t="s" s="252">
        <v>2107</v>
      </c>
      <c r="C911" t="s" s="253">
        <v>2108</v>
      </c>
      <c r="D911" t="s" s="253">
        <v>2319</v>
      </c>
      <c r="E911" t="s" s="253">
        <v>2320</v>
      </c>
      <c r="F911" s="253">
        <f>IF('J201'!K46&gt;=0,"OK","ERROR")</f>
      </c>
    </row>
    <row r="912">
      <c r="A912" t="s" s="253">
        <v>132</v>
      </c>
      <c r="B912" t="s" s="252">
        <v>2107</v>
      </c>
      <c r="C912" t="s" s="253">
        <v>2108</v>
      </c>
      <c r="D912" t="s" s="253">
        <v>2321</v>
      </c>
      <c r="E912" t="s" s="253">
        <v>2322</v>
      </c>
      <c r="F912" s="253">
        <f>IF('J201'!L46&gt;=0,"OK","ERROR")</f>
      </c>
    </row>
    <row r="913">
      <c r="A913" t="s" s="253">
        <v>132</v>
      </c>
      <c r="B913" t="s" s="252">
        <v>2107</v>
      </c>
      <c r="C913" t="s" s="253">
        <v>2108</v>
      </c>
      <c r="D913" t="s" s="253">
        <v>2323</v>
      </c>
      <c r="E913" t="s" s="253">
        <v>2324</v>
      </c>
      <c r="F913" s="253">
        <f>IF('J201'!M46&gt;=0,"OK","ERROR")</f>
      </c>
    </row>
    <row r="914">
      <c r="A914" t="s" s="253">
        <v>132</v>
      </c>
      <c r="B914" t="s" s="252">
        <v>2107</v>
      </c>
      <c r="C914" t="s" s="253">
        <v>2108</v>
      </c>
      <c r="D914" t="s" s="253">
        <v>2325</v>
      </c>
      <c r="E914" t="s" s="253">
        <v>2326</v>
      </c>
      <c r="F914" s="253">
        <f>IF('J201'!N46&gt;=0,"OK","ERROR")</f>
      </c>
    </row>
    <row r="915">
      <c r="A915" t="s" s="253">
        <v>132</v>
      </c>
      <c r="B915" t="s" s="252">
        <v>2107</v>
      </c>
      <c r="C915" t="s" s="253">
        <v>2108</v>
      </c>
      <c r="D915" t="s" s="253">
        <v>2327</v>
      </c>
      <c r="E915" t="s" s="253">
        <v>2328</v>
      </c>
      <c r="F915" s="253">
        <f>IF('J201'!O46&gt;=0,"OK","ERROR")</f>
      </c>
    </row>
    <row r="916">
      <c r="A916" t="s" s="253">
        <v>132</v>
      </c>
      <c r="B916" t="s" s="252">
        <v>2107</v>
      </c>
      <c r="C916" t="s" s="253">
        <v>2108</v>
      </c>
      <c r="D916" t="s" s="253">
        <v>2329</v>
      </c>
      <c r="E916" t="s" s="253">
        <v>2330</v>
      </c>
      <c r="F916" s="253">
        <f>IF('J201'!P46&gt;=0,"OK","ERROR")</f>
      </c>
    </row>
    <row r="917">
      <c r="A917" t="s" s="253">
        <v>132</v>
      </c>
      <c r="B917" t="s" s="252">
        <v>2107</v>
      </c>
      <c r="C917" t="s" s="253">
        <v>2108</v>
      </c>
      <c r="D917" t="s" s="253">
        <v>2331</v>
      </c>
      <c r="E917" t="s" s="253">
        <v>2332</v>
      </c>
      <c r="F917" s="253">
        <f>IF('J201'!Q46&gt;=0,"OK","ERROR")</f>
      </c>
    </row>
    <row r="918">
      <c r="A918" t="s" s="253">
        <v>132</v>
      </c>
      <c r="B918" t="s" s="252">
        <v>2107</v>
      </c>
      <c r="C918" t="s" s="253">
        <v>2108</v>
      </c>
      <c r="D918" t="s" s="253">
        <v>2333</v>
      </c>
      <c r="E918" t="s" s="253">
        <v>2334</v>
      </c>
      <c r="F918" s="253">
        <f>IF('J201'!R46&gt;=0,"OK","ERROR")</f>
      </c>
    </row>
    <row r="919">
      <c r="A919" t="s" s="253">
        <v>132</v>
      </c>
      <c r="B919" t="s" s="252">
        <v>2107</v>
      </c>
      <c r="C919" t="s" s="253">
        <v>2108</v>
      </c>
      <c r="D919" t="s" s="253">
        <v>2335</v>
      </c>
      <c r="E919" t="s" s="253">
        <v>2336</v>
      </c>
      <c r="F919" s="253">
        <f>IF('J201'!S46&gt;=0,"OK","ERROR")</f>
      </c>
    </row>
    <row r="920">
      <c r="A920" t="s" s="253">
        <v>132</v>
      </c>
      <c r="B920" t="s" s="252">
        <v>2107</v>
      </c>
      <c r="C920" t="s" s="253">
        <v>2108</v>
      </c>
      <c r="D920" t="s" s="253">
        <v>2337</v>
      </c>
      <c r="E920" t="s" s="253">
        <v>2338</v>
      </c>
      <c r="F920" s="253">
        <f>IF('J201'!T46&gt;=0,"OK","ERROR")</f>
      </c>
    </row>
    <row r="921">
      <c r="A921" t="s" s="253">
        <v>132</v>
      </c>
      <c r="B921" t="s" s="252">
        <v>2107</v>
      </c>
      <c r="C921" t="s" s="253">
        <v>2108</v>
      </c>
      <c r="D921" t="s" s="253">
        <v>2339</v>
      </c>
      <c r="E921" t="s" s="253">
        <v>2340</v>
      </c>
      <c r="F921" s="253">
        <f>IF('J201'!U46&gt;=0,"OK","ERROR")</f>
      </c>
    </row>
    <row r="922">
      <c r="A922" t="s" s="253">
        <v>132</v>
      </c>
      <c r="B922" t="s" s="252">
        <v>2107</v>
      </c>
      <c r="C922" t="s" s="253">
        <v>2108</v>
      </c>
      <c r="D922" t="s" s="253">
        <v>2341</v>
      </c>
      <c r="E922" t="s" s="253">
        <v>2342</v>
      </c>
      <c r="F922" s="253">
        <f>IF('J201'!V46&gt;=0,"OK","ERROR")</f>
      </c>
    </row>
    <row r="923">
      <c r="A923" t="s" s="253">
        <v>132</v>
      </c>
      <c r="B923" t="s" s="252">
        <v>2107</v>
      </c>
      <c r="C923" t="s" s="253">
        <v>2108</v>
      </c>
      <c r="D923" t="s" s="253">
        <v>2343</v>
      </c>
      <c r="E923" t="s" s="253">
        <v>2344</v>
      </c>
      <c r="F923" s="253">
        <f>IF('J201'!W46&gt;=0,"OK","ERROR")</f>
      </c>
    </row>
    <row r="924">
      <c r="A924" t="s" s="253">
        <v>132</v>
      </c>
      <c r="B924" t="s" s="252">
        <v>2107</v>
      </c>
      <c r="C924" t="s" s="253">
        <v>2108</v>
      </c>
      <c r="D924" t="s" s="253">
        <v>2345</v>
      </c>
      <c r="E924" t="s" s="253">
        <v>2346</v>
      </c>
      <c r="F924" s="253">
        <f>IF('J201'!X46&gt;=0,"OK","ERROR")</f>
      </c>
    </row>
    <row r="925">
      <c r="A925" t="s" s="253">
        <v>132</v>
      </c>
      <c r="B925" t="s" s="252">
        <v>2107</v>
      </c>
      <c r="C925" t="s" s="253">
        <v>2108</v>
      </c>
      <c r="D925" t="s" s="253">
        <v>2347</v>
      </c>
      <c r="E925" t="s" s="253">
        <v>2348</v>
      </c>
      <c r="F925" s="253">
        <f>IF('J201'!Y46&gt;=0,"OK","ERROR")</f>
      </c>
    </row>
    <row r="926">
      <c r="A926" t="s" s="253">
        <v>132</v>
      </c>
      <c r="B926" t="s" s="252">
        <v>2107</v>
      </c>
      <c r="C926" t="s" s="253">
        <v>2108</v>
      </c>
      <c r="D926" t="s" s="253">
        <v>2349</v>
      </c>
      <c r="E926" t="s" s="253">
        <v>2350</v>
      </c>
      <c r="F926" s="253">
        <f>IF('J201'!K47&gt;=0,"OK","ERROR")</f>
      </c>
    </row>
    <row r="927">
      <c r="A927" t="s" s="253">
        <v>132</v>
      </c>
      <c r="B927" t="s" s="252">
        <v>2107</v>
      </c>
      <c r="C927" t="s" s="253">
        <v>2108</v>
      </c>
      <c r="D927" t="s" s="253">
        <v>2351</v>
      </c>
      <c r="E927" t="s" s="253">
        <v>2352</v>
      </c>
      <c r="F927" s="253">
        <f>IF('J201'!L47&gt;=0,"OK","ERROR")</f>
      </c>
    </row>
    <row r="928">
      <c r="A928" t="s" s="253">
        <v>132</v>
      </c>
      <c r="B928" t="s" s="252">
        <v>2107</v>
      </c>
      <c r="C928" t="s" s="253">
        <v>2108</v>
      </c>
      <c r="D928" t="s" s="253">
        <v>2353</v>
      </c>
      <c r="E928" t="s" s="253">
        <v>2354</v>
      </c>
      <c r="F928" s="253">
        <f>IF('J201'!M47&gt;=0,"OK","ERROR")</f>
      </c>
    </row>
    <row r="929">
      <c r="A929" t="s" s="253">
        <v>132</v>
      </c>
      <c r="B929" t="s" s="252">
        <v>2107</v>
      </c>
      <c r="C929" t="s" s="253">
        <v>2108</v>
      </c>
      <c r="D929" t="s" s="253">
        <v>2355</v>
      </c>
      <c r="E929" t="s" s="253">
        <v>2356</v>
      </c>
      <c r="F929" s="253">
        <f>IF('J201'!N47&gt;=0,"OK","ERROR")</f>
      </c>
    </row>
    <row r="930">
      <c r="A930" t="s" s="253">
        <v>132</v>
      </c>
      <c r="B930" t="s" s="252">
        <v>2107</v>
      </c>
      <c r="C930" t="s" s="253">
        <v>2108</v>
      </c>
      <c r="D930" t="s" s="253">
        <v>2357</v>
      </c>
      <c r="E930" t="s" s="253">
        <v>2358</v>
      </c>
      <c r="F930" s="253">
        <f>IF('J201'!O47&gt;=0,"OK","ERROR")</f>
      </c>
    </row>
    <row r="931">
      <c r="A931" t="s" s="253">
        <v>132</v>
      </c>
      <c r="B931" t="s" s="252">
        <v>2107</v>
      </c>
      <c r="C931" t="s" s="253">
        <v>2108</v>
      </c>
      <c r="D931" t="s" s="253">
        <v>2359</v>
      </c>
      <c r="E931" t="s" s="253">
        <v>2360</v>
      </c>
      <c r="F931" s="253">
        <f>IF('J201'!P47&gt;=0,"OK","ERROR")</f>
      </c>
    </row>
    <row r="932">
      <c r="A932" t="s" s="253">
        <v>132</v>
      </c>
      <c r="B932" t="s" s="252">
        <v>2107</v>
      </c>
      <c r="C932" t="s" s="253">
        <v>2108</v>
      </c>
      <c r="D932" t="s" s="253">
        <v>2361</v>
      </c>
      <c r="E932" t="s" s="253">
        <v>2362</v>
      </c>
      <c r="F932" s="253">
        <f>IF('J201'!Q47&gt;=0,"OK","ERROR")</f>
      </c>
    </row>
    <row r="933">
      <c r="A933" t="s" s="253">
        <v>132</v>
      </c>
      <c r="B933" t="s" s="252">
        <v>2107</v>
      </c>
      <c r="C933" t="s" s="253">
        <v>2108</v>
      </c>
      <c r="D933" t="s" s="253">
        <v>2363</v>
      </c>
      <c r="E933" t="s" s="253">
        <v>2364</v>
      </c>
      <c r="F933" s="253">
        <f>IF('J201'!R47&gt;=0,"OK","ERROR")</f>
      </c>
    </row>
    <row r="934">
      <c r="A934" t="s" s="253">
        <v>132</v>
      </c>
      <c r="B934" t="s" s="252">
        <v>2107</v>
      </c>
      <c r="C934" t="s" s="253">
        <v>2108</v>
      </c>
      <c r="D934" t="s" s="253">
        <v>2365</v>
      </c>
      <c r="E934" t="s" s="253">
        <v>2366</v>
      </c>
      <c r="F934" s="253">
        <f>IF('J201'!S47&gt;=0,"OK","ERROR")</f>
      </c>
    </row>
    <row r="935">
      <c r="A935" t="s" s="253">
        <v>132</v>
      </c>
      <c r="B935" t="s" s="252">
        <v>2107</v>
      </c>
      <c r="C935" t="s" s="253">
        <v>2108</v>
      </c>
      <c r="D935" t="s" s="253">
        <v>2367</v>
      </c>
      <c r="E935" t="s" s="253">
        <v>2368</v>
      </c>
      <c r="F935" s="253">
        <f>IF('J201'!T47&gt;=0,"OK","ERROR")</f>
      </c>
    </row>
    <row r="936">
      <c r="A936" t="s" s="253">
        <v>132</v>
      </c>
      <c r="B936" t="s" s="252">
        <v>2107</v>
      </c>
      <c r="C936" t="s" s="253">
        <v>2108</v>
      </c>
      <c r="D936" t="s" s="253">
        <v>2369</v>
      </c>
      <c r="E936" t="s" s="253">
        <v>2370</v>
      </c>
      <c r="F936" s="253">
        <f>IF('J201'!U47&gt;=0,"OK","ERROR")</f>
      </c>
    </row>
    <row r="937">
      <c r="A937" t="s" s="253">
        <v>132</v>
      </c>
      <c r="B937" t="s" s="252">
        <v>2107</v>
      </c>
      <c r="C937" t="s" s="253">
        <v>2108</v>
      </c>
      <c r="D937" t="s" s="253">
        <v>2371</v>
      </c>
      <c r="E937" t="s" s="253">
        <v>2372</v>
      </c>
      <c r="F937" s="253">
        <f>IF('J201'!V47&gt;=0,"OK","ERROR")</f>
      </c>
    </row>
    <row r="938">
      <c r="A938" t="s" s="253">
        <v>132</v>
      </c>
      <c r="B938" t="s" s="252">
        <v>2107</v>
      </c>
      <c r="C938" t="s" s="253">
        <v>2108</v>
      </c>
      <c r="D938" t="s" s="253">
        <v>2373</v>
      </c>
      <c r="E938" t="s" s="253">
        <v>2374</v>
      </c>
      <c r="F938" s="253">
        <f>IF('J201'!W47&gt;=0,"OK","ERROR")</f>
      </c>
    </row>
    <row r="939">
      <c r="A939" t="s" s="253">
        <v>132</v>
      </c>
      <c r="B939" t="s" s="252">
        <v>2107</v>
      </c>
      <c r="C939" t="s" s="253">
        <v>2108</v>
      </c>
      <c r="D939" t="s" s="253">
        <v>2375</v>
      </c>
      <c r="E939" t="s" s="253">
        <v>2376</v>
      </c>
      <c r="F939" s="253">
        <f>IF('J201'!X47&gt;=0,"OK","ERROR")</f>
      </c>
    </row>
    <row r="940">
      <c r="A940" t="s" s="253">
        <v>132</v>
      </c>
      <c r="B940" t="s" s="252">
        <v>2107</v>
      </c>
      <c r="C940" t="s" s="253">
        <v>2108</v>
      </c>
      <c r="D940" t="s" s="253">
        <v>2377</v>
      </c>
      <c r="E940" t="s" s="253">
        <v>2378</v>
      </c>
      <c r="F940" s="253">
        <f>IF('J201'!Y47&gt;=0,"OK","ERROR")</f>
      </c>
    </row>
    <row r="941">
      <c r="A941" t="s" s="253">
        <v>132</v>
      </c>
      <c r="B941" t="s" s="252">
        <v>2379</v>
      </c>
      <c r="C941" t="s" s="253">
        <v>2380</v>
      </c>
      <c r="D941" t="s" s="253">
        <v>2381</v>
      </c>
      <c r="E941" t="s" s="253">
        <v>2382</v>
      </c>
      <c r="F941" s="253">
        <f>IF(ABS('J201'!K57-SUM('J201'!K61,'J201'!K59))&lt;=0.5,"OK","ERROR")</f>
      </c>
    </row>
    <row r="942">
      <c r="A942" t="s" s="253">
        <v>132</v>
      </c>
      <c r="B942" t="s" s="252">
        <v>2379</v>
      </c>
      <c r="C942" t="s" s="253">
        <v>2380</v>
      </c>
      <c r="D942" t="s" s="253">
        <v>2383</v>
      </c>
      <c r="E942" t="s" s="253">
        <v>2384</v>
      </c>
      <c r="F942" s="253">
        <f>IF(ABS('J201'!L57-SUM('J201'!L61,'J201'!L59))&lt;=0.5,"OK","ERROR")</f>
      </c>
    </row>
    <row r="943">
      <c r="A943" t="s" s="253">
        <v>132</v>
      </c>
      <c r="B943" t="s" s="252">
        <v>2379</v>
      </c>
      <c r="C943" t="s" s="253">
        <v>2380</v>
      </c>
      <c r="D943" t="s" s="253">
        <v>2385</v>
      </c>
      <c r="E943" t="s" s="253">
        <v>2386</v>
      </c>
      <c r="F943" s="253">
        <f>IF(ABS('J201'!M57-SUM('J201'!M61,'J201'!M59))&lt;=0.5,"OK","ERROR")</f>
      </c>
    </row>
    <row r="944">
      <c r="A944" t="s" s="253">
        <v>132</v>
      </c>
      <c r="B944" t="s" s="252">
        <v>2379</v>
      </c>
      <c r="C944" t="s" s="253">
        <v>2380</v>
      </c>
      <c r="D944" t="s" s="253">
        <v>2387</v>
      </c>
      <c r="E944" t="s" s="253">
        <v>2388</v>
      </c>
      <c r="F944" s="253">
        <f>IF(ABS('J201'!N57-SUM('J201'!N61,'J201'!N59))&lt;=0.5,"OK","ERROR")</f>
      </c>
    </row>
    <row r="945">
      <c r="A945" t="s" s="253">
        <v>132</v>
      </c>
      <c r="B945" t="s" s="252">
        <v>2379</v>
      </c>
      <c r="C945" t="s" s="253">
        <v>2380</v>
      </c>
      <c r="D945" t="s" s="253">
        <v>2389</v>
      </c>
      <c r="E945" t="s" s="253">
        <v>2390</v>
      </c>
      <c r="F945" s="253">
        <f>IF(ABS('J201'!O57-SUM('J201'!O61,'J201'!O59))&lt;=0.5,"OK","ERROR")</f>
      </c>
    </row>
    <row r="946">
      <c r="A946" t="s" s="253">
        <v>132</v>
      </c>
      <c r="B946" t="s" s="252">
        <v>2379</v>
      </c>
      <c r="C946" t="s" s="253">
        <v>2380</v>
      </c>
      <c r="D946" t="s" s="253">
        <v>2391</v>
      </c>
      <c r="E946" t="s" s="253">
        <v>2392</v>
      </c>
      <c r="F946" s="253">
        <f>IF(ABS('J201'!P57-SUM('J201'!P61,'J201'!P59))&lt;=0.5,"OK","ERROR")</f>
      </c>
    </row>
    <row r="947">
      <c r="A947" t="s" s="253">
        <v>132</v>
      </c>
      <c r="B947" t="s" s="252">
        <v>2379</v>
      </c>
      <c r="C947" t="s" s="253">
        <v>2380</v>
      </c>
      <c r="D947" t="s" s="253">
        <v>2393</v>
      </c>
      <c r="E947" t="s" s="253">
        <v>2394</v>
      </c>
      <c r="F947" s="253">
        <f>IF(ABS('J201'!Q57-SUM('J201'!Q61,'J201'!Q59))&lt;=0.5,"OK","ERROR")</f>
      </c>
    </row>
    <row r="948">
      <c r="A948" t="s" s="253">
        <v>132</v>
      </c>
      <c r="B948" t="s" s="252">
        <v>2379</v>
      </c>
      <c r="C948" t="s" s="253">
        <v>2380</v>
      </c>
      <c r="D948" t="s" s="253">
        <v>2395</v>
      </c>
      <c r="E948" t="s" s="253">
        <v>2396</v>
      </c>
      <c r="F948" s="253">
        <f>IF(ABS('J201'!R57-SUM('J201'!R61,'J201'!R59))&lt;=0.5,"OK","ERROR")</f>
      </c>
    </row>
    <row r="949">
      <c r="A949" t="s" s="253">
        <v>132</v>
      </c>
      <c r="B949" t="s" s="252">
        <v>2379</v>
      </c>
      <c r="C949" t="s" s="253">
        <v>2380</v>
      </c>
      <c r="D949" t="s" s="253">
        <v>2397</v>
      </c>
      <c r="E949" t="s" s="253">
        <v>2398</v>
      </c>
      <c r="F949" s="253">
        <f>IF(ABS('J201'!S57-SUM('J201'!S61,'J201'!S59))&lt;=0.5,"OK","ERROR")</f>
      </c>
    </row>
    <row r="950">
      <c r="A950" t="s" s="253">
        <v>132</v>
      </c>
      <c r="B950" t="s" s="252">
        <v>2379</v>
      </c>
      <c r="C950" t="s" s="253">
        <v>2380</v>
      </c>
      <c r="D950" t="s" s="253">
        <v>2399</v>
      </c>
      <c r="E950" t="s" s="253">
        <v>2400</v>
      </c>
      <c r="F950" s="253">
        <f>IF(ABS('J201'!T57-SUM('J201'!T61,'J201'!T59))&lt;=0.5,"OK","ERROR")</f>
      </c>
    </row>
    <row r="951">
      <c r="A951" t="s" s="253">
        <v>132</v>
      </c>
      <c r="B951" t="s" s="252">
        <v>2379</v>
      </c>
      <c r="C951" t="s" s="253">
        <v>2380</v>
      </c>
      <c r="D951" t="s" s="253">
        <v>2401</v>
      </c>
      <c r="E951" t="s" s="253">
        <v>2402</v>
      </c>
      <c r="F951" s="253">
        <f>IF(ABS('J201'!U57-SUM('J201'!U61,'J201'!U59))&lt;=0.5,"OK","ERROR")</f>
      </c>
    </row>
    <row r="952">
      <c r="A952" t="s" s="253">
        <v>132</v>
      </c>
      <c r="B952" t="s" s="252">
        <v>2379</v>
      </c>
      <c r="C952" t="s" s="253">
        <v>2380</v>
      </c>
      <c r="D952" t="s" s="253">
        <v>2403</v>
      </c>
      <c r="E952" t="s" s="253">
        <v>2404</v>
      </c>
      <c r="F952" s="253">
        <f>IF(ABS('J201'!V57-SUM('J201'!V61,'J201'!V59))&lt;=0.5,"OK","ERROR")</f>
      </c>
    </row>
    <row r="953">
      <c r="A953" t="s" s="253">
        <v>132</v>
      </c>
      <c r="B953" t="s" s="252">
        <v>2379</v>
      </c>
      <c r="C953" t="s" s="253">
        <v>2380</v>
      </c>
      <c r="D953" t="s" s="253">
        <v>2405</v>
      </c>
      <c r="E953" t="s" s="253">
        <v>2406</v>
      </c>
      <c r="F953" s="253">
        <f>IF(ABS('J201'!W57-SUM('J201'!W61,'J201'!W59))&lt;=0.5,"OK","ERROR")</f>
      </c>
    </row>
    <row r="954">
      <c r="A954" t="s" s="253">
        <v>132</v>
      </c>
      <c r="B954" t="s" s="252">
        <v>2379</v>
      </c>
      <c r="C954" t="s" s="253">
        <v>2380</v>
      </c>
      <c r="D954" t="s" s="253">
        <v>2407</v>
      </c>
      <c r="E954" t="s" s="253">
        <v>2408</v>
      </c>
      <c r="F954" s="253">
        <f>IF(ABS('J201'!X57-SUM('J201'!X61,'J201'!X59))&lt;=0.5,"OK","ERROR")</f>
      </c>
    </row>
    <row r="955">
      <c r="A955" t="s" s="253">
        <v>132</v>
      </c>
      <c r="B955" t="s" s="252">
        <v>2379</v>
      </c>
      <c r="C955" t="s" s="253">
        <v>2380</v>
      </c>
      <c r="D955" t="s" s="253">
        <v>2409</v>
      </c>
      <c r="E955" t="s" s="253">
        <v>2410</v>
      </c>
      <c r="F955" s="253">
        <f>IF(ABS('J201'!Y57-SUM('J201'!Y61,'J201'!Y59))&lt;=0.5,"OK","ERROR")</f>
      </c>
    </row>
    <row r="956">
      <c r="A956" t="s" s="253">
        <v>132</v>
      </c>
      <c r="B956" t="s" s="252">
        <v>2411</v>
      </c>
      <c r="C956" t="s" s="253">
        <v>2412</v>
      </c>
      <c r="D956" t="s" s="253">
        <v>2413</v>
      </c>
      <c r="E956" t="s" s="253">
        <v>2414</v>
      </c>
      <c r="F956" s="253">
        <f>IF('J201'!K59-SUM('J201'!K60)&gt;=-0.5,"OK","ERROR")</f>
      </c>
    </row>
    <row r="957">
      <c r="A957" t="s" s="253">
        <v>132</v>
      </c>
      <c r="B957" t="s" s="252">
        <v>2411</v>
      </c>
      <c r="C957" t="s" s="253">
        <v>2412</v>
      </c>
      <c r="D957" t="s" s="253">
        <v>2415</v>
      </c>
      <c r="E957" t="s" s="253">
        <v>2416</v>
      </c>
      <c r="F957" s="253">
        <f>IF('J201'!L59-SUM('J201'!L60)&gt;=-0.5,"OK","ERROR")</f>
      </c>
    </row>
    <row r="958">
      <c r="A958" t="s" s="253">
        <v>132</v>
      </c>
      <c r="B958" t="s" s="252">
        <v>2411</v>
      </c>
      <c r="C958" t="s" s="253">
        <v>2412</v>
      </c>
      <c r="D958" t="s" s="253">
        <v>2417</v>
      </c>
      <c r="E958" t="s" s="253">
        <v>2418</v>
      </c>
      <c r="F958" s="253">
        <f>IF('J201'!M59-SUM('J201'!M60)&gt;=-0.5,"OK","ERROR")</f>
      </c>
    </row>
    <row r="959">
      <c r="A959" t="s" s="253">
        <v>132</v>
      </c>
      <c r="B959" t="s" s="252">
        <v>2411</v>
      </c>
      <c r="C959" t="s" s="253">
        <v>2412</v>
      </c>
      <c r="D959" t="s" s="253">
        <v>2419</v>
      </c>
      <c r="E959" t="s" s="253">
        <v>2420</v>
      </c>
      <c r="F959" s="253">
        <f>IF('J201'!N59-SUM('J201'!N60)&gt;=-0.5,"OK","ERROR")</f>
      </c>
    </row>
    <row r="960">
      <c r="A960" t="s" s="253">
        <v>132</v>
      </c>
      <c r="B960" t="s" s="252">
        <v>2411</v>
      </c>
      <c r="C960" t="s" s="253">
        <v>2412</v>
      </c>
      <c r="D960" t="s" s="253">
        <v>2421</v>
      </c>
      <c r="E960" t="s" s="253">
        <v>2422</v>
      </c>
      <c r="F960" s="253">
        <f>IF('J201'!O59-SUM('J201'!O60)&gt;=-0.5,"OK","ERROR")</f>
      </c>
    </row>
    <row r="961">
      <c r="A961" t="s" s="253">
        <v>132</v>
      </c>
      <c r="B961" t="s" s="252">
        <v>2411</v>
      </c>
      <c r="C961" t="s" s="253">
        <v>2412</v>
      </c>
      <c r="D961" t="s" s="253">
        <v>2423</v>
      </c>
      <c r="E961" t="s" s="253">
        <v>2424</v>
      </c>
      <c r="F961" s="253">
        <f>IF('J201'!P59-SUM('J201'!P60)&gt;=-0.5,"OK","ERROR")</f>
      </c>
    </row>
    <row r="962">
      <c r="A962" t="s" s="253">
        <v>132</v>
      </c>
      <c r="B962" t="s" s="252">
        <v>2411</v>
      </c>
      <c r="C962" t="s" s="253">
        <v>2412</v>
      </c>
      <c r="D962" t="s" s="253">
        <v>2425</v>
      </c>
      <c r="E962" t="s" s="253">
        <v>2426</v>
      </c>
      <c r="F962" s="253">
        <f>IF('J201'!Q59-SUM('J201'!Q60)&gt;=-0.5,"OK","ERROR")</f>
      </c>
    </row>
    <row r="963">
      <c r="A963" t="s" s="253">
        <v>132</v>
      </c>
      <c r="B963" t="s" s="252">
        <v>2411</v>
      </c>
      <c r="C963" t="s" s="253">
        <v>2412</v>
      </c>
      <c r="D963" t="s" s="253">
        <v>2427</v>
      </c>
      <c r="E963" t="s" s="253">
        <v>2428</v>
      </c>
      <c r="F963" s="253">
        <f>IF('J201'!R59-SUM('J201'!R60)&gt;=-0.5,"OK","ERROR")</f>
      </c>
    </row>
    <row r="964">
      <c r="A964" t="s" s="253">
        <v>132</v>
      </c>
      <c r="B964" t="s" s="252">
        <v>2411</v>
      </c>
      <c r="C964" t="s" s="253">
        <v>2412</v>
      </c>
      <c r="D964" t="s" s="253">
        <v>2429</v>
      </c>
      <c r="E964" t="s" s="253">
        <v>2430</v>
      </c>
      <c r="F964" s="253">
        <f>IF('J201'!S59-SUM('J201'!S60)&gt;=-0.5,"OK","ERROR")</f>
      </c>
    </row>
    <row r="965">
      <c r="A965" t="s" s="253">
        <v>132</v>
      </c>
      <c r="B965" t="s" s="252">
        <v>2411</v>
      </c>
      <c r="C965" t="s" s="253">
        <v>2412</v>
      </c>
      <c r="D965" t="s" s="253">
        <v>2431</v>
      </c>
      <c r="E965" t="s" s="253">
        <v>2432</v>
      </c>
      <c r="F965" s="253">
        <f>IF('J201'!T59-SUM('J201'!T60)&gt;=-0.5,"OK","ERROR")</f>
      </c>
    </row>
    <row r="966">
      <c r="A966" t="s" s="253">
        <v>132</v>
      </c>
      <c r="B966" t="s" s="252">
        <v>2411</v>
      </c>
      <c r="C966" t="s" s="253">
        <v>2412</v>
      </c>
      <c r="D966" t="s" s="253">
        <v>2433</v>
      </c>
      <c r="E966" t="s" s="253">
        <v>2434</v>
      </c>
      <c r="F966" s="253">
        <f>IF('J201'!U59-SUM('J201'!U60)&gt;=-0.5,"OK","ERROR")</f>
      </c>
    </row>
    <row r="967">
      <c r="A967" t="s" s="253">
        <v>132</v>
      </c>
      <c r="B967" t="s" s="252">
        <v>2411</v>
      </c>
      <c r="C967" t="s" s="253">
        <v>2412</v>
      </c>
      <c r="D967" t="s" s="253">
        <v>2435</v>
      </c>
      <c r="E967" t="s" s="253">
        <v>2436</v>
      </c>
      <c r="F967" s="253">
        <f>IF('J201'!V59-SUM('J201'!V60)&gt;=-0.5,"OK","ERROR")</f>
      </c>
    </row>
    <row r="968">
      <c r="A968" t="s" s="253">
        <v>132</v>
      </c>
      <c r="B968" t="s" s="252">
        <v>2411</v>
      </c>
      <c r="C968" t="s" s="253">
        <v>2412</v>
      </c>
      <c r="D968" t="s" s="253">
        <v>2437</v>
      </c>
      <c r="E968" t="s" s="253">
        <v>2438</v>
      </c>
      <c r="F968" s="253">
        <f>IF('J201'!W59-SUM('J201'!W60)&gt;=-0.5,"OK","ERROR")</f>
      </c>
    </row>
    <row r="969">
      <c r="A969" t="s" s="253">
        <v>132</v>
      </c>
      <c r="B969" t="s" s="252">
        <v>2411</v>
      </c>
      <c r="C969" t="s" s="253">
        <v>2412</v>
      </c>
      <c r="D969" t="s" s="253">
        <v>2439</v>
      </c>
      <c r="E969" t="s" s="253">
        <v>2440</v>
      </c>
      <c r="F969" s="253">
        <f>IF('J201'!X59-SUM('J201'!X60)&gt;=-0.5,"OK","ERROR")</f>
      </c>
    </row>
    <row r="970">
      <c r="A970" t="s" s="253">
        <v>132</v>
      </c>
      <c r="B970" t="s" s="252">
        <v>2411</v>
      </c>
      <c r="C970" t="s" s="253">
        <v>2412</v>
      </c>
      <c r="D970" t="s" s="253">
        <v>2441</v>
      </c>
      <c r="E970" t="s" s="253">
        <v>2442</v>
      </c>
      <c r="F970" s="253">
        <f>IF('J201'!Y59-SUM('J201'!Y60)&gt;=-0.5,"OK","ERROR")</f>
      </c>
    </row>
    <row r="971">
      <c r="A971" t="s" s="253">
        <v>132</v>
      </c>
      <c r="B971" t="s" s="252">
        <v>2411</v>
      </c>
      <c r="C971" t="s" s="253">
        <v>2412</v>
      </c>
      <c r="D971" t="s" s="253">
        <v>2443</v>
      </c>
      <c r="E971" t="s" s="253">
        <v>2444</v>
      </c>
      <c r="F971" s="253">
        <f>IF('J201'!K61-SUM('J201'!K62)&gt;=-0.5,"OK","ERROR")</f>
      </c>
    </row>
    <row r="972">
      <c r="A972" t="s" s="253">
        <v>132</v>
      </c>
      <c r="B972" t="s" s="252">
        <v>2411</v>
      </c>
      <c r="C972" t="s" s="253">
        <v>2412</v>
      </c>
      <c r="D972" t="s" s="253">
        <v>2445</v>
      </c>
      <c r="E972" t="s" s="253">
        <v>2446</v>
      </c>
      <c r="F972" s="253">
        <f>IF('J201'!L61-SUM('J201'!L62)&gt;=-0.5,"OK","ERROR")</f>
      </c>
    </row>
    <row r="973">
      <c r="A973" t="s" s="253">
        <v>132</v>
      </c>
      <c r="B973" t="s" s="252">
        <v>2411</v>
      </c>
      <c r="C973" t="s" s="253">
        <v>2412</v>
      </c>
      <c r="D973" t="s" s="253">
        <v>2447</v>
      </c>
      <c r="E973" t="s" s="253">
        <v>2448</v>
      </c>
      <c r="F973" s="253">
        <f>IF('J201'!M61-SUM('J201'!M62)&gt;=-0.5,"OK","ERROR")</f>
      </c>
    </row>
    <row r="974">
      <c r="A974" t="s" s="253">
        <v>132</v>
      </c>
      <c r="B974" t="s" s="252">
        <v>2411</v>
      </c>
      <c r="C974" t="s" s="253">
        <v>2412</v>
      </c>
      <c r="D974" t="s" s="253">
        <v>2449</v>
      </c>
      <c r="E974" t="s" s="253">
        <v>2450</v>
      </c>
      <c r="F974" s="253">
        <f>IF('J201'!N61-SUM('J201'!N62)&gt;=-0.5,"OK","ERROR")</f>
      </c>
    </row>
    <row r="975">
      <c r="A975" t="s" s="253">
        <v>132</v>
      </c>
      <c r="B975" t="s" s="252">
        <v>2411</v>
      </c>
      <c r="C975" t="s" s="253">
        <v>2412</v>
      </c>
      <c r="D975" t="s" s="253">
        <v>2451</v>
      </c>
      <c r="E975" t="s" s="253">
        <v>2452</v>
      </c>
      <c r="F975" s="253">
        <f>IF('J201'!O61-SUM('J201'!O62)&gt;=-0.5,"OK","ERROR")</f>
      </c>
    </row>
    <row r="976">
      <c r="A976" t="s" s="253">
        <v>132</v>
      </c>
      <c r="B976" t="s" s="252">
        <v>2411</v>
      </c>
      <c r="C976" t="s" s="253">
        <v>2412</v>
      </c>
      <c r="D976" t="s" s="253">
        <v>2453</v>
      </c>
      <c r="E976" t="s" s="253">
        <v>2454</v>
      </c>
      <c r="F976" s="253">
        <f>IF('J201'!P61-SUM('J201'!P62)&gt;=-0.5,"OK","ERROR")</f>
      </c>
    </row>
    <row r="977">
      <c r="A977" t="s" s="253">
        <v>132</v>
      </c>
      <c r="B977" t="s" s="252">
        <v>2411</v>
      </c>
      <c r="C977" t="s" s="253">
        <v>2412</v>
      </c>
      <c r="D977" t="s" s="253">
        <v>2455</v>
      </c>
      <c r="E977" t="s" s="253">
        <v>2456</v>
      </c>
      <c r="F977" s="253">
        <f>IF('J201'!Q61-SUM('J201'!Q62)&gt;=-0.5,"OK","ERROR")</f>
      </c>
    </row>
    <row r="978">
      <c r="A978" t="s" s="253">
        <v>132</v>
      </c>
      <c r="B978" t="s" s="252">
        <v>2411</v>
      </c>
      <c r="C978" t="s" s="253">
        <v>2412</v>
      </c>
      <c r="D978" t="s" s="253">
        <v>2457</v>
      </c>
      <c r="E978" t="s" s="253">
        <v>2458</v>
      </c>
      <c r="F978" s="253">
        <f>IF('J201'!R61-SUM('J201'!R62)&gt;=-0.5,"OK","ERROR")</f>
      </c>
    </row>
    <row r="979">
      <c r="A979" t="s" s="253">
        <v>132</v>
      </c>
      <c r="B979" t="s" s="252">
        <v>2411</v>
      </c>
      <c r="C979" t="s" s="253">
        <v>2412</v>
      </c>
      <c r="D979" t="s" s="253">
        <v>2459</v>
      </c>
      <c r="E979" t="s" s="253">
        <v>2460</v>
      </c>
      <c r="F979" s="253">
        <f>IF('J201'!S61-SUM('J201'!S62)&gt;=-0.5,"OK","ERROR")</f>
      </c>
    </row>
    <row r="980">
      <c r="A980" t="s" s="253">
        <v>132</v>
      </c>
      <c r="B980" t="s" s="252">
        <v>2411</v>
      </c>
      <c r="C980" t="s" s="253">
        <v>2412</v>
      </c>
      <c r="D980" t="s" s="253">
        <v>2461</v>
      </c>
      <c r="E980" t="s" s="253">
        <v>2462</v>
      </c>
      <c r="F980" s="253">
        <f>IF('J201'!T61-SUM('J201'!T62)&gt;=-0.5,"OK","ERROR")</f>
      </c>
    </row>
    <row r="981">
      <c r="A981" t="s" s="253">
        <v>132</v>
      </c>
      <c r="B981" t="s" s="252">
        <v>2411</v>
      </c>
      <c r="C981" t="s" s="253">
        <v>2412</v>
      </c>
      <c r="D981" t="s" s="253">
        <v>2463</v>
      </c>
      <c r="E981" t="s" s="253">
        <v>2464</v>
      </c>
      <c r="F981" s="253">
        <f>IF('J201'!U61-SUM('J201'!U62)&gt;=-0.5,"OK","ERROR")</f>
      </c>
    </row>
    <row r="982">
      <c r="A982" t="s" s="253">
        <v>132</v>
      </c>
      <c r="B982" t="s" s="252">
        <v>2411</v>
      </c>
      <c r="C982" t="s" s="253">
        <v>2412</v>
      </c>
      <c r="D982" t="s" s="253">
        <v>2465</v>
      </c>
      <c r="E982" t="s" s="253">
        <v>2466</v>
      </c>
      <c r="F982" s="253">
        <f>IF('J201'!V61-SUM('J201'!V62)&gt;=-0.5,"OK","ERROR")</f>
      </c>
    </row>
    <row r="983">
      <c r="A983" t="s" s="253">
        <v>132</v>
      </c>
      <c r="B983" t="s" s="252">
        <v>2411</v>
      </c>
      <c r="C983" t="s" s="253">
        <v>2412</v>
      </c>
      <c r="D983" t="s" s="253">
        <v>2467</v>
      </c>
      <c r="E983" t="s" s="253">
        <v>2468</v>
      </c>
      <c r="F983" s="253">
        <f>IF('J201'!W61-SUM('J201'!W62)&gt;=-0.5,"OK","ERROR")</f>
      </c>
    </row>
    <row r="984">
      <c r="A984" t="s" s="253">
        <v>132</v>
      </c>
      <c r="B984" t="s" s="252">
        <v>2411</v>
      </c>
      <c r="C984" t="s" s="253">
        <v>2412</v>
      </c>
      <c r="D984" t="s" s="253">
        <v>2469</v>
      </c>
      <c r="E984" t="s" s="253">
        <v>2470</v>
      </c>
      <c r="F984" s="253">
        <f>IF('J201'!X61-SUM('J201'!X62)&gt;=-0.5,"OK","ERROR")</f>
      </c>
    </row>
    <row r="985">
      <c r="A985" t="s" s="253">
        <v>132</v>
      </c>
      <c r="B985" t="s" s="252">
        <v>2411</v>
      </c>
      <c r="C985" t="s" s="253">
        <v>2412</v>
      </c>
      <c r="D985" t="s" s="253">
        <v>2471</v>
      </c>
      <c r="E985" t="s" s="253">
        <v>2472</v>
      </c>
      <c r="F985" s="253">
        <f>IF('J201'!Y61-SUM('J201'!Y62)&gt;=-0.5,"OK","ERROR")</f>
      </c>
    </row>
    <row r="986">
      <c r="A986" t="s" s="253">
        <v>132</v>
      </c>
      <c r="B986" t="s" s="252">
        <v>2473</v>
      </c>
      <c r="C986" t="s" s="253">
        <v>2474</v>
      </c>
      <c r="D986" t="s" s="253">
        <v>2475</v>
      </c>
      <c r="E986" t="s" s="253">
        <v>2476</v>
      </c>
      <c r="F986" s="253">
        <f>IF('J201'!K94-SUM('J201'!K95)&gt;=-0.5,"OK","ERROR")</f>
      </c>
    </row>
    <row r="987">
      <c r="A987" t="s" s="253">
        <v>132</v>
      </c>
      <c r="B987" t="s" s="252">
        <v>2473</v>
      </c>
      <c r="C987" t="s" s="253">
        <v>2474</v>
      </c>
      <c r="D987" t="s" s="253">
        <v>2477</v>
      </c>
      <c r="E987" t="s" s="253">
        <v>2478</v>
      </c>
      <c r="F987" s="253">
        <f>IF('J201'!M94-SUM('J201'!M95)&gt;=-0.5,"OK","ERROR")</f>
      </c>
    </row>
    <row r="988">
      <c r="A988" t="s" s="253">
        <v>132</v>
      </c>
      <c r="B988" t="s" s="252">
        <v>2473</v>
      </c>
      <c r="C988" t="s" s="253">
        <v>2474</v>
      </c>
      <c r="D988" t="s" s="253">
        <v>2479</v>
      </c>
      <c r="E988" t="s" s="253">
        <v>2480</v>
      </c>
      <c r="F988" s="253">
        <f>IF('J201'!N94-SUM('J201'!N95)&gt;=-0.5,"OK","ERROR")</f>
      </c>
    </row>
    <row r="989">
      <c r="A989" t="s" s="253">
        <v>132</v>
      </c>
      <c r="B989" t="s" s="252">
        <v>2473</v>
      </c>
      <c r="C989" t="s" s="253">
        <v>2474</v>
      </c>
      <c r="D989" t="s" s="253">
        <v>2481</v>
      </c>
      <c r="E989" t="s" s="253">
        <v>2482</v>
      </c>
      <c r="F989" s="253">
        <f>IF('J201'!O94-SUM('J201'!O95)&gt;=-0.5,"OK","ERROR")</f>
      </c>
    </row>
    <row r="990">
      <c r="A990" t="s" s="253">
        <v>132</v>
      </c>
      <c r="B990" t="s" s="252">
        <v>2473</v>
      </c>
      <c r="C990" t="s" s="253">
        <v>2474</v>
      </c>
      <c r="D990" t="s" s="253">
        <v>2483</v>
      </c>
      <c r="E990" t="s" s="253">
        <v>2484</v>
      </c>
      <c r="F990" s="253">
        <f>IF('J201'!P94-SUM('J201'!P95)&gt;=-0.5,"OK","ERROR")</f>
      </c>
    </row>
    <row r="991">
      <c r="A991" t="s" s="253">
        <v>132</v>
      </c>
      <c r="B991" t="s" s="252">
        <v>2473</v>
      </c>
      <c r="C991" t="s" s="253">
        <v>2474</v>
      </c>
      <c r="D991" t="s" s="253">
        <v>2485</v>
      </c>
      <c r="E991" t="s" s="253">
        <v>2486</v>
      </c>
      <c r="F991" s="253">
        <f>IF('J201'!Q94-SUM('J201'!Q95)&gt;=-0.5,"OK","ERROR")</f>
      </c>
    </row>
    <row r="992">
      <c r="A992" t="s" s="253">
        <v>132</v>
      </c>
      <c r="B992" t="s" s="252">
        <v>2473</v>
      </c>
      <c r="C992" t="s" s="253">
        <v>2474</v>
      </c>
      <c r="D992" t="s" s="253">
        <v>2487</v>
      </c>
      <c r="E992" t="s" s="253">
        <v>2488</v>
      </c>
      <c r="F992" s="253">
        <f>IF('J201'!R94-SUM('J201'!R95)&gt;=-0.5,"OK","ERROR")</f>
      </c>
    </row>
    <row r="993">
      <c r="A993" t="s" s="253">
        <v>132</v>
      </c>
      <c r="B993" t="s" s="252">
        <v>2473</v>
      </c>
      <c r="C993" t="s" s="253">
        <v>2474</v>
      </c>
      <c r="D993" t="s" s="253">
        <v>2489</v>
      </c>
      <c r="E993" t="s" s="253">
        <v>2490</v>
      </c>
      <c r="F993" s="253">
        <f>IF('J201'!T94-SUM('J201'!T95)&gt;=-0.5,"OK","ERROR")</f>
      </c>
    </row>
    <row r="994">
      <c r="A994" t="s" s="253">
        <v>132</v>
      </c>
      <c r="B994" t="s" s="252">
        <v>2473</v>
      </c>
      <c r="C994" t="s" s="253">
        <v>2474</v>
      </c>
      <c r="D994" t="s" s="253">
        <v>2491</v>
      </c>
      <c r="E994" t="s" s="253">
        <v>2492</v>
      </c>
      <c r="F994" s="253">
        <f>IF('J201'!U94-SUM('J201'!U95)&gt;=-0.5,"OK","ERROR")</f>
      </c>
    </row>
    <row r="995">
      <c r="A995" t="s" s="253">
        <v>132</v>
      </c>
      <c r="B995" t="s" s="252">
        <v>2473</v>
      </c>
      <c r="C995" t="s" s="253">
        <v>2474</v>
      </c>
      <c r="D995" t="s" s="253">
        <v>2493</v>
      </c>
      <c r="E995" t="s" s="253">
        <v>2494</v>
      </c>
      <c r="F995" s="253">
        <f>IF('J201'!V94-SUM('J201'!V95)&gt;=-0.5,"OK","ERROR")</f>
      </c>
    </row>
    <row r="996">
      <c r="A996" t="s" s="253">
        <v>132</v>
      </c>
      <c r="B996" t="s" s="252">
        <v>2473</v>
      </c>
      <c r="C996" t="s" s="253">
        <v>2474</v>
      </c>
      <c r="D996" t="s" s="253">
        <v>2495</v>
      </c>
      <c r="E996" t="s" s="253">
        <v>2496</v>
      </c>
      <c r="F996" s="253">
        <f>IF('J201'!W94-SUM('J201'!W95)&gt;=-0.5,"OK","ERROR")</f>
      </c>
    </row>
    <row r="997">
      <c r="A997" t="s" s="253">
        <v>132</v>
      </c>
      <c r="B997" t="s" s="252">
        <v>2473</v>
      </c>
      <c r="C997" t="s" s="253">
        <v>2474</v>
      </c>
      <c r="D997" t="s" s="253">
        <v>2497</v>
      </c>
      <c r="E997" t="s" s="253">
        <v>2498</v>
      </c>
      <c r="F997" s="253">
        <f>IF('J201'!X94-SUM('J201'!X95)&gt;=-0.5,"OK","ERROR")</f>
      </c>
    </row>
    <row r="998">
      <c r="A998" t="s" s="253">
        <v>132</v>
      </c>
      <c r="B998" t="s" s="252">
        <v>2473</v>
      </c>
      <c r="C998" t="s" s="253">
        <v>2474</v>
      </c>
      <c r="D998" t="s" s="253">
        <v>2499</v>
      </c>
      <c r="E998" t="s" s="253">
        <v>2500</v>
      </c>
      <c r="F998" s="253">
        <f>IF('J201'!Y94-SUM('J201'!Y95)&gt;=-0.5,"OK","ERROR")</f>
      </c>
    </row>
    <row r="999">
      <c r="A999" t="s" s="253">
        <v>2501</v>
      </c>
      <c r="B999" t="s" s="253">
        <v>2502</v>
      </c>
      <c r="C999" t="s" s="253">
        <v>2503</v>
      </c>
      <c r="D999" t="s" s="253">
        <v>2504</v>
      </c>
      <c r="E999" t="s" s="253">
        <v>2505</v>
      </c>
      <c r="F999" s="253">
        <f>IF(ABS('J201'!Y107-'J202'!Y98)&lt;=1.0,"OK","ERROR")</f>
      </c>
    </row>
    <row r="1000">
      <c r="A1000" t="s" s="253">
        <v>155</v>
      </c>
      <c r="B1000" t="s" s="252">
        <v>991</v>
      </c>
      <c r="C1000" t="s" s="253">
        <v>992</v>
      </c>
      <c r="D1000" t="s" s="253">
        <v>993</v>
      </c>
      <c r="E1000" t="s" s="253">
        <v>2506</v>
      </c>
      <c r="F1000" s="253">
        <f>IF(ABS('J202'!Y21-SUM('J202'!X21,'J202'!Q21))&lt;=0.5,"OK","ERROR")</f>
      </c>
    </row>
    <row r="1001">
      <c r="A1001" t="s" s="253">
        <v>155</v>
      </c>
      <c r="B1001" t="s" s="252">
        <v>991</v>
      </c>
      <c r="C1001" t="s" s="253">
        <v>992</v>
      </c>
      <c r="D1001" t="s" s="253">
        <v>995</v>
      </c>
      <c r="E1001" t="s" s="253">
        <v>2507</v>
      </c>
      <c r="F1001" s="253">
        <f>IF(ABS('J202'!Y22-SUM('J202'!X22,'J202'!Q22))&lt;=0.5,"OK","ERROR")</f>
      </c>
    </row>
    <row r="1002">
      <c r="A1002" t="s" s="253">
        <v>155</v>
      </c>
      <c r="B1002" t="s" s="252">
        <v>991</v>
      </c>
      <c r="C1002" t="s" s="253">
        <v>992</v>
      </c>
      <c r="D1002" t="s" s="253">
        <v>997</v>
      </c>
      <c r="E1002" t="s" s="253">
        <v>2508</v>
      </c>
      <c r="F1002" s="253">
        <f>IF(ABS('J202'!Y23-SUM('J202'!X23,'J202'!Q23))&lt;=0.5,"OK","ERROR")</f>
      </c>
    </row>
    <row r="1003">
      <c r="A1003" t="s" s="253">
        <v>155</v>
      </c>
      <c r="B1003" t="s" s="252">
        <v>991</v>
      </c>
      <c r="C1003" t="s" s="253">
        <v>992</v>
      </c>
      <c r="D1003" t="s" s="253">
        <v>2509</v>
      </c>
      <c r="E1003" t="s" s="253">
        <v>2510</v>
      </c>
      <c r="F1003" s="253">
        <f>IF(ABS('J202'!Y24-SUM('J202'!X24,'J202'!Q24))&lt;=0.5,"OK","ERROR")</f>
      </c>
    </row>
    <row r="1004">
      <c r="A1004" t="s" s="253">
        <v>155</v>
      </c>
      <c r="B1004" t="s" s="252">
        <v>991</v>
      </c>
      <c r="C1004" t="s" s="253">
        <v>992</v>
      </c>
      <c r="D1004" t="s" s="253">
        <v>2511</v>
      </c>
      <c r="E1004" t="s" s="253">
        <v>2512</v>
      </c>
      <c r="F1004" s="253">
        <f>IF(ABS('J202'!Y25-SUM('J202'!X25,'J202'!Q25))&lt;=0.5,"OK","ERROR")</f>
      </c>
    </row>
    <row r="1005">
      <c r="A1005" t="s" s="253">
        <v>155</v>
      </c>
      <c r="B1005" t="s" s="252">
        <v>991</v>
      </c>
      <c r="C1005" t="s" s="253">
        <v>992</v>
      </c>
      <c r="D1005" t="s" s="253">
        <v>1003</v>
      </c>
      <c r="E1005" t="s" s="253">
        <v>2513</v>
      </c>
      <c r="F1005" s="253">
        <f>IF(ABS('J202'!Y26-SUM('J202'!X26,'J202'!Q26))&lt;=0.5,"OK","ERROR")</f>
      </c>
    </row>
    <row r="1006">
      <c r="A1006" t="s" s="253">
        <v>155</v>
      </c>
      <c r="B1006" t="s" s="252">
        <v>991</v>
      </c>
      <c r="C1006" t="s" s="253">
        <v>992</v>
      </c>
      <c r="D1006" t="s" s="253">
        <v>2514</v>
      </c>
      <c r="E1006" t="s" s="253">
        <v>2515</v>
      </c>
      <c r="F1006" s="253">
        <f>IF(ABS('J202'!Y27-SUM('J202'!X27,'J202'!Q27))&lt;=0.5,"OK","ERROR")</f>
      </c>
    </row>
    <row r="1007">
      <c r="A1007" t="s" s="253">
        <v>155</v>
      </c>
      <c r="B1007" t="s" s="252">
        <v>991</v>
      </c>
      <c r="C1007" t="s" s="253">
        <v>992</v>
      </c>
      <c r="D1007" t="s" s="253">
        <v>2516</v>
      </c>
      <c r="E1007" t="s" s="253">
        <v>2517</v>
      </c>
      <c r="F1007" s="253">
        <f>IF(ABS('J202'!Y28-SUM('J202'!X28,'J202'!Q28))&lt;=0.5,"OK","ERROR")</f>
      </c>
    </row>
    <row r="1008">
      <c r="A1008" t="s" s="253">
        <v>155</v>
      </c>
      <c r="B1008" t="s" s="252">
        <v>991</v>
      </c>
      <c r="C1008" t="s" s="253">
        <v>992</v>
      </c>
      <c r="D1008" t="s" s="253">
        <v>1009</v>
      </c>
      <c r="E1008" t="s" s="253">
        <v>2518</v>
      </c>
      <c r="F1008" s="253">
        <f>IF(ABS('J202'!Y29-SUM('J202'!X29,'J202'!Q29))&lt;=0.5,"OK","ERROR")</f>
      </c>
    </row>
    <row r="1009">
      <c r="A1009" t="s" s="253">
        <v>155</v>
      </c>
      <c r="B1009" t="s" s="252">
        <v>991</v>
      </c>
      <c r="C1009" t="s" s="253">
        <v>992</v>
      </c>
      <c r="D1009" t="s" s="253">
        <v>1011</v>
      </c>
      <c r="E1009" t="s" s="253">
        <v>2519</v>
      </c>
      <c r="F1009" s="253">
        <f>IF(ABS('J202'!Y30-SUM('J202'!X30,'J202'!Q30))&lt;=0.5,"OK","ERROR")</f>
      </c>
    </row>
    <row r="1010">
      <c r="A1010" t="s" s="253">
        <v>155</v>
      </c>
      <c r="B1010" t="s" s="252">
        <v>991</v>
      </c>
      <c r="C1010" t="s" s="253">
        <v>992</v>
      </c>
      <c r="D1010" t="s" s="253">
        <v>1013</v>
      </c>
      <c r="E1010" t="s" s="253">
        <v>2520</v>
      </c>
      <c r="F1010" s="253">
        <f>IF(ABS('J202'!Y31-SUM('J202'!X31,'J202'!Q31))&lt;=0.5,"OK","ERROR")</f>
      </c>
    </row>
    <row r="1011">
      <c r="A1011" t="s" s="253">
        <v>155</v>
      </c>
      <c r="B1011" t="s" s="252">
        <v>991</v>
      </c>
      <c r="C1011" t="s" s="253">
        <v>992</v>
      </c>
      <c r="D1011" t="s" s="253">
        <v>1015</v>
      </c>
      <c r="E1011" t="s" s="253">
        <v>2521</v>
      </c>
      <c r="F1011" s="253">
        <f>IF(ABS('J202'!Y32-SUM('J202'!X32,'J202'!Q32))&lt;=0.5,"OK","ERROR")</f>
      </c>
    </row>
    <row r="1012">
      <c r="A1012" t="s" s="253">
        <v>155</v>
      </c>
      <c r="B1012" t="s" s="252">
        <v>991</v>
      </c>
      <c r="C1012" t="s" s="253">
        <v>992</v>
      </c>
      <c r="D1012" t="s" s="253">
        <v>1017</v>
      </c>
      <c r="E1012" t="s" s="253">
        <v>2522</v>
      </c>
      <c r="F1012" s="253">
        <f>IF(ABS('J202'!Y33-SUM('J202'!X33,'J202'!Q33))&lt;=0.5,"OK","ERROR")</f>
      </c>
    </row>
    <row r="1013">
      <c r="A1013" t="s" s="253">
        <v>155</v>
      </c>
      <c r="B1013" t="s" s="252">
        <v>991</v>
      </c>
      <c r="C1013" t="s" s="253">
        <v>992</v>
      </c>
      <c r="D1013" t="s" s="253">
        <v>1019</v>
      </c>
      <c r="E1013" t="s" s="253">
        <v>2523</v>
      </c>
      <c r="F1013" s="253">
        <f>IF(ABS('J202'!Y34-SUM('J202'!X34,'J202'!Q34))&lt;=0.5,"OK","ERROR")</f>
      </c>
    </row>
    <row r="1014">
      <c r="A1014" t="s" s="253">
        <v>155</v>
      </c>
      <c r="B1014" t="s" s="252">
        <v>991</v>
      </c>
      <c r="C1014" t="s" s="253">
        <v>992</v>
      </c>
      <c r="D1014" t="s" s="253">
        <v>1021</v>
      </c>
      <c r="E1014" t="s" s="253">
        <v>2524</v>
      </c>
      <c r="F1014" s="253">
        <f>IF(ABS('J202'!Y35-SUM('J202'!X35,'J202'!Q35))&lt;=0.5,"OK","ERROR")</f>
      </c>
    </row>
    <row r="1015">
      <c r="A1015" t="s" s="253">
        <v>155</v>
      </c>
      <c r="B1015" t="s" s="252">
        <v>991</v>
      </c>
      <c r="C1015" t="s" s="253">
        <v>992</v>
      </c>
      <c r="D1015" t="s" s="253">
        <v>1023</v>
      </c>
      <c r="E1015" t="s" s="253">
        <v>2525</v>
      </c>
      <c r="F1015" s="253">
        <f>IF(ABS('J202'!Y36-SUM('J202'!X36,'J202'!Q36))&lt;=0.5,"OK","ERROR")</f>
      </c>
    </row>
    <row r="1016">
      <c r="A1016" t="s" s="253">
        <v>155</v>
      </c>
      <c r="B1016" t="s" s="252">
        <v>991</v>
      </c>
      <c r="C1016" t="s" s="253">
        <v>992</v>
      </c>
      <c r="D1016" t="s" s="253">
        <v>1025</v>
      </c>
      <c r="E1016" t="s" s="253">
        <v>2526</v>
      </c>
      <c r="F1016" s="253">
        <f>IF(ABS('J202'!Y37-SUM('J202'!X37,'J202'!Q37))&lt;=0.5,"OK","ERROR")</f>
      </c>
    </row>
    <row r="1017">
      <c r="A1017" t="s" s="253">
        <v>155</v>
      </c>
      <c r="B1017" t="s" s="252">
        <v>991</v>
      </c>
      <c r="C1017" t="s" s="253">
        <v>992</v>
      </c>
      <c r="D1017" t="s" s="253">
        <v>1027</v>
      </c>
      <c r="E1017" t="s" s="253">
        <v>2527</v>
      </c>
      <c r="F1017" s="253">
        <f>IF(ABS('J202'!Y38-SUM('J202'!X38,'J202'!Q38))&lt;=0.5,"OK","ERROR")</f>
      </c>
    </row>
    <row r="1018">
      <c r="A1018" t="s" s="253">
        <v>155</v>
      </c>
      <c r="B1018" t="s" s="252">
        <v>991</v>
      </c>
      <c r="C1018" t="s" s="253">
        <v>992</v>
      </c>
      <c r="D1018" t="s" s="253">
        <v>1029</v>
      </c>
      <c r="E1018" t="s" s="253">
        <v>2528</v>
      </c>
      <c r="F1018" s="253">
        <f>IF(ABS('J202'!Y39-SUM('J202'!X39,'J202'!Q39))&lt;=0.5,"OK","ERROR")</f>
      </c>
    </row>
    <row r="1019">
      <c r="A1019" t="s" s="253">
        <v>155</v>
      </c>
      <c r="B1019" t="s" s="252">
        <v>991</v>
      </c>
      <c r="C1019" t="s" s="253">
        <v>992</v>
      </c>
      <c r="D1019" t="s" s="253">
        <v>1031</v>
      </c>
      <c r="E1019" t="s" s="253">
        <v>2529</v>
      </c>
      <c r="F1019" s="253">
        <f>IF(ABS('J202'!Y40-SUM('J202'!X40,'J202'!Q40))&lt;=0.5,"OK","ERROR")</f>
      </c>
    </row>
    <row r="1020">
      <c r="A1020" t="s" s="253">
        <v>155</v>
      </c>
      <c r="B1020" t="s" s="252">
        <v>991</v>
      </c>
      <c r="C1020" t="s" s="253">
        <v>992</v>
      </c>
      <c r="D1020" t="s" s="253">
        <v>1033</v>
      </c>
      <c r="E1020" t="s" s="253">
        <v>2530</v>
      </c>
      <c r="F1020" s="253">
        <f>IF(ABS('J202'!Y41-SUM('J202'!X41,'J202'!Q41))&lt;=0.5,"OK","ERROR")</f>
      </c>
    </row>
    <row r="1021">
      <c r="A1021" t="s" s="253">
        <v>155</v>
      </c>
      <c r="B1021" t="s" s="252">
        <v>991</v>
      </c>
      <c r="C1021" t="s" s="253">
        <v>992</v>
      </c>
      <c r="D1021" t="s" s="253">
        <v>1035</v>
      </c>
      <c r="E1021" t="s" s="253">
        <v>2531</v>
      </c>
      <c r="F1021" s="253">
        <f>IF(ABS('J202'!Y42-SUM('J202'!X42,'J202'!Q42))&lt;=0.5,"OK","ERROR")</f>
      </c>
    </row>
    <row r="1022">
      <c r="A1022" t="s" s="253">
        <v>155</v>
      </c>
      <c r="B1022" t="s" s="252">
        <v>991</v>
      </c>
      <c r="C1022" t="s" s="253">
        <v>992</v>
      </c>
      <c r="D1022" t="s" s="253">
        <v>1037</v>
      </c>
      <c r="E1022" t="s" s="253">
        <v>2532</v>
      </c>
      <c r="F1022" s="253">
        <f>IF(ABS('J202'!Y43-SUM('J202'!X43,'J202'!Q43))&lt;=0.5,"OK","ERROR")</f>
      </c>
    </row>
    <row r="1023">
      <c r="A1023" t="s" s="253">
        <v>155</v>
      </c>
      <c r="B1023" t="s" s="252">
        <v>991</v>
      </c>
      <c r="C1023" t="s" s="253">
        <v>992</v>
      </c>
      <c r="D1023" t="s" s="253">
        <v>1039</v>
      </c>
      <c r="E1023" t="s" s="253">
        <v>2533</v>
      </c>
      <c r="F1023" s="253">
        <f>IF(ABS('J202'!Y44-SUM('J202'!X44,'J202'!Q44))&lt;=0.5,"OK","ERROR")</f>
      </c>
    </row>
    <row r="1024">
      <c r="A1024" t="s" s="253">
        <v>155</v>
      </c>
      <c r="B1024" t="s" s="252">
        <v>991</v>
      </c>
      <c r="C1024" t="s" s="253">
        <v>992</v>
      </c>
      <c r="D1024" t="s" s="253">
        <v>1041</v>
      </c>
      <c r="E1024" t="s" s="253">
        <v>2534</v>
      </c>
      <c r="F1024" s="253">
        <f>IF(ABS('J202'!Y45-SUM('J202'!X45,'J202'!Q45))&lt;=0.5,"OK","ERROR")</f>
      </c>
    </row>
    <row r="1025">
      <c r="A1025" t="s" s="253">
        <v>155</v>
      </c>
      <c r="B1025" t="s" s="252">
        <v>991</v>
      </c>
      <c r="C1025" t="s" s="253">
        <v>992</v>
      </c>
      <c r="D1025" t="s" s="253">
        <v>1043</v>
      </c>
      <c r="E1025" t="s" s="253">
        <v>2535</v>
      </c>
      <c r="F1025" s="253">
        <f>IF(ABS('J202'!Y46-SUM('J202'!X46,'J202'!Q46))&lt;=0.5,"OK","ERROR")</f>
      </c>
    </row>
    <row r="1026">
      <c r="A1026" t="s" s="253">
        <v>155</v>
      </c>
      <c r="B1026" t="s" s="252">
        <v>991</v>
      </c>
      <c r="C1026" t="s" s="253">
        <v>992</v>
      </c>
      <c r="D1026" t="s" s="253">
        <v>1045</v>
      </c>
      <c r="E1026" t="s" s="253">
        <v>2536</v>
      </c>
      <c r="F1026" s="253">
        <f>IF(ABS('J202'!Y47-SUM('J202'!X47,'J202'!Q47))&lt;=0.5,"OK","ERROR")</f>
      </c>
    </row>
    <row r="1027">
      <c r="A1027" t="s" s="253">
        <v>155</v>
      </c>
      <c r="B1027" t="s" s="252">
        <v>991</v>
      </c>
      <c r="C1027" t="s" s="253">
        <v>992</v>
      </c>
      <c r="D1027" t="s" s="253">
        <v>1047</v>
      </c>
      <c r="E1027" t="s" s="253">
        <v>2537</v>
      </c>
      <c r="F1027" s="253">
        <f>IF(ABS('J202'!Y48-SUM('J202'!X48,'J202'!Q48))&lt;=0.5,"OK","ERROR")</f>
      </c>
    </row>
    <row r="1028">
      <c r="A1028" t="s" s="253">
        <v>155</v>
      </c>
      <c r="B1028" t="s" s="252">
        <v>991</v>
      </c>
      <c r="C1028" t="s" s="253">
        <v>992</v>
      </c>
      <c r="D1028" t="s" s="253">
        <v>1049</v>
      </c>
      <c r="E1028" t="s" s="253">
        <v>2538</v>
      </c>
      <c r="F1028" s="253">
        <f>IF(ABS('J202'!Y49-SUM('J202'!X49,'J202'!Q49))&lt;=0.5,"OK","ERROR")</f>
      </c>
    </row>
    <row r="1029">
      <c r="A1029" t="s" s="253">
        <v>155</v>
      </c>
      <c r="B1029" t="s" s="252">
        <v>991</v>
      </c>
      <c r="C1029" t="s" s="253">
        <v>992</v>
      </c>
      <c r="D1029" t="s" s="253">
        <v>1051</v>
      </c>
      <c r="E1029" t="s" s="253">
        <v>2539</v>
      </c>
      <c r="F1029" s="253">
        <f>IF(ABS('J202'!Y50-SUM('J202'!X50,'J202'!Q50))&lt;=0.5,"OK","ERROR")</f>
      </c>
    </row>
    <row r="1030">
      <c r="A1030" t="s" s="253">
        <v>155</v>
      </c>
      <c r="B1030" t="s" s="252">
        <v>991</v>
      </c>
      <c r="C1030" t="s" s="253">
        <v>992</v>
      </c>
      <c r="D1030" t="s" s="253">
        <v>1053</v>
      </c>
      <c r="E1030" t="s" s="253">
        <v>2540</v>
      </c>
      <c r="F1030" s="253">
        <f>IF(ABS('J202'!Y51-SUM('J202'!X51,'J202'!Q51))&lt;=0.5,"OK","ERROR")</f>
      </c>
    </row>
    <row r="1031">
      <c r="A1031" t="s" s="253">
        <v>155</v>
      </c>
      <c r="B1031" t="s" s="252">
        <v>991</v>
      </c>
      <c r="C1031" t="s" s="253">
        <v>992</v>
      </c>
      <c r="D1031" t="s" s="253">
        <v>1055</v>
      </c>
      <c r="E1031" t="s" s="253">
        <v>2541</v>
      </c>
      <c r="F1031" s="253">
        <f>IF(ABS('J202'!Y52-SUM('J202'!X52,'J202'!Q52))&lt;=0.5,"OK","ERROR")</f>
      </c>
    </row>
    <row r="1032">
      <c r="A1032" t="s" s="253">
        <v>155</v>
      </c>
      <c r="B1032" t="s" s="252">
        <v>991</v>
      </c>
      <c r="C1032" t="s" s="253">
        <v>992</v>
      </c>
      <c r="D1032" t="s" s="253">
        <v>1057</v>
      </c>
      <c r="E1032" t="s" s="253">
        <v>2542</v>
      </c>
      <c r="F1032" s="253">
        <f>IF(ABS('J202'!Y53-SUM('J202'!X53,'J202'!Q53))&lt;=0.5,"OK","ERROR")</f>
      </c>
    </row>
    <row r="1033">
      <c r="A1033" t="s" s="253">
        <v>155</v>
      </c>
      <c r="B1033" t="s" s="252">
        <v>991</v>
      </c>
      <c r="C1033" t="s" s="253">
        <v>992</v>
      </c>
      <c r="D1033" t="s" s="253">
        <v>1059</v>
      </c>
      <c r="E1033" t="s" s="253">
        <v>2543</v>
      </c>
      <c r="F1033" s="253">
        <f>IF(ABS('J202'!Y54-SUM('J202'!X54,'J202'!Q54))&lt;=0.5,"OK","ERROR")</f>
      </c>
    </row>
    <row r="1034">
      <c r="A1034" t="s" s="253">
        <v>155</v>
      </c>
      <c r="B1034" t="s" s="252">
        <v>991</v>
      </c>
      <c r="C1034" t="s" s="253">
        <v>992</v>
      </c>
      <c r="D1034" t="s" s="253">
        <v>1061</v>
      </c>
      <c r="E1034" t="s" s="253">
        <v>2544</v>
      </c>
      <c r="F1034" s="253">
        <f>IF(ABS('J202'!Y55-SUM('J202'!X55,'J202'!Q55))&lt;=0.5,"OK","ERROR")</f>
      </c>
    </row>
    <row r="1035">
      <c r="A1035" t="s" s="253">
        <v>155</v>
      </c>
      <c r="B1035" t="s" s="252">
        <v>991</v>
      </c>
      <c r="C1035" t="s" s="253">
        <v>992</v>
      </c>
      <c r="D1035" t="s" s="253">
        <v>1063</v>
      </c>
      <c r="E1035" t="s" s="253">
        <v>2545</v>
      </c>
      <c r="F1035" s="253">
        <f>IF(ABS('J202'!Y56-SUM('J202'!X56,'J202'!Q56))&lt;=0.5,"OK","ERROR")</f>
      </c>
    </row>
    <row r="1036">
      <c r="A1036" t="s" s="253">
        <v>155</v>
      </c>
      <c r="B1036" t="s" s="252">
        <v>991</v>
      </c>
      <c r="C1036" t="s" s="253">
        <v>992</v>
      </c>
      <c r="D1036" t="s" s="253">
        <v>1065</v>
      </c>
      <c r="E1036" t="s" s="253">
        <v>2546</v>
      </c>
      <c r="F1036" s="253">
        <f>IF(ABS('J202'!Y57-SUM('J202'!X57,'J202'!Q57))&lt;=0.5,"OK","ERROR")</f>
      </c>
    </row>
    <row r="1037">
      <c r="A1037" t="s" s="253">
        <v>155</v>
      </c>
      <c r="B1037" t="s" s="252">
        <v>991</v>
      </c>
      <c r="C1037" t="s" s="253">
        <v>992</v>
      </c>
      <c r="D1037" t="s" s="253">
        <v>2547</v>
      </c>
      <c r="E1037" t="s" s="253">
        <v>2548</v>
      </c>
      <c r="F1037" s="253">
        <f>IF(ABS('J202'!Y58-SUM('J202'!X58,'J202'!Q58))&lt;=0.5,"OK","ERROR")</f>
      </c>
    </row>
    <row r="1038">
      <c r="A1038" t="s" s="253">
        <v>155</v>
      </c>
      <c r="B1038" t="s" s="252">
        <v>991</v>
      </c>
      <c r="C1038" t="s" s="253">
        <v>992</v>
      </c>
      <c r="D1038" t="s" s="253">
        <v>1067</v>
      </c>
      <c r="E1038" t="s" s="253">
        <v>2549</v>
      </c>
      <c r="F1038" s="253">
        <f>IF(ABS('J202'!Y59-SUM('J202'!X59,'J202'!Q59))&lt;=0.5,"OK","ERROR")</f>
      </c>
    </row>
    <row r="1039">
      <c r="A1039" t="s" s="253">
        <v>155</v>
      </c>
      <c r="B1039" t="s" s="252">
        <v>991</v>
      </c>
      <c r="C1039" t="s" s="253">
        <v>992</v>
      </c>
      <c r="D1039" t="s" s="253">
        <v>1069</v>
      </c>
      <c r="E1039" t="s" s="253">
        <v>2550</v>
      </c>
      <c r="F1039" s="253">
        <f>IF(ABS('J202'!Y60-SUM('J202'!X60,'J202'!Q60))&lt;=0.5,"OK","ERROR")</f>
      </c>
    </row>
    <row r="1040">
      <c r="A1040" t="s" s="253">
        <v>155</v>
      </c>
      <c r="B1040" t="s" s="252">
        <v>991</v>
      </c>
      <c r="C1040" t="s" s="253">
        <v>992</v>
      </c>
      <c r="D1040" t="s" s="253">
        <v>1071</v>
      </c>
      <c r="E1040" t="s" s="253">
        <v>2551</v>
      </c>
      <c r="F1040" s="253">
        <f>IF(ABS('J202'!Y61-SUM('J202'!X61,'J202'!Q61))&lt;=0.5,"OK","ERROR")</f>
      </c>
    </row>
    <row r="1041">
      <c r="A1041" t="s" s="253">
        <v>155</v>
      </c>
      <c r="B1041" t="s" s="252">
        <v>991</v>
      </c>
      <c r="C1041" t="s" s="253">
        <v>992</v>
      </c>
      <c r="D1041" t="s" s="253">
        <v>1073</v>
      </c>
      <c r="E1041" t="s" s="253">
        <v>2552</v>
      </c>
      <c r="F1041" s="253">
        <f>IF(ABS('J202'!Y62-SUM('J202'!X62,'J202'!Q62))&lt;=0.5,"OK","ERROR")</f>
      </c>
    </row>
    <row r="1042">
      <c r="A1042" t="s" s="253">
        <v>155</v>
      </c>
      <c r="B1042" t="s" s="252">
        <v>991</v>
      </c>
      <c r="C1042" t="s" s="253">
        <v>992</v>
      </c>
      <c r="D1042" t="s" s="253">
        <v>1075</v>
      </c>
      <c r="E1042" t="s" s="253">
        <v>2553</v>
      </c>
      <c r="F1042" s="253">
        <f>IF(ABS('J202'!Y63-SUM('J202'!X63,'J202'!Q63))&lt;=0.5,"OK","ERROR")</f>
      </c>
    </row>
    <row r="1043">
      <c r="A1043" t="s" s="253">
        <v>155</v>
      </c>
      <c r="B1043" t="s" s="252">
        <v>991</v>
      </c>
      <c r="C1043" t="s" s="253">
        <v>992</v>
      </c>
      <c r="D1043" t="s" s="253">
        <v>2554</v>
      </c>
      <c r="E1043" t="s" s="253">
        <v>2555</v>
      </c>
      <c r="F1043" s="253">
        <f>IF(ABS('J202'!Y64-SUM('J202'!X64,'J202'!Q64))&lt;=0.5,"OK","ERROR")</f>
      </c>
    </row>
    <row r="1044">
      <c r="A1044" t="s" s="253">
        <v>155</v>
      </c>
      <c r="B1044" t="s" s="252">
        <v>991</v>
      </c>
      <c r="C1044" t="s" s="253">
        <v>992</v>
      </c>
      <c r="D1044" t="s" s="253">
        <v>1077</v>
      </c>
      <c r="E1044" t="s" s="253">
        <v>2556</v>
      </c>
      <c r="F1044" s="253">
        <f>IF(ABS('J202'!Y65-SUM('J202'!X65,'J202'!Q65))&lt;=0.5,"OK","ERROR")</f>
      </c>
    </row>
    <row r="1045">
      <c r="A1045" t="s" s="253">
        <v>155</v>
      </c>
      <c r="B1045" t="s" s="252">
        <v>991</v>
      </c>
      <c r="C1045" t="s" s="253">
        <v>992</v>
      </c>
      <c r="D1045" t="s" s="253">
        <v>1079</v>
      </c>
      <c r="E1045" t="s" s="253">
        <v>2557</v>
      </c>
      <c r="F1045" s="253">
        <f>IF(ABS('J202'!Y66-SUM('J202'!X66,'J202'!Q66))&lt;=0.5,"OK","ERROR")</f>
      </c>
    </row>
    <row r="1046">
      <c r="A1046" t="s" s="253">
        <v>155</v>
      </c>
      <c r="B1046" t="s" s="252">
        <v>991</v>
      </c>
      <c r="C1046" t="s" s="253">
        <v>992</v>
      </c>
      <c r="D1046" t="s" s="253">
        <v>1081</v>
      </c>
      <c r="E1046" t="s" s="253">
        <v>2558</v>
      </c>
      <c r="F1046" s="253">
        <f>IF(ABS('J202'!Y67-SUM('J202'!X67,'J202'!Q67))&lt;=0.5,"OK","ERROR")</f>
      </c>
    </row>
    <row r="1047">
      <c r="A1047" t="s" s="253">
        <v>155</v>
      </c>
      <c r="B1047" t="s" s="252">
        <v>991</v>
      </c>
      <c r="C1047" t="s" s="253">
        <v>992</v>
      </c>
      <c r="D1047" t="s" s="253">
        <v>1083</v>
      </c>
      <c r="E1047" t="s" s="253">
        <v>2559</v>
      </c>
      <c r="F1047" s="253">
        <f>IF(ABS('J202'!Y68-SUM('J202'!X68,'J202'!Q68))&lt;=0.5,"OK","ERROR")</f>
      </c>
    </row>
    <row r="1048">
      <c r="A1048" t="s" s="253">
        <v>155</v>
      </c>
      <c r="B1048" t="s" s="252">
        <v>991</v>
      </c>
      <c r="C1048" t="s" s="253">
        <v>992</v>
      </c>
      <c r="D1048" t="s" s="253">
        <v>1085</v>
      </c>
      <c r="E1048" t="s" s="253">
        <v>2560</v>
      </c>
      <c r="F1048" s="253">
        <f>IF(ABS('J202'!Y69-SUM('J202'!X69,'J202'!Q69))&lt;=0.5,"OK","ERROR")</f>
      </c>
    </row>
    <row r="1049">
      <c r="A1049" t="s" s="253">
        <v>155</v>
      </c>
      <c r="B1049" t="s" s="252">
        <v>991</v>
      </c>
      <c r="C1049" t="s" s="253">
        <v>992</v>
      </c>
      <c r="D1049" t="s" s="253">
        <v>1087</v>
      </c>
      <c r="E1049" t="s" s="253">
        <v>2561</v>
      </c>
      <c r="F1049" s="253">
        <f>IF(ABS('J202'!Y70-SUM('J202'!X70,'J202'!Q70))&lt;=0.5,"OK","ERROR")</f>
      </c>
    </row>
    <row r="1050">
      <c r="A1050" t="s" s="253">
        <v>155</v>
      </c>
      <c r="B1050" t="s" s="252">
        <v>991</v>
      </c>
      <c r="C1050" t="s" s="253">
        <v>992</v>
      </c>
      <c r="D1050" t="s" s="253">
        <v>1089</v>
      </c>
      <c r="E1050" t="s" s="253">
        <v>2562</v>
      </c>
      <c r="F1050" s="253">
        <f>IF(ABS('J202'!Y71-SUM('J202'!X71,'J202'!Q71))&lt;=0.5,"OK","ERROR")</f>
      </c>
    </row>
    <row r="1051">
      <c r="A1051" t="s" s="253">
        <v>155</v>
      </c>
      <c r="B1051" t="s" s="252">
        <v>991</v>
      </c>
      <c r="C1051" t="s" s="253">
        <v>992</v>
      </c>
      <c r="D1051" t="s" s="253">
        <v>1091</v>
      </c>
      <c r="E1051" t="s" s="253">
        <v>2563</v>
      </c>
      <c r="F1051" s="253">
        <f>IF(ABS('J202'!Y72-SUM('J202'!X72,'J202'!Q72))&lt;=0.5,"OK","ERROR")</f>
      </c>
    </row>
    <row r="1052">
      <c r="A1052" t="s" s="253">
        <v>155</v>
      </c>
      <c r="B1052" t="s" s="252">
        <v>991</v>
      </c>
      <c r="C1052" t="s" s="253">
        <v>992</v>
      </c>
      <c r="D1052" t="s" s="253">
        <v>1093</v>
      </c>
      <c r="E1052" t="s" s="253">
        <v>2564</v>
      </c>
      <c r="F1052" s="253">
        <f>IF(ABS('J202'!Y73-SUM('J202'!X73,'J202'!Q73))&lt;=0.5,"OK","ERROR")</f>
      </c>
    </row>
    <row r="1053">
      <c r="A1053" t="s" s="253">
        <v>155</v>
      </c>
      <c r="B1053" t="s" s="252">
        <v>991</v>
      </c>
      <c r="C1053" t="s" s="253">
        <v>992</v>
      </c>
      <c r="D1053" t="s" s="253">
        <v>1095</v>
      </c>
      <c r="E1053" t="s" s="253">
        <v>2565</v>
      </c>
      <c r="F1053" s="253">
        <f>IF(ABS('J202'!Y74-SUM('J202'!X74,'J202'!Q74))&lt;=0.5,"OK","ERROR")</f>
      </c>
    </row>
    <row r="1054">
      <c r="A1054" t="s" s="253">
        <v>155</v>
      </c>
      <c r="B1054" t="s" s="252">
        <v>991</v>
      </c>
      <c r="C1054" t="s" s="253">
        <v>992</v>
      </c>
      <c r="D1054" t="s" s="253">
        <v>1097</v>
      </c>
      <c r="E1054" t="s" s="253">
        <v>2566</v>
      </c>
      <c r="F1054" s="253">
        <f>IF(ABS('J202'!Y75-SUM('J202'!X75,'J202'!Q75))&lt;=0.5,"OK","ERROR")</f>
      </c>
    </row>
    <row r="1055">
      <c r="A1055" t="s" s="253">
        <v>155</v>
      </c>
      <c r="B1055" t="s" s="252">
        <v>991</v>
      </c>
      <c r="C1055" t="s" s="253">
        <v>992</v>
      </c>
      <c r="D1055" t="s" s="253">
        <v>1099</v>
      </c>
      <c r="E1055" t="s" s="253">
        <v>2567</v>
      </c>
      <c r="F1055" s="253">
        <f>IF(ABS('J202'!Y76-SUM('J202'!X76,'J202'!Q76))&lt;=0.5,"OK","ERROR")</f>
      </c>
    </row>
    <row r="1056">
      <c r="A1056" t="s" s="253">
        <v>155</v>
      </c>
      <c r="B1056" t="s" s="252">
        <v>991</v>
      </c>
      <c r="C1056" t="s" s="253">
        <v>992</v>
      </c>
      <c r="D1056" t="s" s="253">
        <v>1101</v>
      </c>
      <c r="E1056" t="s" s="253">
        <v>2568</v>
      </c>
      <c r="F1056" s="253">
        <f>IF(ABS('J202'!Y77-SUM('J202'!X77,'J202'!Q77))&lt;=0.5,"OK","ERROR")</f>
      </c>
    </row>
    <row r="1057">
      <c r="A1057" t="s" s="253">
        <v>155</v>
      </c>
      <c r="B1057" t="s" s="252">
        <v>991</v>
      </c>
      <c r="C1057" t="s" s="253">
        <v>992</v>
      </c>
      <c r="D1057" t="s" s="253">
        <v>1103</v>
      </c>
      <c r="E1057" t="s" s="253">
        <v>2569</v>
      </c>
      <c r="F1057" s="253">
        <f>IF(ABS('J202'!Y78-SUM('J202'!X78,'J202'!Q78))&lt;=0.5,"OK","ERROR")</f>
      </c>
    </row>
    <row r="1058">
      <c r="A1058" t="s" s="253">
        <v>155</v>
      </c>
      <c r="B1058" t="s" s="252">
        <v>991</v>
      </c>
      <c r="C1058" t="s" s="253">
        <v>992</v>
      </c>
      <c r="D1058" t="s" s="253">
        <v>1105</v>
      </c>
      <c r="E1058" t="s" s="253">
        <v>2570</v>
      </c>
      <c r="F1058" s="253">
        <f>IF(ABS('J202'!Y79-SUM('J202'!X79,'J202'!Q79))&lt;=0.5,"OK","ERROR")</f>
      </c>
    </row>
    <row r="1059">
      <c r="A1059" t="s" s="253">
        <v>155</v>
      </c>
      <c r="B1059" t="s" s="252">
        <v>991</v>
      </c>
      <c r="C1059" t="s" s="253">
        <v>992</v>
      </c>
      <c r="D1059" t="s" s="253">
        <v>1107</v>
      </c>
      <c r="E1059" t="s" s="253">
        <v>2571</v>
      </c>
      <c r="F1059" s="253">
        <f>IF(ABS('J202'!Y80-SUM('J202'!X80,'J202'!Q80))&lt;=0.5,"OK","ERROR")</f>
      </c>
    </row>
    <row r="1060">
      <c r="A1060" t="s" s="253">
        <v>155</v>
      </c>
      <c r="B1060" t="s" s="252">
        <v>991</v>
      </c>
      <c r="C1060" t="s" s="253">
        <v>992</v>
      </c>
      <c r="D1060" t="s" s="253">
        <v>1109</v>
      </c>
      <c r="E1060" t="s" s="253">
        <v>2572</v>
      </c>
      <c r="F1060" s="253">
        <f>IF(ABS('J202'!Y81-SUM('J202'!X81,'J202'!Q81))&lt;=0.5,"OK","ERROR")</f>
      </c>
    </row>
    <row r="1061">
      <c r="A1061" t="s" s="253">
        <v>155</v>
      </c>
      <c r="B1061" t="s" s="252">
        <v>991</v>
      </c>
      <c r="C1061" t="s" s="253">
        <v>992</v>
      </c>
      <c r="D1061" t="s" s="253">
        <v>1111</v>
      </c>
      <c r="E1061" t="s" s="253">
        <v>2573</v>
      </c>
      <c r="F1061" s="253">
        <f>IF(ABS('J202'!Y82-SUM('J202'!X82,'J202'!Q82))&lt;=0.5,"OK","ERROR")</f>
      </c>
    </row>
    <row r="1062">
      <c r="A1062" t="s" s="253">
        <v>155</v>
      </c>
      <c r="B1062" t="s" s="252">
        <v>991</v>
      </c>
      <c r="C1062" t="s" s="253">
        <v>992</v>
      </c>
      <c r="D1062" t="s" s="253">
        <v>2574</v>
      </c>
      <c r="E1062" t="s" s="253">
        <v>2575</v>
      </c>
      <c r="F1062" s="253">
        <f>IF(ABS('J202'!Y83-SUM('J202'!Q83))&lt;=0.5,"OK","ERROR")</f>
      </c>
    </row>
    <row r="1063">
      <c r="A1063" t="s" s="253">
        <v>155</v>
      </c>
      <c r="B1063" t="s" s="252">
        <v>991</v>
      </c>
      <c r="C1063" t="s" s="253">
        <v>992</v>
      </c>
      <c r="D1063" t="s" s="253">
        <v>2576</v>
      </c>
      <c r="E1063" t="s" s="253">
        <v>2577</v>
      </c>
      <c r="F1063" s="253">
        <f>IF(ABS('J202'!Y84-SUM('J202'!Q84))&lt;=0.5,"OK","ERROR")</f>
      </c>
    </row>
    <row r="1064">
      <c r="A1064" t="s" s="253">
        <v>155</v>
      </c>
      <c r="B1064" t="s" s="252">
        <v>991</v>
      </c>
      <c r="C1064" t="s" s="253">
        <v>992</v>
      </c>
      <c r="D1064" t="s" s="253">
        <v>1117</v>
      </c>
      <c r="E1064" t="s" s="253">
        <v>2578</v>
      </c>
      <c r="F1064" s="253">
        <f>IF(ABS('J202'!Y85-SUM('J202'!X85,'J202'!Q85))&lt;=0.5,"OK","ERROR")</f>
      </c>
    </row>
    <row r="1065">
      <c r="A1065" t="s" s="253">
        <v>155</v>
      </c>
      <c r="B1065" t="s" s="252">
        <v>991</v>
      </c>
      <c r="C1065" t="s" s="253">
        <v>992</v>
      </c>
      <c r="D1065" t="s" s="253">
        <v>1119</v>
      </c>
      <c r="E1065" t="s" s="253">
        <v>2579</v>
      </c>
      <c r="F1065" s="253">
        <f>IF(ABS('J202'!Y86-SUM('J202'!X86,'J202'!Q86))&lt;=0.5,"OK","ERROR")</f>
      </c>
    </row>
    <row r="1066">
      <c r="A1066" t="s" s="253">
        <v>155</v>
      </c>
      <c r="B1066" t="s" s="252">
        <v>991</v>
      </c>
      <c r="C1066" t="s" s="253">
        <v>992</v>
      </c>
      <c r="D1066" t="s" s="253">
        <v>1121</v>
      </c>
      <c r="E1066" t="s" s="253">
        <v>2580</v>
      </c>
      <c r="F1066" s="253">
        <f>IF(ABS('J202'!Y87-SUM('J202'!X87,'J202'!Q87))&lt;=0.5,"OK","ERROR")</f>
      </c>
    </row>
    <row r="1067">
      <c r="A1067" t="s" s="253">
        <v>155</v>
      </c>
      <c r="B1067" t="s" s="252">
        <v>991</v>
      </c>
      <c r="C1067" t="s" s="253">
        <v>992</v>
      </c>
      <c r="D1067" t="s" s="253">
        <v>1123</v>
      </c>
      <c r="E1067" t="s" s="253">
        <v>2581</v>
      </c>
      <c r="F1067" s="253">
        <f>IF(ABS('J202'!Y88-SUM('J202'!X88,'J202'!Q88))&lt;=0.5,"OK","ERROR")</f>
      </c>
    </row>
    <row r="1068">
      <c r="A1068" t="s" s="253">
        <v>155</v>
      </c>
      <c r="B1068" t="s" s="252">
        <v>991</v>
      </c>
      <c r="C1068" t="s" s="253">
        <v>992</v>
      </c>
      <c r="D1068" t="s" s="253">
        <v>1125</v>
      </c>
      <c r="E1068" t="s" s="253">
        <v>2582</v>
      </c>
      <c r="F1068" s="253">
        <f>IF(ABS('J202'!Y89-SUM('J202'!X89,'J202'!Q89))&lt;=0.5,"OK","ERROR")</f>
      </c>
    </row>
    <row r="1069">
      <c r="A1069" t="s" s="253">
        <v>155</v>
      </c>
      <c r="B1069" t="s" s="252">
        <v>991</v>
      </c>
      <c r="C1069" t="s" s="253">
        <v>992</v>
      </c>
      <c r="D1069" t="s" s="253">
        <v>1127</v>
      </c>
      <c r="E1069" t="s" s="253">
        <v>2583</v>
      </c>
      <c r="F1069" s="253">
        <f>IF(ABS('J202'!Y90-SUM('J202'!X90,'J202'!Q90))&lt;=0.5,"OK","ERROR")</f>
      </c>
    </row>
    <row r="1070">
      <c r="A1070" t="s" s="253">
        <v>155</v>
      </c>
      <c r="B1070" t="s" s="252">
        <v>991</v>
      </c>
      <c r="C1070" t="s" s="253">
        <v>992</v>
      </c>
      <c r="D1070" t="s" s="253">
        <v>1129</v>
      </c>
      <c r="E1070" t="s" s="253">
        <v>2584</v>
      </c>
      <c r="F1070" s="253">
        <f>IF(ABS('J202'!Y91-SUM('J202'!X91,'J202'!Q91))&lt;=0.5,"OK","ERROR")</f>
      </c>
    </row>
    <row r="1071">
      <c r="A1071" t="s" s="253">
        <v>155</v>
      </c>
      <c r="B1071" t="s" s="252">
        <v>991</v>
      </c>
      <c r="C1071" t="s" s="253">
        <v>992</v>
      </c>
      <c r="D1071" t="s" s="253">
        <v>1131</v>
      </c>
      <c r="E1071" t="s" s="253">
        <v>2585</v>
      </c>
      <c r="F1071" s="253">
        <f>IF(ABS('J202'!Y92-SUM('J202'!X92,'J202'!Q92))&lt;=0.5,"OK","ERROR")</f>
      </c>
    </row>
    <row r="1072">
      <c r="A1072" t="s" s="253">
        <v>155</v>
      </c>
      <c r="B1072" t="s" s="252">
        <v>991</v>
      </c>
      <c r="C1072" t="s" s="253">
        <v>992</v>
      </c>
      <c r="D1072" t="s" s="253">
        <v>2586</v>
      </c>
      <c r="E1072" t="s" s="253">
        <v>2587</v>
      </c>
      <c r="F1072" s="253">
        <f>IF(ABS('J202'!Y93-SUM('J202'!Q93))&lt;=0.5,"OK","ERROR")</f>
      </c>
    </row>
    <row r="1073">
      <c r="A1073" t="s" s="253">
        <v>155</v>
      </c>
      <c r="B1073" t="s" s="252">
        <v>991</v>
      </c>
      <c r="C1073" t="s" s="253">
        <v>992</v>
      </c>
      <c r="D1073" t="s" s="253">
        <v>1135</v>
      </c>
      <c r="E1073" t="s" s="253">
        <v>2588</v>
      </c>
      <c r="F1073" s="253">
        <f>IF(ABS('J202'!Y94-SUM('J202'!X94,'J202'!Q94))&lt;=0.5,"OK","ERROR")</f>
      </c>
    </row>
    <row r="1074">
      <c r="A1074" t="s" s="253">
        <v>155</v>
      </c>
      <c r="B1074" t="s" s="252">
        <v>991</v>
      </c>
      <c r="C1074" t="s" s="253">
        <v>992</v>
      </c>
      <c r="D1074" t="s" s="253">
        <v>1137</v>
      </c>
      <c r="E1074" t="s" s="253">
        <v>2589</v>
      </c>
      <c r="F1074" s="253">
        <f>IF(ABS('J202'!Y95-SUM('J202'!X95,'J202'!Q95))&lt;=0.5,"OK","ERROR")</f>
      </c>
    </row>
    <row r="1075">
      <c r="A1075" t="s" s="253">
        <v>155</v>
      </c>
      <c r="B1075" t="s" s="252">
        <v>991</v>
      </c>
      <c r="C1075" t="s" s="253">
        <v>992</v>
      </c>
      <c r="D1075" t="s" s="253">
        <v>1139</v>
      </c>
      <c r="E1075" t="s" s="253">
        <v>2590</v>
      </c>
      <c r="F1075" s="253">
        <f>IF(ABS('J202'!Y96-SUM('J202'!X96,'J202'!Q96))&lt;=0.5,"OK","ERROR")</f>
      </c>
    </row>
    <row r="1076">
      <c r="A1076" t="s" s="253">
        <v>155</v>
      </c>
      <c r="B1076" t="s" s="252">
        <v>991</v>
      </c>
      <c r="C1076" t="s" s="253">
        <v>992</v>
      </c>
      <c r="D1076" t="s" s="253">
        <v>1141</v>
      </c>
      <c r="E1076" t="s" s="253">
        <v>2591</v>
      </c>
      <c r="F1076" s="253">
        <f>IF(ABS('J202'!Y97-SUM('J202'!X97,'J202'!Q97))&lt;=0.5,"OK","ERROR")</f>
      </c>
    </row>
    <row r="1077">
      <c r="A1077" t="s" s="253">
        <v>155</v>
      </c>
      <c r="B1077" t="s" s="252">
        <v>991</v>
      </c>
      <c r="C1077" t="s" s="253">
        <v>992</v>
      </c>
      <c r="D1077" t="s" s="253">
        <v>1143</v>
      </c>
      <c r="E1077" t="s" s="253">
        <v>2592</v>
      </c>
      <c r="F1077" s="253">
        <f>IF(ABS('J202'!Y98-SUM('J202'!X98,'J202'!Q98))&lt;=0.5,"OK","ERROR")</f>
      </c>
    </row>
    <row r="1078">
      <c r="A1078" t="s" s="253">
        <v>155</v>
      </c>
      <c r="B1078" t="s" s="252">
        <v>991</v>
      </c>
      <c r="C1078" t="s" s="253">
        <v>992</v>
      </c>
      <c r="D1078" t="s" s="253">
        <v>1145</v>
      </c>
      <c r="E1078" t="s" s="253">
        <v>2593</v>
      </c>
      <c r="F1078" s="253">
        <f>IF(ABS('J202'!Y99-SUM('J202'!X99,'J202'!Q99))&lt;=0.5,"OK","ERROR")</f>
      </c>
    </row>
    <row r="1079">
      <c r="A1079" t="s" s="253">
        <v>155</v>
      </c>
      <c r="B1079" t="s" s="252">
        <v>991</v>
      </c>
      <c r="C1079" t="s" s="253">
        <v>992</v>
      </c>
      <c r="D1079" t="s" s="253">
        <v>1147</v>
      </c>
      <c r="E1079" t="s" s="253">
        <v>2594</v>
      </c>
      <c r="F1079" s="253">
        <f>IF(ABS('J202'!Y100-SUM('J202'!X100,'J202'!Q100))&lt;=0.5,"OK","ERROR")</f>
      </c>
    </row>
    <row r="1080">
      <c r="A1080" t="s" s="253">
        <v>155</v>
      </c>
      <c r="B1080" t="s" s="252">
        <v>1167</v>
      </c>
      <c r="C1080" t="s" s="253">
        <v>1168</v>
      </c>
      <c r="D1080" t="s" s="253">
        <v>2595</v>
      </c>
      <c r="E1080" t="s" s="253">
        <v>2596</v>
      </c>
      <c r="F1080" s="253">
        <f>IF(ABS('J202'!Q21-SUM('J202'!K21,'J202'!L21,'J202'!N21,'J202'!O21,'J202'!P21,'J202'!M21))&lt;=0.5,"OK","ERROR")</f>
      </c>
    </row>
    <row r="1081">
      <c r="A1081" t="s" s="253">
        <v>155</v>
      </c>
      <c r="B1081" t="s" s="252">
        <v>1167</v>
      </c>
      <c r="C1081" t="s" s="253">
        <v>1168</v>
      </c>
      <c r="D1081" t="s" s="253">
        <v>2597</v>
      </c>
      <c r="E1081" t="s" s="253">
        <v>2598</v>
      </c>
      <c r="F1081" s="253">
        <f>IF(ABS('J202'!X21-SUM('J202'!R21,'J202'!S21,'J202'!U21,'J202'!V21,'J202'!W21,'J202'!T21))&lt;=0.5,"OK","ERROR")</f>
      </c>
    </row>
    <row r="1082">
      <c r="A1082" t="s" s="253">
        <v>155</v>
      </c>
      <c r="B1082" t="s" s="252">
        <v>1167</v>
      </c>
      <c r="C1082" t="s" s="253">
        <v>1168</v>
      </c>
      <c r="D1082" t="s" s="253">
        <v>2599</v>
      </c>
      <c r="E1082" t="s" s="253">
        <v>2600</v>
      </c>
      <c r="F1082" s="253">
        <f>IF(ABS('J202'!Q22-SUM('J202'!K22,'J202'!L22,'J202'!N22,'J202'!O22,'J202'!P22,'J202'!M22))&lt;=0.5,"OK","ERROR")</f>
      </c>
    </row>
    <row r="1083">
      <c r="A1083" t="s" s="253">
        <v>155</v>
      </c>
      <c r="B1083" t="s" s="252">
        <v>1167</v>
      </c>
      <c r="C1083" t="s" s="253">
        <v>1168</v>
      </c>
      <c r="D1083" t="s" s="253">
        <v>2601</v>
      </c>
      <c r="E1083" t="s" s="253">
        <v>2602</v>
      </c>
      <c r="F1083" s="253">
        <f>IF(ABS('J202'!X22-SUM('J202'!R22,'J202'!S22,'J202'!U22,'J202'!V22,'J202'!W22,'J202'!T22))&lt;=0.5,"OK","ERROR")</f>
      </c>
    </row>
    <row r="1084">
      <c r="A1084" t="s" s="253">
        <v>155</v>
      </c>
      <c r="B1084" t="s" s="252">
        <v>1167</v>
      </c>
      <c r="C1084" t="s" s="253">
        <v>1168</v>
      </c>
      <c r="D1084" t="s" s="253">
        <v>2603</v>
      </c>
      <c r="E1084" t="s" s="253">
        <v>2604</v>
      </c>
      <c r="F1084" s="253">
        <f>IF(ABS('J202'!Q23-SUM('J202'!K23,'J202'!L23,'J202'!N23,'J202'!O23,'J202'!P23,'J202'!M23))&lt;=0.5,"OK","ERROR")</f>
      </c>
    </row>
    <row r="1085">
      <c r="A1085" t="s" s="253">
        <v>155</v>
      </c>
      <c r="B1085" t="s" s="252">
        <v>1167</v>
      </c>
      <c r="C1085" t="s" s="253">
        <v>1168</v>
      </c>
      <c r="D1085" t="s" s="253">
        <v>2605</v>
      </c>
      <c r="E1085" t="s" s="253">
        <v>2606</v>
      </c>
      <c r="F1085" s="253">
        <f>IF(ABS('J202'!X23-SUM('J202'!R23,'J202'!S23,'J202'!U23,'J202'!V23,'J202'!W23,'J202'!T23))&lt;=0.5,"OK","ERROR")</f>
      </c>
    </row>
    <row r="1086">
      <c r="A1086" t="s" s="253">
        <v>155</v>
      </c>
      <c r="B1086" t="s" s="252">
        <v>1167</v>
      </c>
      <c r="C1086" t="s" s="253">
        <v>1168</v>
      </c>
      <c r="D1086" t="s" s="253">
        <v>2607</v>
      </c>
      <c r="E1086" t="s" s="253">
        <v>2608</v>
      </c>
      <c r="F1086" s="253">
        <f>IF(ABS('J202'!Q24-SUM('J202'!K24,'J202'!L24,'J202'!N24,'J202'!O24,'J202'!P24,'J202'!M24))&lt;=0.5,"OK","ERROR")</f>
      </c>
    </row>
    <row r="1087">
      <c r="A1087" t="s" s="253">
        <v>155</v>
      </c>
      <c r="B1087" t="s" s="252">
        <v>1167</v>
      </c>
      <c r="C1087" t="s" s="253">
        <v>1168</v>
      </c>
      <c r="D1087" t="s" s="253">
        <v>2609</v>
      </c>
      <c r="E1087" t="s" s="253">
        <v>2610</v>
      </c>
      <c r="F1087" s="253">
        <f>IF(ABS('J202'!X24-SUM('J202'!R24,'J202'!S24,'J202'!U24,'J202'!V24,'J202'!W24,'J202'!T24))&lt;=0.5,"OK","ERROR")</f>
      </c>
    </row>
    <row r="1088">
      <c r="A1088" t="s" s="253">
        <v>155</v>
      </c>
      <c r="B1088" t="s" s="252">
        <v>1167</v>
      </c>
      <c r="C1088" t="s" s="253">
        <v>1168</v>
      </c>
      <c r="D1088" t="s" s="253">
        <v>2611</v>
      </c>
      <c r="E1088" t="s" s="253">
        <v>2612</v>
      </c>
      <c r="F1088" s="253">
        <f>IF(ABS('J202'!Q25-SUM('J202'!K25,'J202'!L25,'J202'!N25,'J202'!O25,'J202'!P25,'J202'!M25))&lt;=0.5,"OK","ERROR")</f>
      </c>
    </row>
    <row r="1089">
      <c r="A1089" t="s" s="253">
        <v>155</v>
      </c>
      <c r="B1089" t="s" s="252">
        <v>1167</v>
      </c>
      <c r="C1089" t="s" s="253">
        <v>1168</v>
      </c>
      <c r="D1089" t="s" s="253">
        <v>2613</v>
      </c>
      <c r="E1089" t="s" s="253">
        <v>2614</v>
      </c>
      <c r="F1089" s="253">
        <f>IF(ABS('J202'!X25-SUM('J202'!R25,'J202'!S25,'J202'!U25,'J202'!V25,'J202'!W25,'J202'!T25))&lt;=0.5,"OK","ERROR")</f>
      </c>
    </row>
    <row r="1090">
      <c r="A1090" t="s" s="253">
        <v>155</v>
      </c>
      <c r="B1090" t="s" s="252">
        <v>1167</v>
      </c>
      <c r="C1090" t="s" s="253">
        <v>1168</v>
      </c>
      <c r="D1090" t="s" s="253">
        <v>2615</v>
      </c>
      <c r="E1090" t="s" s="253">
        <v>2616</v>
      </c>
      <c r="F1090" s="253">
        <f>IF(ABS('J202'!Q26-SUM('J202'!K26,'J202'!L26,'J202'!N26,'J202'!O26,'J202'!P26,'J202'!M26))&lt;=0.5,"OK","ERROR")</f>
      </c>
    </row>
    <row r="1091">
      <c r="A1091" t="s" s="253">
        <v>155</v>
      </c>
      <c r="B1091" t="s" s="252">
        <v>1167</v>
      </c>
      <c r="C1091" t="s" s="253">
        <v>1168</v>
      </c>
      <c r="D1091" t="s" s="253">
        <v>2617</v>
      </c>
      <c r="E1091" t="s" s="253">
        <v>2618</v>
      </c>
      <c r="F1091" s="253">
        <f>IF(ABS('J202'!X26-SUM('J202'!R26,'J202'!S26,'J202'!U26,'J202'!V26,'J202'!W26,'J202'!T26))&lt;=0.5,"OK","ERROR")</f>
      </c>
    </row>
    <row r="1092">
      <c r="A1092" t="s" s="253">
        <v>155</v>
      </c>
      <c r="B1092" t="s" s="252">
        <v>1167</v>
      </c>
      <c r="C1092" t="s" s="253">
        <v>1168</v>
      </c>
      <c r="D1092" t="s" s="253">
        <v>2619</v>
      </c>
      <c r="E1092" t="s" s="253">
        <v>2620</v>
      </c>
      <c r="F1092" s="253">
        <f>IF(ABS('J202'!Q27-SUM('J202'!K27,'J202'!L27,'J202'!N27,'J202'!O27,'J202'!P27,'J202'!M27))&lt;=0.5,"OK","ERROR")</f>
      </c>
    </row>
    <row r="1093">
      <c r="A1093" t="s" s="253">
        <v>155</v>
      </c>
      <c r="B1093" t="s" s="252">
        <v>1167</v>
      </c>
      <c r="C1093" t="s" s="253">
        <v>1168</v>
      </c>
      <c r="D1093" t="s" s="253">
        <v>2621</v>
      </c>
      <c r="E1093" t="s" s="253">
        <v>2622</v>
      </c>
      <c r="F1093" s="253">
        <f>IF(ABS('J202'!X27-SUM('J202'!R27,'J202'!S27,'J202'!U27,'J202'!V27,'J202'!W27,'J202'!T27))&lt;=0.5,"OK","ERROR")</f>
      </c>
    </row>
    <row r="1094">
      <c r="A1094" t="s" s="253">
        <v>155</v>
      </c>
      <c r="B1094" t="s" s="252">
        <v>1167</v>
      </c>
      <c r="C1094" t="s" s="253">
        <v>1168</v>
      </c>
      <c r="D1094" t="s" s="253">
        <v>2623</v>
      </c>
      <c r="E1094" t="s" s="253">
        <v>2624</v>
      </c>
      <c r="F1094" s="253">
        <f>IF(ABS('J202'!Q28-SUM('J202'!K28,'J202'!L28,'J202'!N28,'J202'!O28,'J202'!P28,'J202'!M28))&lt;=0.5,"OK","ERROR")</f>
      </c>
    </row>
    <row r="1095">
      <c r="A1095" t="s" s="253">
        <v>155</v>
      </c>
      <c r="B1095" t="s" s="252">
        <v>1167</v>
      </c>
      <c r="C1095" t="s" s="253">
        <v>1168</v>
      </c>
      <c r="D1095" t="s" s="253">
        <v>2625</v>
      </c>
      <c r="E1095" t="s" s="253">
        <v>2626</v>
      </c>
      <c r="F1095" s="253">
        <f>IF(ABS('J202'!X28-SUM('J202'!R28,'J202'!S28,'J202'!U28,'J202'!V28,'J202'!W28,'J202'!T28))&lt;=0.5,"OK","ERROR")</f>
      </c>
    </row>
    <row r="1096">
      <c r="A1096" t="s" s="253">
        <v>155</v>
      </c>
      <c r="B1096" t="s" s="252">
        <v>1167</v>
      </c>
      <c r="C1096" t="s" s="253">
        <v>1168</v>
      </c>
      <c r="D1096" t="s" s="253">
        <v>1193</v>
      </c>
      <c r="E1096" t="s" s="253">
        <v>2627</v>
      </c>
      <c r="F1096" s="253">
        <f>IF(ABS('J202'!Q29-SUM('J202'!K29,'J202'!L29,'J202'!N29,'J202'!O29,'J202'!P29,'J202'!M29))&lt;=0.5,"OK","ERROR")</f>
      </c>
    </row>
    <row r="1097">
      <c r="A1097" t="s" s="253">
        <v>155</v>
      </c>
      <c r="B1097" t="s" s="252">
        <v>1167</v>
      </c>
      <c r="C1097" t="s" s="253">
        <v>1168</v>
      </c>
      <c r="D1097" t="s" s="253">
        <v>1195</v>
      </c>
      <c r="E1097" t="s" s="253">
        <v>2628</v>
      </c>
      <c r="F1097" s="253">
        <f>IF(ABS('J202'!X29-SUM('J202'!R29,'J202'!S29,'J202'!U29,'J202'!V29,'J202'!W29,'J202'!T29))&lt;=0.5,"OK","ERROR")</f>
      </c>
    </row>
    <row r="1098">
      <c r="A1098" t="s" s="253">
        <v>155</v>
      </c>
      <c r="B1098" t="s" s="252">
        <v>1167</v>
      </c>
      <c r="C1098" t="s" s="253">
        <v>1168</v>
      </c>
      <c r="D1098" t="s" s="253">
        <v>2629</v>
      </c>
      <c r="E1098" t="s" s="253">
        <v>2630</v>
      </c>
      <c r="F1098" s="253">
        <f>IF(ABS('J202'!Q30-SUM('J202'!K30,'J202'!N30,'J202'!O30,'J202'!M30,'J202'!P30))&lt;=0.5,"OK","ERROR")</f>
      </c>
    </row>
    <row r="1099">
      <c r="A1099" t="s" s="253">
        <v>155</v>
      </c>
      <c r="B1099" t="s" s="252">
        <v>1167</v>
      </c>
      <c r="C1099" t="s" s="253">
        <v>1168</v>
      </c>
      <c r="D1099" t="s" s="253">
        <v>2631</v>
      </c>
      <c r="E1099" t="s" s="253">
        <v>2632</v>
      </c>
      <c r="F1099" s="253">
        <f>IF(ABS('J202'!X30-SUM('J202'!R30,'J202'!U30,'J202'!V30,'J202'!T30,'J202'!W30))&lt;=0.5,"OK","ERROR")</f>
      </c>
    </row>
    <row r="1100">
      <c r="A1100" t="s" s="253">
        <v>155</v>
      </c>
      <c r="B1100" t="s" s="252">
        <v>1167</v>
      </c>
      <c r="C1100" t="s" s="253">
        <v>1168</v>
      </c>
      <c r="D1100" t="s" s="253">
        <v>1201</v>
      </c>
      <c r="E1100" t="s" s="253">
        <v>2633</v>
      </c>
      <c r="F1100" s="253">
        <f>IF(ABS('J202'!Q31-SUM('J202'!K31,'J202'!L31,'J202'!N31,'J202'!O31,'J202'!P31,'J202'!M31))&lt;=0.5,"OK","ERROR")</f>
      </c>
    </row>
    <row r="1101">
      <c r="A1101" t="s" s="253">
        <v>155</v>
      </c>
      <c r="B1101" t="s" s="252">
        <v>1167</v>
      </c>
      <c r="C1101" t="s" s="253">
        <v>1168</v>
      </c>
      <c r="D1101" t="s" s="253">
        <v>1203</v>
      </c>
      <c r="E1101" t="s" s="253">
        <v>2634</v>
      </c>
      <c r="F1101" s="253">
        <f>IF(ABS('J202'!X31-SUM('J202'!R31,'J202'!S31,'J202'!U31,'J202'!V31,'J202'!W31,'J202'!T31))&lt;=0.5,"OK","ERROR")</f>
      </c>
    </row>
    <row r="1102">
      <c r="A1102" t="s" s="253">
        <v>155</v>
      </c>
      <c r="B1102" t="s" s="252">
        <v>1167</v>
      </c>
      <c r="C1102" t="s" s="253">
        <v>1168</v>
      </c>
      <c r="D1102" t="s" s="253">
        <v>1205</v>
      </c>
      <c r="E1102" t="s" s="253">
        <v>2635</v>
      </c>
      <c r="F1102" s="253">
        <f>IF(ABS('J202'!Q32-SUM('J202'!K32,'J202'!L32,'J202'!N32,'J202'!O32,'J202'!P32,'J202'!M32))&lt;=0.5,"OK","ERROR")</f>
      </c>
    </row>
    <row r="1103">
      <c r="A1103" t="s" s="253">
        <v>155</v>
      </c>
      <c r="B1103" t="s" s="252">
        <v>1167</v>
      </c>
      <c r="C1103" t="s" s="253">
        <v>1168</v>
      </c>
      <c r="D1103" t="s" s="253">
        <v>1207</v>
      </c>
      <c r="E1103" t="s" s="253">
        <v>2636</v>
      </c>
      <c r="F1103" s="253">
        <f>IF(ABS('J202'!X32-SUM('J202'!R32,'J202'!S32,'J202'!U32,'J202'!V32,'J202'!W32,'J202'!T32))&lt;=0.5,"OK","ERROR")</f>
      </c>
    </row>
    <row r="1104">
      <c r="A1104" t="s" s="253">
        <v>155</v>
      </c>
      <c r="B1104" t="s" s="252">
        <v>1167</v>
      </c>
      <c r="C1104" t="s" s="253">
        <v>1168</v>
      </c>
      <c r="D1104" t="s" s="253">
        <v>1209</v>
      </c>
      <c r="E1104" t="s" s="253">
        <v>2637</v>
      </c>
      <c r="F1104" s="253">
        <f>IF(ABS('J202'!Q33-SUM('J202'!K33,'J202'!L33,'J202'!N33,'J202'!O33,'J202'!P33,'J202'!M33))&lt;=0.5,"OK","ERROR")</f>
      </c>
    </row>
    <row r="1105">
      <c r="A1105" t="s" s="253">
        <v>155</v>
      </c>
      <c r="B1105" t="s" s="252">
        <v>1167</v>
      </c>
      <c r="C1105" t="s" s="253">
        <v>1168</v>
      </c>
      <c r="D1105" t="s" s="253">
        <v>1211</v>
      </c>
      <c r="E1105" t="s" s="253">
        <v>2638</v>
      </c>
      <c r="F1105" s="253">
        <f>IF(ABS('J202'!X33-SUM('J202'!R33,'J202'!S33,'J202'!U33,'J202'!V33,'J202'!W33,'J202'!T33))&lt;=0.5,"OK","ERROR")</f>
      </c>
    </row>
    <row r="1106">
      <c r="A1106" t="s" s="253">
        <v>155</v>
      </c>
      <c r="B1106" t="s" s="252">
        <v>1167</v>
      </c>
      <c r="C1106" t="s" s="253">
        <v>1168</v>
      </c>
      <c r="D1106" t="s" s="253">
        <v>1213</v>
      </c>
      <c r="E1106" t="s" s="253">
        <v>2639</v>
      </c>
      <c r="F1106" s="253">
        <f>IF(ABS('J202'!Q34-SUM('J202'!K34,'J202'!L34,'J202'!N34,'J202'!O34,'J202'!P34,'J202'!M34))&lt;=0.5,"OK","ERROR")</f>
      </c>
    </row>
    <row r="1107">
      <c r="A1107" t="s" s="253">
        <v>155</v>
      </c>
      <c r="B1107" t="s" s="252">
        <v>1167</v>
      </c>
      <c r="C1107" t="s" s="253">
        <v>1168</v>
      </c>
      <c r="D1107" t="s" s="253">
        <v>1215</v>
      </c>
      <c r="E1107" t="s" s="253">
        <v>2640</v>
      </c>
      <c r="F1107" s="253">
        <f>IF(ABS('J202'!X34-SUM('J202'!R34,'J202'!S34,'J202'!U34,'J202'!V34,'J202'!W34,'J202'!T34))&lt;=0.5,"OK","ERROR")</f>
      </c>
    </row>
    <row r="1108">
      <c r="A1108" t="s" s="253">
        <v>155</v>
      </c>
      <c r="B1108" t="s" s="252">
        <v>1167</v>
      </c>
      <c r="C1108" t="s" s="253">
        <v>1168</v>
      </c>
      <c r="D1108" t="s" s="253">
        <v>1217</v>
      </c>
      <c r="E1108" t="s" s="253">
        <v>2641</v>
      </c>
      <c r="F1108" s="253">
        <f>IF(ABS('J202'!Q35-SUM('J202'!K35,'J202'!L35,'J202'!N35,'J202'!O35,'J202'!P35,'J202'!M35))&lt;=0.5,"OK","ERROR")</f>
      </c>
    </row>
    <row r="1109">
      <c r="A1109" t="s" s="253">
        <v>155</v>
      </c>
      <c r="B1109" t="s" s="252">
        <v>1167</v>
      </c>
      <c r="C1109" t="s" s="253">
        <v>1168</v>
      </c>
      <c r="D1109" t="s" s="253">
        <v>1219</v>
      </c>
      <c r="E1109" t="s" s="253">
        <v>2642</v>
      </c>
      <c r="F1109" s="253">
        <f>IF(ABS('J202'!X35-SUM('J202'!R35,'J202'!S35,'J202'!U35,'J202'!V35,'J202'!W35,'J202'!T35))&lt;=0.5,"OK","ERROR")</f>
      </c>
    </row>
    <row r="1110">
      <c r="A1110" t="s" s="253">
        <v>155</v>
      </c>
      <c r="B1110" t="s" s="252">
        <v>1167</v>
      </c>
      <c r="C1110" t="s" s="253">
        <v>1168</v>
      </c>
      <c r="D1110" t="s" s="253">
        <v>1221</v>
      </c>
      <c r="E1110" t="s" s="253">
        <v>2643</v>
      </c>
      <c r="F1110" s="253">
        <f>IF(ABS('J202'!Q36-SUM('J202'!K36,'J202'!L36,'J202'!N36,'J202'!O36,'J202'!P36,'J202'!M36))&lt;=0.5,"OK","ERROR")</f>
      </c>
    </row>
    <row r="1111">
      <c r="A1111" t="s" s="253">
        <v>155</v>
      </c>
      <c r="B1111" t="s" s="252">
        <v>1167</v>
      </c>
      <c r="C1111" t="s" s="253">
        <v>1168</v>
      </c>
      <c r="D1111" t="s" s="253">
        <v>1223</v>
      </c>
      <c r="E1111" t="s" s="253">
        <v>2644</v>
      </c>
      <c r="F1111" s="253">
        <f>IF(ABS('J202'!X36-SUM('J202'!R36,'J202'!S36,'J202'!U36,'J202'!V36,'J202'!W36,'J202'!T36))&lt;=0.5,"OK","ERROR")</f>
      </c>
    </row>
    <row r="1112">
      <c r="A1112" t="s" s="253">
        <v>155</v>
      </c>
      <c r="B1112" t="s" s="252">
        <v>1167</v>
      </c>
      <c r="C1112" t="s" s="253">
        <v>1168</v>
      </c>
      <c r="D1112" t="s" s="253">
        <v>1225</v>
      </c>
      <c r="E1112" t="s" s="253">
        <v>2645</v>
      </c>
      <c r="F1112" s="253">
        <f>IF(ABS('J202'!Q37-SUM('J202'!K37,'J202'!L37,'J202'!N37,'J202'!O37,'J202'!P37,'J202'!M37))&lt;=0.5,"OK","ERROR")</f>
      </c>
    </row>
    <row r="1113">
      <c r="A1113" t="s" s="253">
        <v>155</v>
      </c>
      <c r="B1113" t="s" s="252">
        <v>1167</v>
      </c>
      <c r="C1113" t="s" s="253">
        <v>1168</v>
      </c>
      <c r="D1113" t="s" s="253">
        <v>1227</v>
      </c>
      <c r="E1113" t="s" s="253">
        <v>2646</v>
      </c>
      <c r="F1113" s="253">
        <f>IF(ABS('J202'!X37-SUM('J202'!R37,'J202'!S37,'J202'!U37,'J202'!V37,'J202'!W37,'J202'!T37))&lt;=0.5,"OK","ERROR")</f>
      </c>
    </row>
    <row r="1114">
      <c r="A1114" t="s" s="253">
        <v>155</v>
      </c>
      <c r="B1114" t="s" s="252">
        <v>1167</v>
      </c>
      <c r="C1114" t="s" s="253">
        <v>1168</v>
      </c>
      <c r="D1114" t="s" s="253">
        <v>1229</v>
      </c>
      <c r="E1114" t="s" s="253">
        <v>2647</v>
      </c>
      <c r="F1114" s="253">
        <f>IF(ABS('J202'!Q38-SUM('J202'!K38,'J202'!L38,'J202'!N38,'J202'!O38,'J202'!P38,'J202'!M38))&lt;=0.5,"OK","ERROR")</f>
      </c>
    </row>
    <row r="1115">
      <c r="A1115" t="s" s="253">
        <v>155</v>
      </c>
      <c r="B1115" t="s" s="252">
        <v>1167</v>
      </c>
      <c r="C1115" t="s" s="253">
        <v>1168</v>
      </c>
      <c r="D1115" t="s" s="253">
        <v>1231</v>
      </c>
      <c r="E1115" t="s" s="253">
        <v>2648</v>
      </c>
      <c r="F1115" s="253">
        <f>IF(ABS('J202'!X38-SUM('J202'!R38,'J202'!S38,'J202'!U38,'J202'!V38,'J202'!W38,'J202'!T38))&lt;=0.5,"OK","ERROR")</f>
      </c>
    </row>
    <row r="1116">
      <c r="A1116" t="s" s="253">
        <v>155</v>
      </c>
      <c r="B1116" t="s" s="252">
        <v>1167</v>
      </c>
      <c r="C1116" t="s" s="253">
        <v>1168</v>
      </c>
      <c r="D1116" t="s" s="253">
        <v>1233</v>
      </c>
      <c r="E1116" t="s" s="253">
        <v>2649</v>
      </c>
      <c r="F1116" s="253">
        <f>IF(ABS('J202'!Q39-SUM('J202'!K39,'J202'!L39,'J202'!N39,'J202'!O39,'J202'!P39,'J202'!M39))&lt;=0.5,"OK","ERROR")</f>
      </c>
    </row>
    <row r="1117">
      <c r="A1117" t="s" s="253">
        <v>155</v>
      </c>
      <c r="B1117" t="s" s="252">
        <v>1167</v>
      </c>
      <c r="C1117" t="s" s="253">
        <v>1168</v>
      </c>
      <c r="D1117" t="s" s="253">
        <v>1235</v>
      </c>
      <c r="E1117" t="s" s="253">
        <v>2650</v>
      </c>
      <c r="F1117" s="253">
        <f>IF(ABS('J202'!X39-SUM('J202'!R39,'J202'!S39,'J202'!U39,'J202'!V39,'J202'!W39,'J202'!T39))&lt;=0.5,"OK","ERROR")</f>
      </c>
    </row>
    <row r="1118">
      <c r="A1118" t="s" s="253">
        <v>155</v>
      </c>
      <c r="B1118" t="s" s="252">
        <v>1167</v>
      </c>
      <c r="C1118" t="s" s="253">
        <v>1168</v>
      </c>
      <c r="D1118" t="s" s="253">
        <v>1237</v>
      </c>
      <c r="E1118" t="s" s="253">
        <v>2651</v>
      </c>
      <c r="F1118" s="253">
        <f>IF(ABS('J202'!Q40-SUM('J202'!K40,'J202'!L40,'J202'!N40,'J202'!O40,'J202'!P40,'J202'!M40))&lt;=0.5,"OK","ERROR")</f>
      </c>
    </row>
    <row r="1119">
      <c r="A1119" t="s" s="253">
        <v>155</v>
      </c>
      <c r="B1119" t="s" s="252">
        <v>1167</v>
      </c>
      <c r="C1119" t="s" s="253">
        <v>1168</v>
      </c>
      <c r="D1119" t="s" s="253">
        <v>1239</v>
      </c>
      <c r="E1119" t="s" s="253">
        <v>2652</v>
      </c>
      <c r="F1119" s="253">
        <f>IF(ABS('J202'!X40-SUM('J202'!R40,'J202'!S40,'J202'!U40,'J202'!V40,'J202'!W40,'J202'!T40))&lt;=0.5,"OK","ERROR")</f>
      </c>
    </row>
    <row r="1120">
      <c r="A1120" t="s" s="253">
        <v>155</v>
      </c>
      <c r="B1120" t="s" s="252">
        <v>1167</v>
      </c>
      <c r="C1120" t="s" s="253">
        <v>1168</v>
      </c>
      <c r="D1120" t="s" s="253">
        <v>1241</v>
      </c>
      <c r="E1120" t="s" s="253">
        <v>2653</v>
      </c>
      <c r="F1120" s="253">
        <f>IF(ABS('J202'!Q41-SUM('J202'!K41,'J202'!L41,'J202'!N41,'J202'!O41,'J202'!P41,'J202'!M41))&lt;=0.5,"OK","ERROR")</f>
      </c>
    </row>
    <row r="1121">
      <c r="A1121" t="s" s="253">
        <v>155</v>
      </c>
      <c r="B1121" t="s" s="252">
        <v>1167</v>
      </c>
      <c r="C1121" t="s" s="253">
        <v>1168</v>
      </c>
      <c r="D1121" t="s" s="253">
        <v>1243</v>
      </c>
      <c r="E1121" t="s" s="253">
        <v>2654</v>
      </c>
      <c r="F1121" s="253">
        <f>IF(ABS('J202'!X41-SUM('J202'!R41,'J202'!S41,'J202'!U41,'J202'!V41,'J202'!W41,'J202'!T41))&lt;=0.5,"OK","ERROR")</f>
      </c>
    </row>
    <row r="1122">
      <c r="A1122" t="s" s="253">
        <v>155</v>
      </c>
      <c r="B1122" t="s" s="252">
        <v>1167</v>
      </c>
      <c r="C1122" t="s" s="253">
        <v>1168</v>
      </c>
      <c r="D1122" t="s" s="253">
        <v>1245</v>
      </c>
      <c r="E1122" t="s" s="253">
        <v>2655</v>
      </c>
      <c r="F1122" s="253">
        <f>IF(ABS('J202'!Q42-SUM('J202'!K42,'J202'!L42,'J202'!N42,'J202'!O42,'J202'!P42,'J202'!M42))&lt;=0.5,"OK","ERROR")</f>
      </c>
    </row>
    <row r="1123">
      <c r="A1123" t="s" s="253">
        <v>155</v>
      </c>
      <c r="B1123" t="s" s="252">
        <v>1167</v>
      </c>
      <c r="C1123" t="s" s="253">
        <v>1168</v>
      </c>
      <c r="D1123" t="s" s="253">
        <v>1247</v>
      </c>
      <c r="E1123" t="s" s="253">
        <v>2656</v>
      </c>
      <c r="F1123" s="253">
        <f>IF(ABS('J202'!X42-SUM('J202'!R42,'J202'!S42,'J202'!U42,'J202'!V42,'J202'!W42,'J202'!T42))&lt;=0.5,"OK","ERROR")</f>
      </c>
    </row>
    <row r="1124">
      <c r="A1124" t="s" s="253">
        <v>155</v>
      </c>
      <c r="B1124" t="s" s="252">
        <v>1167</v>
      </c>
      <c r="C1124" t="s" s="253">
        <v>1168</v>
      </c>
      <c r="D1124" t="s" s="253">
        <v>1249</v>
      </c>
      <c r="E1124" t="s" s="253">
        <v>2657</v>
      </c>
      <c r="F1124" s="253">
        <f>IF(ABS('J202'!Q43-SUM('J202'!K43,'J202'!L43,'J202'!N43,'J202'!O43,'J202'!P43,'J202'!M43))&lt;=0.5,"OK","ERROR")</f>
      </c>
    </row>
    <row r="1125">
      <c r="A1125" t="s" s="253">
        <v>155</v>
      </c>
      <c r="B1125" t="s" s="252">
        <v>1167</v>
      </c>
      <c r="C1125" t="s" s="253">
        <v>1168</v>
      </c>
      <c r="D1125" t="s" s="253">
        <v>1251</v>
      </c>
      <c r="E1125" t="s" s="253">
        <v>2658</v>
      </c>
      <c r="F1125" s="253">
        <f>IF(ABS('J202'!X43-SUM('J202'!R43,'J202'!S43,'J202'!U43,'J202'!V43,'J202'!W43,'J202'!T43))&lt;=0.5,"OK","ERROR")</f>
      </c>
    </row>
    <row r="1126">
      <c r="A1126" t="s" s="253">
        <v>155</v>
      </c>
      <c r="B1126" t="s" s="252">
        <v>1167</v>
      </c>
      <c r="C1126" t="s" s="253">
        <v>1168</v>
      </c>
      <c r="D1126" t="s" s="253">
        <v>1253</v>
      </c>
      <c r="E1126" t="s" s="253">
        <v>2659</v>
      </c>
      <c r="F1126" s="253">
        <f>IF(ABS('J202'!Q44-SUM('J202'!K44,'J202'!L44,'J202'!N44,'J202'!O44,'J202'!P44,'J202'!M44))&lt;=0.5,"OK","ERROR")</f>
      </c>
    </row>
    <row r="1127">
      <c r="A1127" t="s" s="253">
        <v>155</v>
      </c>
      <c r="B1127" t="s" s="252">
        <v>1167</v>
      </c>
      <c r="C1127" t="s" s="253">
        <v>1168</v>
      </c>
      <c r="D1127" t="s" s="253">
        <v>1255</v>
      </c>
      <c r="E1127" t="s" s="253">
        <v>2660</v>
      </c>
      <c r="F1127" s="253">
        <f>IF(ABS('J202'!X44-SUM('J202'!R44,'J202'!S44,'J202'!U44,'J202'!V44,'J202'!W44,'J202'!T44))&lt;=0.5,"OK","ERROR")</f>
      </c>
    </row>
    <row r="1128">
      <c r="A1128" t="s" s="253">
        <v>155</v>
      </c>
      <c r="B1128" t="s" s="252">
        <v>1167</v>
      </c>
      <c r="C1128" t="s" s="253">
        <v>1168</v>
      </c>
      <c r="D1128" t="s" s="253">
        <v>1257</v>
      </c>
      <c r="E1128" t="s" s="253">
        <v>2661</v>
      </c>
      <c r="F1128" s="253">
        <f>IF(ABS('J202'!Q45-SUM('J202'!K45,'J202'!L45,'J202'!N45,'J202'!O45,'J202'!P45,'J202'!M45))&lt;=0.5,"OK","ERROR")</f>
      </c>
    </row>
    <row r="1129">
      <c r="A1129" t="s" s="253">
        <v>155</v>
      </c>
      <c r="B1129" t="s" s="252">
        <v>1167</v>
      </c>
      <c r="C1129" t="s" s="253">
        <v>1168</v>
      </c>
      <c r="D1129" t="s" s="253">
        <v>1259</v>
      </c>
      <c r="E1129" t="s" s="253">
        <v>2662</v>
      </c>
      <c r="F1129" s="253">
        <f>IF(ABS('J202'!X45-SUM('J202'!R45,'J202'!S45,'J202'!U45,'J202'!V45,'J202'!W45,'J202'!T45))&lt;=0.5,"OK","ERROR")</f>
      </c>
    </row>
    <row r="1130">
      <c r="A1130" t="s" s="253">
        <v>155</v>
      </c>
      <c r="B1130" t="s" s="252">
        <v>1167</v>
      </c>
      <c r="C1130" t="s" s="253">
        <v>1168</v>
      </c>
      <c r="D1130" t="s" s="253">
        <v>1261</v>
      </c>
      <c r="E1130" t="s" s="253">
        <v>2663</v>
      </c>
      <c r="F1130" s="253">
        <f>IF(ABS('J202'!Q46-SUM('J202'!K46,'J202'!L46,'J202'!N46,'J202'!O46,'J202'!P46,'J202'!M46))&lt;=0.5,"OK","ERROR")</f>
      </c>
    </row>
    <row r="1131">
      <c r="A1131" t="s" s="253">
        <v>155</v>
      </c>
      <c r="B1131" t="s" s="252">
        <v>1167</v>
      </c>
      <c r="C1131" t="s" s="253">
        <v>1168</v>
      </c>
      <c r="D1131" t="s" s="253">
        <v>1263</v>
      </c>
      <c r="E1131" t="s" s="253">
        <v>2664</v>
      </c>
      <c r="F1131" s="253">
        <f>IF(ABS('J202'!X46-SUM('J202'!R46,'J202'!S46,'J202'!U46,'J202'!V46,'J202'!W46,'J202'!T46))&lt;=0.5,"OK","ERROR")</f>
      </c>
    </row>
    <row r="1132">
      <c r="A1132" t="s" s="253">
        <v>155</v>
      </c>
      <c r="B1132" t="s" s="252">
        <v>1167</v>
      </c>
      <c r="C1132" t="s" s="253">
        <v>1168</v>
      </c>
      <c r="D1132" t="s" s="253">
        <v>1265</v>
      </c>
      <c r="E1132" t="s" s="253">
        <v>2665</v>
      </c>
      <c r="F1132" s="253">
        <f>IF(ABS('J202'!Q47-SUM('J202'!K47,'J202'!L47,'J202'!N47,'J202'!O47,'J202'!P47,'J202'!M47))&lt;=0.5,"OK","ERROR")</f>
      </c>
    </row>
    <row r="1133">
      <c r="A1133" t="s" s="253">
        <v>155</v>
      </c>
      <c r="B1133" t="s" s="252">
        <v>1167</v>
      </c>
      <c r="C1133" t="s" s="253">
        <v>1168</v>
      </c>
      <c r="D1133" t="s" s="253">
        <v>1267</v>
      </c>
      <c r="E1133" t="s" s="253">
        <v>2666</v>
      </c>
      <c r="F1133" s="253">
        <f>IF(ABS('J202'!X47-SUM('J202'!R47,'J202'!S47,'J202'!U47,'J202'!V47,'J202'!W47,'J202'!T47))&lt;=0.5,"OK","ERROR")</f>
      </c>
    </row>
    <row r="1134">
      <c r="A1134" t="s" s="253">
        <v>155</v>
      </c>
      <c r="B1134" t="s" s="252">
        <v>1167</v>
      </c>
      <c r="C1134" t="s" s="253">
        <v>1168</v>
      </c>
      <c r="D1134" t="s" s="253">
        <v>1269</v>
      </c>
      <c r="E1134" t="s" s="253">
        <v>2667</v>
      </c>
      <c r="F1134" s="253">
        <f>IF(ABS('J202'!Q48-SUM('J202'!K48,'J202'!L48,'J202'!N48,'J202'!O48,'J202'!P48,'J202'!M48))&lt;=0.5,"OK","ERROR")</f>
      </c>
    </row>
    <row r="1135">
      <c r="A1135" t="s" s="253">
        <v>155</v>
      </c>
      <c r="B1135" t="s" s="252">
        <v>1167</v>
      </c>
      <c r="C1135" t="s" s="253">
        <v>1168</v>
      </c>
      <c r="D1135" t="s" s="253">
        <v>1271</v>
      </c>
      <c r="E1135" t="s" s="253">
        <v>2668</v>
      </c>
      <c r="F1135" s="253">
        <f>IF(ABS('J202'!X48-SUM('J202'!R48,'J202'!S48,'J202'!U48,'J202'!V48,'J202'!W48,'J202'!T48))&lt;=0.5,"OK","ERROR")</f>
      </c>
    </row>
    <row r="1136">
      <c r="A1136" t="s" s="253">
        <v>155</v>
      </c>
      <c r="B1136" t="s" s="252">
        <v>1167</v>
      </c>
      <c r="C1136" t="s" s="253">
        <v>1168</v>
      </c>
      <c r="D1136" t="s" s="253">
        <v>1273</v>
      </c>
      <c r="E1136" t="s" s="253">
        <v>2669</v>
      </c>
      <c r="F1136" s="253">
        <f>IF(ABS('J202'!Q49-SUM('J202'!K49,'J202'!L49,'J202'!N49,'J202'!O49,'J202'!P49,'J202'!M49))&lt;=0.5,"OK","ERROR")</f>
      </c>
    </row>
    <row r="1137">
      <c r="A1137" t="s" s="253">
        <v>155</v>
      </c>
      <c r="B1137" t="s" s="252">
        <v>1167</v>
      </c>
      <c r="C1137" t="s" s="253">
        <v>1168</v>
      </c>
      <c r="D1137" t="s" s="253">
        <v>1275</v>
      </c>
      <c r="E1137" t="s" s="253">
        <v>2670</v>
      </c>
      <c r="F1137" s="253">
        <f>IF(ABS('J202'!X49-SUM('J202'!R49,'J202'!S49,'J202'!U49,'J202'!V49,'J202'!W49,'J202'!T49))&lt;=0.5,"OK","ERROR")</f>
      </c>
    </row>
    <row r="1138">
      <c r="A1138" t="s" s="253">
        <v>155</v>
      </c>
      <c r="B1138" t="s" s="252">
        <v>1167</v>
      </c>
      <c r="C1138" t="s" s="253">
        <v>1168</v>
      </c>
      <c r="D1138" t="s" s="253">
        <v>2671</v>
      </c>
      <c r="E1138" t="s" s="253">
        <v>2672</v>
      </c>
      <c r="F1138" s="253">
        <f>IF(ABS('J202'!Q50-SUM('J202'!K50,'J202'!L50,'J202'!N50,'J202'!O50,'J202'!M50,'J202'!P50))&lt;=0.5,"OK","ERROR")</f>
      </c>
    </row>
    <row r="1139">
      <c r="A1139" t="s" s="253">
        <v>155</v>
      </c>
      <c r="B1139" t="s" s="252">
        <v>1167</v>
      </c>
      <c r="C1139" t="s" s="253">
        <v>1168</v>
      </c>
      <c r="D1139" t="s" s="253">
        <v>2673</v>
      </c>
      <c r="E1139" t="s" s="253">
        <v>2674</v>
      </c>
      <c r="F1139" s="253">
        <f>IF(ABS('J202'!X50-SUM('J202'!R50,'J202'!S50,'J202'!U50,'J202'!V50,'J202'!T50,'J202'!W50))&lt;=0.5,"OK","ERROR")</f>
      </c>
    </row>
    <row r="1140">
      <c r="A1140" t="s" s="253">
        <v>155</v>
      </c>
      <c r="B1140" t="s" s="252">
        <v>1167</v>
      </c>
      <c r="C1140" t="s" s="253">
        <v>1168</v>
      </c>
      <c r="D1140" t="s" s="253">
        <v>1281</v>
      </c>
      <c r="E1140" t="s" s="253">
        <v>2675</v>
      </c>
      <c r="F1140" s="253">
        <f>IF(ABS('J202'!Q51-SUM('J202'!K51,'J202'!L51,'J202'!N51,'J202'!O51,'J202'!P51,'J202'!M51))&lt;=0.5,"OK","ERROR")</f>
      </c>
    </row>
    <row r="1141">
      <c r="A1141" t="s" s="253">
        <v>155</v>
      </c>
      <c r="B1141" t="s" s="252">
        <v>1167</v>
      </c>
      <c r="C1141" t="s" s="253">
        <v>1168</v>
      </c>
      <c r="D1141" t="s" s="253">
        <v>1283</v>
      </c>
      <c r="E1141" t="s" s="253">
        <v>2676</v>
      </c>
      <c r="F1141" s="253">
        <f>IF(ABS('J202'!X51-SUM('J202'!R51,'J202'!S51,'J202'!U51,'J202'!V51,'J202'!W51,'J202'!T51))&lt;=0.5,"OK","ERROR")</f>
      </c>
    </row>
    <row r="1142">
      <c r="A1142" t="s" s="253">
        <v>155</v>
      </c>
      <c r="B1142" t="s" s="252">
        <v>1167</v>
      </c>
      <c r="C1142" t="s" s="253">
        <v>1168</v>
      </c>
      <c r="D1142" t="s" s="253">
        <v>1285</v>
      </c>
      <c r="E1142" t="s" s="253">
        <v>2677</v>
      </c>
      <c r="F1142" s="253">
        <f>IF(ABS('J202'!Q52-SUM('J202'!K52,'J202'!L52,'J202'!N52,'J202'!O52,'J202'!P52,'J202'!M52))&lt;=0.5,"OK","ERROR")</f>
      </c>
    </row>
    <row r="1143">
      <c r="A1143" t="s" s="253">
        <v>155</v>
      </c>
      <c r="B1143" t="s" s="252">
        <v>1167</v>
      </c>
      <c r="C1143" t="s" s="253">
        <v>1168</v>
      </c>
      <c r="D1143" t="s" s="253">
        <v>1287</v>
      </c>
      <c r="E1143" t="s" s="253">
        <v>2678</v>
      </c>
      <c r="F1143" s="253">
        <f>IF(ABS('J202'!X52-SUM('J202'!R52,'J202'!S52,'J202'!U52,'J202'!V52,'J202'!W52,'J202'!T52))&lt;=0.5,"OK","ERROR")</f>
      </c>
    </row>
    <row r="1144">
      <c r="A1144" t="s" s="253">
        <v>155</v>
      </c>
      <c r="B1144" t="s" s="252">
        <v>1167</v>
      </c>
      <c r="C1144" t="s" s="253">
        <v>1168</v>
      </c>
      <c r="D1144" t="s" s="253">
        <v>1289</v>
      </c>
      <c r="E1144" t="s" s="253">
        <v>2679</v>
      </c>
      <c r="F1144" s="253">
        <f>IF(ABS('J202'!Q53-SUM('J202'!K53,'J202'!L53,'J202'!N53,'J202'!O53,'J202'!P53,'J202'!M53))&lt;=0.5,"OK","ERROR")</f>
      </c>
    </row>
    <row r="1145">
      <c r="A1145" t="s" s="253">
        <v>155</v>
      </c>
      <c r="B1145" t="s" s="252">
        <v>1167</v>
      </c>
      <c r="C1145" t="s" s="253">
        <v>1168</v>
      </c>
      <c r="D1145" t="s" s="253">
        <v>1291</v>
      </c>
      <c r="E1145" t="s" s="253">
        <v>2680</v>
      </c>
      <c r="F1145" s="253">
        <f>IF(ABS('J202'!X53-SUM('J202'!R53,'J202'!S53,'J202'!U53,'J202'!V53,'J202'!W53,'J202'!T53))&lt;=0.5,"OK","ERROR")</f>
      </c>
    </row>
    <row r="1146">
      <c r="A1146" t="s" s="253">
        <v>155</v>
      </c>
      <c r="B1146" t="s" s="252">
        <v>1167</v>
      </c>
      <c r="C1146" t="s" s="253">
        <v>1168</v>
      </c>
      <c r="D1146" t="s" s="253">
        <v>1293</v>
      </c>
      <c r="E1146" t="s" s="253">
        <v>2681</v>
      </c>
      <c r="F1146" s="253">
        <f>IF(ABS('J202'!Q54-SUM('J202'!K54,'J202'!L54,'J202'!N54,'J202'!O54,'J202'!P54,'J202'!M54))&lt;=0.5,"OK","ERROR")</f>
      </c>
    </row>
    <row r="1147">
      <c r="A1147" t="s" s="253">
        <v>155</v>
      </c>
      <c r="B1147" t="s" s="252">
        <v>1167</v>
      </c>
      <c r="C1147" t="s" s="253">
        <v>1168</v>
      </c>
      <c r="D1147" t="s" s="253">
        <v>1295</v>
      </c>
      <c r="E1147" t="s" s="253">
        <v>2682</v>
      </c>
      <c r="F1147" s="253">
        <f>IF(ABS('J202'!X54-SUM('J202'!R54,'J202'!S54,'J202'!U54,'J202'!V54,'J202'!W54,'J202'!T54))&lt;=0.5,"OK","ERROR")</f>
      </c>
    </row>
    <row r="1148">
      <c r="A1148" t="s" s="253">
        <v>155</v>
      </c>
      <c r="B1148" t="s" s="252">
        <v>1167</v>
      </c>
      <c r="C1148" t="s" s="253">
        <v>1168</v>
      </c>
      <c r="D1148" t="s" s="253">
        <v>1297</v>
      </c>
      <c r="E1148" t="s" s="253">
        <v>2683</v>
      </c>
      <c r="F1148" s="253">
        <f>IF(ABS('J202'!Q55-SUM('J202'!K55,'J202'!L55,'J202'!N55,'J202'!O55,'J202'!P55,'J202'!M55))&lt;=0.5,"OK","ERROR")</f>
      </c>
    </row>
    <row r="1149">
      <c r="A1149" t="s" s="253">
        <v>155</v>
      </c>
      <c r="B1149" t="s" s="252">
        <v>1167</v>
      </c>
      <c r="C1149" t="s" s="253">
        <v>1168</v>
      </c>
      <c r="D1149" t="s" s="253">
        <v>1299</v>
      </c>
      <c r="E1149" t="s" s="253">
        <v>2684</v>
      </c>
      <c r="F1149" s="253">
        <f>IF(ABS('J202'!X55-SUM('J202'!R55,'J202'!S55,'J202'!U55,'J202'!V55,'J202'!W55,'J202'!T55))&lt;=0.5,"OK","ERROR")</f>
      </c>
    </row>
    <row r="1150">
      <c r="A1150" t="s" s="253">
        <v>155</v>
      </c>
      <c r="B1150" t="s" s="252">
        <v>1167</v>
      </c>
      <c r="C1150" t="s" s="253">
        <v>1168</v>
      </c>
      <c r="D1150" t="s" s="253">
        <v>1301</v>
      </c>
      <c r="E1150" t="s" s="253">
        <v>2685</v>
      </c>
      <c r="F1150" s="253">
        <f>IF(ABS('J202'!Q56-SUM('J202'!K56,'J202'!L56,'J202'!N56,'J202'!O56,'J202'!P56,'J202'!M56))&lt;=0.5,"OK","ERROR")</f>
      </c>
    </row>
    <row r="1151">
      <c r="A1151" t="s" s="253">
        <v>155</v>
      </c>
      <c r="B1151" t="s" s="252">
        <v>1167</v>
      </c>
      <c r="C1151" t="s" s="253">
        <v>1168</v>
      </c>
      <c r="D1151" t="s" s="253">
        <v>1303</v>
      </c>
      <c r="E1151" t="s" s="253">
        <v>2686</v>
      </c>
      <c r="F1151" s="253">
        <f>IF(ABS('J202'!X56-SUM('J202'!R56,'J202'!S56,'J202'!U56,'J202'!V56,'J202'!W56,'J202'!T56))&lt;=0.5,"OK","ERROR")</f>
      </c>
    </row>
    <row r="1152">
      <c r="A1152" t="s" s="253">
        <v>155</v>
      </c>
      <c r="B1152" t="s" s="252">
        <v>1167</v>
      </c>
      <c r="C1152" t="s" s="253">
        <v>1168</v>
      </c>
      <c r="D1152" t="s" s="253">
        <v>1305</v>
      </c>
      <c r="E1152" t="s" s="253">
        <v>2687</v>
      </c>
      <c r="F1152" s="253">
        <f>IF(ABS('J202'!Q57-SUM('J202'!K57,'J202'!L57,'J202'!N57,'J202'!O57,'J202'!P57,'J202'!M57))&lt;=0.5,"OK","ERROR")</f>
      </c>
    </row>
    <row r="1153">
      <c r="A1153" t="s" s="253">
        <v>155</v>
      </c>
      <c r="B1153" t="s" s="252">
        <v>1167</v>
      </c>
      <c r="C1153" t="s" s="253">
        <v>1168</v>
      </c>
      <c r="D1153" t="s" s="253">
        <v>1307</v>
      </c>
      <c r="E1153" t="s" s="253">
        <v>2688</v>
      </c>
      <c r="F1153" s="253">
        <f>IF(ABS('J202'!X57-SUM('J202'!R57,'J202'!S57,'J202'!U57,'J202'!V57,'J202'!W57,'J202'!T57))&lt;=0.5,"OK","ERROR")</f>
      </c>
    </row>
    <row r="1154">
      <c r="A1154" t="s" s="253">
        <v>155</v>
      </c>
      <c r="B1154" t="s" s="252">
        <v>1167</v>
      </c>
      <c r="C1154" t="s" s="253">
        <v>1168</v>
      </c>
      <c r="D1154" t="s" s="253">
        <v>2689</v>
      </c>
      <c r="E1154" t="s" s="253">
        <v>2690</v>
      </c>
      <c r="F1154" s="253">
        <f>IF(ABS('J202'!Q58-SUM('J202'!K58,'J202'!L58,'J202'!N58,'J202'!O58,'J202'!P58,'J202'!M58))&lt;=0.5,"OK","ERROR")</f>
      </c>
    </row>
    <row r="1155">
      <c r="A1155" t="s" s="253">
        <v>155</v>
      </c>
      <c r="B1155" t="s" s="252">
        <v>1167</v>
      </c>
      <c r="C1155" t="s" s="253">
        <v>1168</v>
      </c>
      <c r="D1155" t="s" s="253">
        <v>2691</v>
      </c>
      <c r="E1155" t="s" s="253">
        <v>2692</v>
      </c>
      <c r="F1155" s="253">
        <f>IF(ABS('J202'!X58-SUM('J202'!R58,'J202'!S58,'J202'!U58,'J202'!V58,'J202'!W58,'J202'!T58))&lt;=0.5,"OK","ERROR")</f>
      </c>
    </row>
    <row r="1156">
      <c r="A1156" t="s" s="253">
        <v>155</v>
      </c>
      <c r="B1156" t="s" s="252">
        <v>1167</v>
      </c>
      <c r="C1156" t="s" s="253">
        <v>1168</v>
      </c>
      <c r="D1156" t="s" s="253">
        <v>1309</v>
      </c>
      <c r="E1156" t="s" s="253">
        <v>2693</v>
      </c>
      <c r="F1156" s="253">
        <f>IF(ABS('J202'!Q59-SUM('J202'!K59,'J202'!L59,'J202'!N59,'J202'!O59,'J202'!P59,'J202'!M59))&lt;=0.5,"OK","ERROR")</f>
      </c>
    </row>
    <row r="1157">
      <c r="A1157" t="s" s="253">
        <v>155</v>
      </c>
      <c r="B1157" t="s" s="252">
        <v>1167</v>
      </c>
      <c r="C1157" t="s" s="253">
        <v>1168</v>
      </c>
      <c r="D1157" t="s" s="253">
        <v>1311</v>
      </c>
      <c r="E1157" t="s" s="253">
        <v>2694</v>
      </c>
      <c r="F1157" s="253">
        <f>IF(ABS('J202'!X59-SUM('J202'!R59,'J202'!S59,'J202'!U59,'J202'!V59,'J202'!W59,'J202'!T59))&lt;=0.5,"OK","ERROR")</f>
      </c>
    </row>
    <row r="1158">
      <c r="A1158" t="s" s="253">
        <v>155</v>
      </c>
      <c r="B1158" t="s" s="252">
        <v>1167</v>
      </c>
      <c r="C1158" t="s" s="253">
        <v>1168</v>
      </c>
      <c r="D1158" t="s" s="253">
        <v>1313</v>
      </c>
      <c r="E1158" t="s" s="253">
        <v>2695</v>
      </c>
      <c r="F1158" s="253">
        <f>IF(ABS('J202'!Q60-SUM('J202'!K60,'J202'!L60,'J202'!N60,'J202'!O60,'J202'!P60,'J202'!M60))&lt;=0.5,"OK","ERROR")</f>
      </c>
    </row>
    <row r="1159">
      <c r="A1159" t="s" s="253">
        <v>155</v>
      </c>
      <c r="B1159" t="s" s="252">
        <v>1167</v>
      </c>
      <c r="C1159" t="s" s="253">
        <v>1168</v>
      </c>
      <c r="D1159" t="s" s="253">
        <v>1315</v>
      </c>
      <c r="E1159" t="s" s="253">
        <v>2696</v>
      </c>
      <c r="F1159" s="253">
        <f>IF(ABS('J202'!X60-SUM('J202'!R60,'J202'!S60,'J202'!U60,'J202'!V60,'J202'!W60,'J202'!T60))&lt;=0.5,"OK","ERROR")</f>
      </c>
    </row>
    <row r="1160">
      <c r="A1160" t="s" s="253">
        <v>155</v>
      </c>
      <c r="B1160" t="s" s="252">
        <v>1167</v>
      </c>
      <c r="C1160" t="s" s="253">
        <v>1168</v>
      </c>
      <c r="D1160" t="s" s="253">
        <v>1317</v>
      </c>
      <c r="E1160" t="s" s="253">
        <v>2697</v>
      </c>
      <c r="F1160" s="253">
        <f>IF(ABS('J202'!Q61-SUM('J202'!K61,'J202'!L61,'J202'!N61,'J202'!O61,'J202'!P61,'J202'!M61))&lt;=0.5,"OK","ERROR")</f>
      </c>
    </row>
    <row r="1161">
      <c r="A1161" t="s" s="253">
        <v>155</v>
      </c>
      <c r="B1161" t="s" s="252">
        <v>1167</v>
      </c>
      <c r="C1161" t="s" s="253">
        <v>1168</v>
      </c>
      <c r="D1161" t="s" s="253">
        <v>1319</v>
      </c>
      <c r="E1161" t="s" s="253">
        <v>2698</v>
      </c>
      <c r="F1161" s="253">
        <f>IF(ABS('J202'!X61-SUM('J202'!R61,'J202'!S61,'J202'!U61,'J202'!V61,'J202'!W61,'J202'!T61))&lt;=0.5,"OK","ERROR")</f>
      </c>
    </row>
    <row r="1162">
      <c r="A1162" t="s" s="253">
        <v>155</v>
      </c>
      <c r="B1162" t="s" s="252">
        <v>1167</v>
      </c>
      <c r="C1162" t="s" s="253">
        <v>1168</v>
      </c>
      <c r="D1162" t="s" s="253">
        <v>1321</v>
      </c>
      <c r="E1162" t="s" s="253">
        <v>2699</v>
      </c>
      <c r="F1162" s="253">
        <f>IF(ABS('J202'!Q62-SUM('J202'!K62,'J202'!L62,'J202'!N62,'J202'!O62,'J202'!P62,'J202'!M62))&lt;=0.5,"OK","ERROR")</f>
      </c>
    </row>
    <row r="1163">
      <c r="A1163" t="s" s="253">
        <v>155</v>
      </c>
      <c r="B1163" t="s" s="252">
        <v>1167</v>
      </c>
      <c r="C1163" t="s" s="253">
        <v>1168</v>
      </c>
      <c r="D1163" t="s" s="253">
        <v>1323</v>
      </c>
      <c r="E1163" t="s" s="253">
        <v>2700</v>
      </c>
      <c r="F1163" s="253">
        <f>IF(ABS('J202'!X62-SUM('J202'!R62,'J202'!S62,'J202'!U62,'J202'!V62,'J202'!W62,'J202'!T62))&lt;=0.5,"OK","ERROR")</f>
      </c>
    </row>
    <row r="1164">
      <c r="A1164" t="s" s="253">
        <v>155</v>
      </c>
      <c r="B1164" t="s" s="252">
        <v>1167</v>
      </c>
      <c r="C1164" t="s" s="253">
        <v>1168</v>
      </c>
      <c r="D1164" t="s" s="253">
        <v>2701</v>
      </c>
      <c r="E1164" t="s" s="253">
        <v>2702</v>
      </c>
      <c r="F1164" s="253">
        <f>IF(ABS('J202'!Q63-SUM('J202'!K63,'J202'!N63,'J202'!O63,'J202'!M63,'J202'!P63))&lt;=0.5,"OK","ERROR")</f>
      </c>
    </row>
    <row r="1165">
      <c r="A1165" t="s" s="253">
        <v>155</v>
      </c>
      <c r="B1165" t="s" s="252">
        <v>1167</v>
      </c>
      <c r="C1165" t="s" s="253">
        <v>1168</v>
      </c>
      <c r="D1165" t="s" s="253">
        <v>2703</v>
      </c>
      <c r="E1165" t="s" s="253">
        <v>2704</v>
      </c>
      <c r="F1165" s="253">
        <f>IF(ABS('J202'!X63-SUM('J202'!R63,'J202'!U63,'J202'!V63,'J202'!T63,'J202'!W63))&lt;=0.5,"OK","ERROR")</f>
      </c>
    </row>
    <row r="1166">
      <c r="A1166" t="s" s="253">
        <v>155</v>
      </c>
      <c r="B1166" t="s" s="252">
        <v>1167</v>
      </c>
      <c r="C1166" t="s" s="253">
        <v>1168</v>
      </c>
      <c r="D1166" t="s" s="253">
        <v>2705</v>
      </c>
      <c r="E1166" t="s" s="253">
        <v>2706</v>
      </c>
      <c r="F1166" s="253">
        <f>IF(ABS('J202'!Q64-SUM('J202'!K64,'J202'!L64,'J202'!N64,'J202'!O64,'J202'!M64,'J202'!P64))&lt;=0.5,"OK","ERROR")</f>
      </c>
    </row>
    <row r="1167">
      <c r="A1167" t="s" s="253">
        <v>155</v>
      </c>
      <c r="B1167" t="s" s="252">
        <v>1167</v>
      </c>
      <c r="C1167" t="s" s="253">
        <v>1168</v>
      </c>
      <c r="D1167" t="s" s="253">
        <v>2707</v>
      </c>
      <c r="E1167" t="s" s="253">
        <v>2708</v>
      </c>
      <c r="F1167" s="253">
        <f>IF(ABS('J202'!X64-SUM('J202'!R64,'J202'!S64,'J202'!U64,'J202'!V64,'J202'!T64,'J202'!W64))&lt;=0.5,"OK","ERROR")</f>
      </c>
    </row>
    <row r="1168">
      <c r="A1168" t="s" s="253">
        <v>155</v>
      </c>
      <c r="B1168" t="s" s="252">
        <v>1167</v>
      </c>
      <c r="C1168" t="s" s="253">
        <v>1168</v>
      </c>
      <c r="D1168" t="s" s="253">
        <v>2709</v>
      </c>
      <c r="E1168" t="s" s="253">
        <v>2710</v>
      </c>
      <c r="F1168" s="253">
        <f>IF(ABS('J202'!Q65-SUM('J202'!K65,'J202'!L65,'J202'!N65,'J202'!O65,'J202'!M65,'J202'!P65))&lt;=0.5,"OK","ERROR")</f>
      </c>
    </row>
    <row r="1169">
      <c r="A1169" t="s" s="253">
        <v>155</v>
      </c>
      <c r="B1169" t="s" s="252">
        <v>1167</v>
      </c>
      <c r="C1169" t="s" s="253">
        <v>1168</v>
      </c>
      <c r="D1169" t="s" s="253">
        <v>2711</v>
      </c>
      <c r="E1169" t="s" s="253">
        <v>2712</v>
      </c>
      <c r="F1169" s="253">
        <f>IF(ABS('J202'!X65-SUM('J202'!R65,'J202'!S65,'J202'!U65,'J202'!V65,'J202'!T65,'J202'!W65))&lt;=0.5,"OK","ERROR")</f>
      </c>
    </row>
    <row r="1170">
      <c r="A1170" t="s" s="253">
        <v>155</v>
      </c>
      <c r="B1170" t="s" s="252">
        <v>1167</v>
      </c>
      <c r="C1170" t="s" s="253">
        <v>1168</v>
      </c>
      <c r="D1170" t="s" s="253">
        <v>2713</v>
      </c>
      <c r="E1170" t="s" s="253">
        <v>2714</v>
      </c>
      <c r="F1170" s="253">
        <f>IF(ABS('J202'!Q66-SUM('J202'!K66,'J202'!L66,'J202'!N66,'J202'!O66,'J202'!M66,'J202'!P66))&lt;=0.5,"OK","ERROR")</f>
      </c>
    </row>
    <row r="1171">
      <c r="A1171" t="s" s="253">
        <v>155</v>
      </c>
      <c r="B1171" t="s" s="252">
        <v>1167</v>
      </c>
      <c r="C1171" t="s" s="253">
        <v>1168</v>
      </c>
      <c r="D1171" t="s" s="253">
        <v>2715</v>
      </c>
      <c r="E1171" t="s" s="253">
        <v>2716</v>
      </c>
      <c r="F1171" s="253">
        <f>IF(ABS('J202'!X66-SUM('J202'!R66,'J202'!S66,'J202'!U66,'J202'!V66,'J202'!T66,'J202'!W66))&lt;=0.5,"OK","ERROR")</f>
      </c>
    </row>
    <row r="1172">
      <c r="A1172" t="s" s="253">
        <v>155</v>
      </c>
      <c r="B1172" t="s" s="252">
        <v>1167</v>
      </c>
      <c r="C1172" t="s" s="253">
        <v>1168</v>
      </c>
      <c r="D1172" t="s" s="253">
        <v>1337</v>
      </c>
      <c r="E1172" t="s" s="253">
        <v>2717</v>
      </c>
      <c r="F1172" s="253">
        <f>IF(ABS('J202'!Q67-SUM('J202'!K67,'J202'!L67,'J202'!N67,'J202'!O67,'J202'!P67,'J202'!M67))&lt;=0.5,"OK","ERROR")</f>
      </c>
    </row>
    <row r="1173">
      <c r="A1173" t="s" s="253">
        <v>155</v>
      </c>
      <c r="B1173" t="s" s="252">
        <v>1167</v>
      </c>
      <c r="C1173" t="s" s="253">
        <v>1168</v>
      </c>
      <c r="D1173" t="s" s="253">
        <v>1339</v>
      </c>
      <c r="E1173" t="s" s="253">
        <v>2718</v>
      </c>
      <c r="F1173" s="253">
        <f>IF(ABS('J202'!X67-SUM('J202'!R67,'J202'!S67,'J202'!U67,'J202'!V67,'J202'!W67,'J202'!T67))&lt;=0.5,"OK","ERROR")</f>
      </c>
    </row>
    <row r="1174">
      <c r="A1174" t="s" s="253">
        <v>155</v>
      </c>
      <c r="B1174" t="s" s="252">
        <v>1167</v>
      </c>
      <c r="C1174" t="s" s="253">
        <v>1168</v>
      </c>
      <c r="D1174" t="s" s="253">
        <v>1341</v>
      </c>
      <c r="E1174" t="s" s="253">
        <v>2719</v>
      </c>
      <c r="F1174" s="253">
        <f>IF(ABS('J202'!Q68-SUM('J202'!K68,'J202'!L68,'J202'!N68,'J202'!O68,'J202'!P68,'J202'!M68))&lt;=0.5,"OK","ERROR")</f>
      </c>
    </row>
    <row r="1175">
      <c r="A1175" t="s" s="253">
        <v>155</v>
      </c>
      <c r="B1175" t="s" s="252">
        <v>1167</v>
      </c>
      <c r="C1175" t="s" s="253">
        <v>1168</v>
      </c>
      <c r="D1175" t="s" s="253">
        <v>1343</v>
      </c>
      <c r="E1175" t="s" s="253">
        <v>2720</v>
      </c>
      <c r="F1175" s="253">
        <f>IF(ABS('J202'!X68-SUM('J202'!R68,'J202'!S68,'J202'!U68,'J202'!V68,'J202'!W68,'J202'!T68))&lt;=0.5,"OK","ERROR")</f>
      </c>
    </row>
    <row r="1176">
      <c r="A1176" t="s" s="253">
        <v>155</v>
      </c>
      <c r="B1176" t="s" s="252">
        <v>1167</v>
      </c>
      <c r="C1176" t="s" s="253">
        <v>1168</v>
      </c>
      <c r="D1176" t="s" s="253">
        <v>1345</v>
      </c>
      <c r="E1176" t="s" s="253">
        <v>2721</v>
      </c>
      <c r="F1176" s="253">
        <f>IF(ABS('J202'!Q69-SUM('J202'!K69,'J202'!L69,'J202'!N69,'J202'!O69,'J202'!P69,'J202'!M69))&lt;=0.5,"OK","ERROR")</f>
      </c>
    </row>
    <row r="1177">
      <c r="A1177" t="s" s="253">
        <v>155</v>
      </c>
      <c r="B1177" t="s" s="252">
        <v>1167</v>
      </c>
      <c r="C1177" t="s" s="253">
        <v>1168</v>
      </c>
      <c r="D1177" t="s" s="253">
        <v>1347</v>
      </c>
      <c r="E1177" t="s" s="253">
        <v>2722</v>
      </c>
      <c r="F1177" s="253">
        <f>IF(ABS('J202'!X69-SUM('J202'!R69,'J202'!S69,'J202'!U69,'J202'!V69,'J202'!W69,'J202'!T69))&lt;=0.5,"OK","ERROR")</f>
      </c>
    </row>
    <row r="1178">
      <c r="A1178" t="s" s="253">
        <v>155</v>
      </c>
      <c r="B1178" t="s" s="252">
        <v>1167</v>
      </c>
      <c r="C1178" t="s" s="253">
        <v>1168</v>
      </c>
      <c r="D1178" t="s" s="253">
        <v>2723</v>
      </c>
      <c r="E1178" t="s" s="253">
        <v>2724</v>
      </c>
      <c r="F1178" s="253">
        <f>IF(ABS('J202'!Q70-SUM('J202'!K70,'J202'!L70,'J202'!N70,'J202'!O70,'J202'!M70,'J202'!P70))&lt;=0.5,"OK","ERROR")</f>
      </c>
    </row>
    <row r="1179">
      <c r="A1179" t="s" s="253">
        <v>155</v>
      </c>
      <c r="B1179" t="s" s="252">
        <v>1167</v>
      </c>
      <c r="C1179" t="s" s="253">
        <v>1168</v>
      </c>
      <c r="D1179" t="s" s="253">
        <v>2725</v>
      </c>
      <c r="E1179" t="s" s="253">
        <v>2726</v>
      </c>
      <c r="F1179" s="253">
        <f>IF(ABS('J202'!X70-SUM('J202'!R70,'J202'!S70,'J202'!U70,'J202'!V70,'J202'!T70,'J202'!W70))&lt;=0.5,"OK","ERROR")</f>
      </c>
    </row>
    <row r="1180">
      <c r="A1180" t="s" s="253">
        <v>155</v>
      </c>
      <c r="B1180" t="s" s="252">
        <v>1167</v>
      </c>
      <c r="C1180" t="s" s="253">
        <v>1168</v>
      </c>
      <c r="D1180" t="s" s="253">
        <v>2727</v>
      </c>
      <c r="E1180" t="s" s="253">
        <v>2728</v>
      </c>
      <c r="F1180" s="253">
        <f>IF(ABS('J202'!Q71-SUM('J202'!K71,'J202'!L71,'J202'!N71,'J202'!O71,'J202'!M71,'J202'!P71))&lt;=0.5,"OK","ERROR")</f>
      </c>
    </row>
    <row r="1181">
      <c r="A1181" t="s" s="253">
        <v>155</v>
      </c>
      <c r="B1181" t="s" s="252">
        <v>1167</v>
      </c>
      <c r="C1181" t="s" s="253">
        <v>1168</v>
      </c>
      <c r="D1181" t="s" s="253">
        <v>2729</v>
      </c>
      <c r="E1181" t="s" s="253">
        <v>2730</v>
      </c>
      <c r="F1181" s="253">
        <f>IF(ABS('J202'!X71-SUM('J202'!R71,'J202'!S71,'J202'!U71,'J202'!V71,'J202'!T71,'J202'!W71))&lt;=0.5,"OK","ERROR")</f>
      </c>
    </row>
    <row r="1182">
      <c r="A1182" t="s" s="253">
        <v>155</v>
      </c>
      <c r="B1182" t="s" s="252">
        <v>1167</v>
      </c>
      <c r="C1182" t="s" s="253">
        <v>1168</v>
      </c>
      <c r="D1182" t="s" s="253">
        <v>2731</v>
      </c>
      <c r="E1182" t="s" s="253">
        <v>2732</v>
      </c>
      <c r="F1182" s="253">
        <f>IF(ABS('J202'!Q72-SUM('J202'!K72,'J202'!L72,'J202'!N72,'J202'!O72,'J202'!M72,'J202'!P72))&lt;=0.5,"OK","ERROR")</f>
      </c>
    </row>
    <row r="1183">
      <c r="A1183" t="s" s="253">
        <v>155</v>
      </c>
      <c r="B1183" t="s" s="252">
        <v>1167</v>
      </c>
      <c r="C1183" t="s" s="253">
        <v>1168</v>
      </c>
      <c r="D1183" t="s" s="253">
        <v>2733</v>
      </c>
      <c r="E1183" t="s" s="253">
        <v>2734</v>
      </c>
      <c r="F1183" s="253">
        <f>IF(ABS('J202'!X72-SUM('J202'!R72,'J202'!S72,'J202'!U72,'J202'!V72,'J202'!T72,'J202'!W72))&lt;=0.5,"OK","ERROR")</f>
      </c>
    </row>
    <row r="1184">
      <c r="A1184" t="s" s="253">
        <v>155</v>
      </c>
      <c r="B1184" t="s" s="252">
        <v>1167</v>
      </c>
      <c r="C1184" t="s" s="253">
        <v>1168</v>
      </c>
      <c r="D1184" t="s" s="253">
        <v>2735</v>
      </c>
      <c r="E1184" t="s" s="253">
        <v>2736</v>
      </c>
      <c r="F1184" s="253">
        <f>IF(ABS('J202'!Q73-SUM('J202'!K73,'J202'!L73,'J202'!N73,'J202'!O73,'J202'!M73,'J202'!P73))&lt;=0.5,"OK","ERROR")</f>
      </c>
    </row>
    <row r="1185">
      <c r="A1185" t="s" s="253">
        <v>155</v>
      </c>
      <c r="B1185" t="s" s="252">
        <v>1167</v>
      </c>
      <c r="C1185" t="s" s="253">
        <v>1168</v>
      </c>
      <c r="D1185" t="s" s="253">
        <v>2737</v>
      </c>
      <c r="E1185" t="s" s="253">
        <v>2738</v>
      </c>
      <c r="F1185" s="253">
        <f>IF(ABS('J202'!X73-SUM('J202'!R73,'J202'!S73,'J202'!U73,'J202'!V73,'J202'!T73,'J202'!W73))&lt;=0.5,"OK","ERROR")</f>
      </c>
    </row>
    <row r="1186">
      <c r="A1186" t="s" s="253">
        <v>155</v>
      </c>
      <c r="B1186" t="s" s="252">
        <v>1167</v>
      </c>
      <c r="C1186" t="s" s="253">
        <v>1168</v>
      </c>
      <c r="D1186" t="s" s="253">
        <v>2739</v>
      </c>
      <c r="E1186" t="s" s="253">
        <v>2740</v>
      </c>
      <c r="F1186" s="253">
        <f>IF(ABS('J202'!Q74-SUM('J202'!K74,'J202'!L74,'J202'!N74,'J202'!O74,'J202'!M74,'J202'!P74))&lt;=0.5,"OK","ERROR")</f>
      </c>
    </row>
    <row r="1187">
      <c r="A1187" t="s" s="253">
        <v>155</v>
      </c>
      <c r="B1187" t="s" s="252">
        <v>1167</v>
      </c>
      <c r="C1187" t="s" s="253">
        <v>1168</v>
      </c>
      <c r="D1187" t="s" s="253">
        <v>2741</v>
      </c>
      <c r="E1187" t="s" s="253">
        <v>2742</v>
      </c>
      <c r="F1187" s="253">
        <f>IF(ABS('J202'!X74-SUM('J202'!R74,'J202'!S74,'J202'!U74,'J202'!V74,'J202'!T74,'J202'!W74))&lt;=0.5,"OK","ERROR")</f>
      </c>
    </row>
    <row r="1188">
      <c r="A1188" t="s" s="253">
        <v>155</v>
      </c>
      <c r="B1188" t="s" s="252">
        <v>1167</v>
      </c>
      <c r="C1188" t="s" s="253">
        <v>1168</v>
      </c>
      <c r="D1188" t="s" s="253">
        <v>2743</v>
      </c>
      <c r="E1188" t="s" s="253">
        <v>2744</v>
      </c>
      <c r="F1188" s="253">
        <f>IF(ABS('J202'!Q75-SUM('J202'!K75,'J202'!N75,'J202'!O75,'J202'!M75,'J202'!P75))&lt;=0.5,"OK","ERROR")</f>
      </c>
    </row>
    <row r="1189">
      <c r="A1189" t="s" s="253">
        <v>155</v>
      </c>
      <c r="B1189" t="s" s="252">
        <v>1167</v>
      </c>
      <c r="C1189" t="s" s="253">
        <v>1168</v>
      </c>
      <c r="D1189" t="s" s="253">
        <v>2745</v>
      </c>
      <c r="E1189" t="s" s="253">
        <v>2746</v>
      </c>
      <c r="F1189" s="253">
        <f>IF(ABS('J202'!X75-SUM('J202'!R75,'J202'!U75,'J202'!V75,'J202'!T75,'J202'!W75))&lt;=0.5,"OK","ERROR")</f>
      </c>
    </row>
    <row r="1190">
      <c r="A1190" t="s" s="253">
        <v>155</v>
      </c>
      <c r="B1190" t="s" s="252">
        <v>1167</v>
      </c>
      <c r="C1190" t="s" s="253">
        <v>1168</v>
      </c>
      <c r="D1190" t="s" s="253">
        <v>1373</v>
      </c>
      <c r="E1190" t="s" s="253">
        <v>2747</v>
      </c>
      <c r="F1190" s="253">
        <f>IF(ABS('J202'!Q76-SUM('J202'!K76,'J202'!N76,'J202'!O76,'J202'!P76,'J202'!M76))&lt;=0.5,"OK","ERROR")</f>
      </c>
    </row>
    <row r="1191">
      <c r="A1191" t="s" s="253">
        <v>155</v>
      </c>
      <c r="B1191" t="s" s="252">
        <v>1167</v>
      </c>
      <c r="C1191" t="s" s="253">
        <v>1168</v>
      </c>
      <c r="D1191" t="s" s="253">
        <v>1375</v>
      </c>
      <c r="E1191" t="s" s="253">
        <v>2748</v>
      </c>
      <c r="F1191" s="253">
        <f>IF(ABS('J202'!X76-SUM('J202'!R76,'J202'!U76,'J202'!V76,'J202'!W76,'J202'!T76))&lt;=0.5,"OK","ERROR")</f>
      </c>
    </row>
    <row r="1192">
      <c r="A1192" t="s" s="253">
        <v>155</v>
      </c>
      <c r="B1192" t="s" s="252">
        <v>1167</v>
      </c>
      <c r="C1192" t="s" s="253">
        <v>1168</v>
      </c>
      <c r="D1192" t="s" s="253">
        <v>1377</v>
      </c>
      <c r="E1192" t="s" s="253">
        <v>2749</v>
      </c>
      <c r="F1192" s="253">
        <f>IF(ABS('J202'!Q77-SUM('J202'!K77,'J202'!N77,'J202'!O77,'J202'!P77,'J202'!M77))&lt;=0.5,"OK","ERROR")</f>
      </c>
    </row>
    <row r="1193">
      <c r="A1193" t="s" s="253">
        <v>155</v>
      </c>
      <c r="B1193" t="s" s="252">
        <v>1167</v>
      </c>
      <c r="C1193" t="s" s="253">
        <v>1168</v>
      </c>
      <c r="D1193" t="s" s="253">
        <v>1379</v>
      </c>
      <c r="E1193" t="s" s="253">
        <v>2750</v>
      </c>
      <c r="F1193" s="253">
        <f>IF(ABS('J202'!X77-SUM('J202'!R77,'J202'!U77,'J202'!V77,'J202'!W77,'J202'!T77))&lt;=0.5,"OK","ERROR")</f>
      </c>
    </row>
    <row r="1194">
      <c r="A1194" t="s" s="253">
        <v>155</v>
      </c>
      <c r="B1194" t="s" s="252">
        <v>1167</v>
      </c>
      <c r="C1194" t="s" s="253">
        <v>1168</v>
      </c>
      <c r="D1194" t="s" s="253">
        <v>1381</v>
      </c>
      <c r="E1194" t="s" s="253">
        <v>2751</v>
      </c>
      <c r="F1194" s="253">
        <f>IF(ABS('J202'!Q78-SUM('J202'!K78,'J202'!N78,'J202'!O78,'J202'!P78,'J202'!M78))&lt;=0.5,"OK","ERROR")</f>
      </c>
    </row>
    <row r="1195">
      <c r="A1195" t="s" s="253">
        <v>155</v>
      </c>
      <c r="B1195" t="s" s="252">
        <v>1167</v>
      </c>
      <c r="C1195" t="s" s="253">
        <v>1168</v>
      </c>
      <c r="D1195" t="s" s="253">
        <v>1383</v>
      </c>
      <c r="E1195" t="s" s="253">
        <v>2752</v>
      </c>
      <c r="F1195" s="253">
        <f>IF(ABS('J202'!X78-SUM('J202'!R78,'J202'!U78,'J202'!V78,'J202'!W78,'J202'!T78))&lt;=0.5,"OK","ERROR")</f>
      </c>
    </row>
    <row r="1196">
      <c r="A1196" t="s" s="253">
        <v>155</v>
      </c>
      <c r="B1196" t="s" s="252">
        <v>1167</v>
      </c>
      <c r="C1196" t="s" s="253">
        <v>1168</v>
      </c>
      <c r="D1196" t="s" s="253">
        <v>2753</v>
      </c>
      <c r="E1196" t="s" s="253">
        <v>2754</v>
      </c>
      <c r="F1196" s="253">
        <f>IF(ABS('J202'!Q79-SUM('J202'!K79,'J202'!N79,'J202'!O79,'J202'!M79,'J202'!P79))&lt;=0.5,"OK","ERROR")</f>
      </c>
    </row>
    <row r="1197">
      <c r="A1197" t="s" s="253">
        <v>155</v>
      </c>
      <c r="B1197" t="s" s="252">
        <v>1167</v>
      </c>
      <c r="C1197" t="s" s="253">
        <v>1168</v>
      </c>
      <c r="D1197" t="s" s="253">
        <v>2755</v>
      </c>
      <c r="E1197" t="s" s="253">
        <v>2756</v>
      </c>
      <c r="F1197" s="253">
        <f>IF(ABS('J202'!X79-SUM('J202'!R79,'J202'!U79,'J202'!V79,'J202'!T79,'J202'!W79))&lt;=0.5,"OK","ERROR")</f>
      </c>
    </row>
    <row r="1198">
      <c r="A1198" t="s" s="253">
        <v>155</v>
      </c>
      <c r="B1198" t="s" s="252">
        <v>1167</v>
      </c>
      <c r="C1198" t="s" s="253">
        <v>1168</v>
      </c>
      <c r="D1198" t="s" s="253">
        <v>2757</v>
      </c>
      <c r="E1198" t="s" s="253">
        <v>2758</v>
      </c>
      <c r="F1198" s="253">
        <f>IF(ABS('J202'!Q80-SUM('J202'!K80,'J202'!N80,'J202'!O80,'J202'!M80,'J202'!P80))&lt;=0.5,"OK","ERROR")</f>
      </c>
    </row>
    <row r="1199">
      <c r="A1199" t="s" s="253">
        <v>155</v>
      </c>
      <c r="B1199" t="s" s="252">
        <v>1167</v>
      </c>
      <c r="C1199" t="s" s="253">
        <v>1168</v>
      </c>
      <c r="D1199" t="s" s="253">
        <v>2759</v>
      </c>
      <c r="E1199" t="s" s="253">
        <v>2760</v>
      </c>
      <c r="F1199" s="253">
        <f>IF(ABS('J202'!X80-SUM('J202'!R80,'J202'!U80,'J202'!V80,'J202'!T80,'J202'!W80))&lt;=0.5,"OK","ERROR")</f>
      </c>
    </row>
    <row r="1200">
      <c r="A1200" t="s" s="253">
        <v>155</v>
      </c>
      <c r="B1200" t="s" s="252">
        <v>1167</v>
      </c>
      <c r="C1200" t="s" s="253">
        <v>1168</v>
      </c>
      <c r="D1200" t="s" s="253">
        <v>2761</v>
      </c>
      <c r="E1200" t="s" s="253">
        <v>2762</v>
      </c>
      <c r="F1200" s="253">
        <f>IF(ABS('J202'!Q81-SUM('J202'!K81,'J202'!N81,'J202'!O81,'J202'!M81,'J202'!P81))&lt;=0.5,"OK","ERROR")</f>
      </c>
    </row>
    <row r="1201">
      <c r="A1201" t="s" s="253">
        <v>155</v>
      </c>
      <c r="B1201" t="s" s="252">
        <v>1167</v>
      </c>
      <c r="C1201" t="s" s="253">
        <v>1168</v>
      </c>
      <c r="D1201" t="s" s="253">
        <v>2763</v>
      </c>
      <c r="E1201" t="s" s="253">
        <v>2764</v>
      </c>
      <c r="F1201" s="253">
        <f>IF(ABS('J202'!X81-SUM('J202'!R81,'J202'!U81,'J202'!V81,'J202'!T81,'J202'!W81))&lt;=0.5,"OK","ERROR")</f>
      </c>
    </row>
    <row r="1202">
      <c r="A1202" t="s" s="253">
        <v>155</v>
      </c>
      <c r="B1202" t="s" s="252">
        <v>1167</v>
      </c>
      <c r="C1202" t="s" s="253">
        <v>1168</v>
      </c>
      <c r="D1202" t="s" s="253">
        <v>2765</v>
      </c>
      <c r="E1202" t="s" s="253">
        <v>2766</v>
      </c>
      <c r="F1202" s="253">
        <f>IF(ABS('J202'!Q82-SUM('J202'!K82,'J202'!N82,'J202'!O82,'J202'!M82,'J202'!P82))&lt;=0.5,"OK","ERROR")</f>
      </c>
    </row>
    <row r="1203">
      <c r="A1203" t="s" s="253">
        <v>155</v>
      </c>
      <c r="B1203" t="s" s="252">
        <v>1167</v>
      </c>
      <c r="C1203" t="s" s="253">
        <v>1168</v>
      </c>
      <c r="D1203" t="s" s="253">
        <v>2767</v>
      </c>
      <c r="E1203" t="s" s="253">
        <v>2768</v>
      </c>
      <c r="F1203" s="253">
        <f>IF(ABS('J202'!X82-SUM('J202'!R82,'J202'!U82,'J202'!V82,'J202'!T82,'J202'!W82))&lt;=0.5,"OK","ERROR")</f>
      </c>
    </row>
    <row r="1204">
      <c r="A1204" t="s" s="253">
        <v>155</v>
      </c>
      <c r="B1204" t="s" s="252">
        <v>1167</v>
      </c>
      <c r="C1204" t="s" s="253">
        <v>1168</v>
      </c>
      <c r="D1204" t="s" s="253">
        <v>2769</v>
      </c>
      <c r="E1204" t="s" s="253">
        <v>2770</v>
      </c>
      <c r="F1204" s="253">
        <f>IF(ABS('J202'!Q83-SUM('J202'!K83,'J202'!N83))&lt;=0.5,"OK","ERROR")</f>
      </c>
    </row>
    <row r="1205">
      <c r="A1205" t="s" s="253">
        <v>155</v>
      </c>
      <c r="B1205" t="s" s="252">
        <v>1167</v>
      </c>
      <c r="C1205" t="s" s="253">
        <v>1168</v>
      </c>
      <c r="D1205" t="s" s="253">
        <v>2771</v>
      </c>
      <c r="E1205" t="s" s="253">
        <v>2772</v>
      </c>
      <c r="F1205" s="253">
        <f>IF(ABS('J202'!Q84-SUM('J202'!K84,'J202'!N84))&lt;=0.5,"OK","ERROR")</f>
      </c>
    </row>
    <row r="1206">
      <c r="A1206" t="s" s="253">
        <v>155</v>
      </c>
      <c r="B1206" t="s" s="252">
        <v>1167</v>
      </c>
      <c r="C1206" t="s" s="253">
        <v>1168</v>
      </c>
      <c r="D1206" t="s" s="253">
        <v>2773</v>
      </c>
      <c r="E1206" t="s" s="253">
        <v>2774</v>
      </c>
      <c r="F1206" s="253">
        <f>IF(ABS('J202'!Q85-SUM('J202'!K85,'J202'!N85,'J202'!O85,'J202'!M85,'J202'!P85))&lt;=0.5,"OK","ERROR")</f>
      </c>
    </row>
    <row r="1207">
      <c r="A1207" t="s" s="253">
        <v>155</v>
      </c>
      <c r="B1207" t="s" s="252">
        <v>1167</v>
      </c>
      <c r="C1207" t="s" s="253">
        <v>1168</v>
      </c>
      <c r="D1207" t="s" s="253">
        <v>2775</v>
      </c>
      <c r="E1207" t="s" s="253">
        <v>2776</v>
      </c>
      <c r="F1207" s="253">
        <f>IF(ABS('J202'!X85-SUM('J202'!R85,'J202'!U85,'J202'!V85,'J202'!T85,'J202'!W85))&lt;=0.5,"OK","ERROR")</f>
      </c>
    </row>
    <row r="1208">
      <c r="A1208" t="s" s="253">
        <v>155</v>
      </c>
      <c r="B1208" t="s" s="252">
        <v>1167</v>
      </c>
      <c r="C1208" t="s" s="253">
        <v>1168</v>
      </c>
      <c r="D1208" t="s" s="253">
        <v>2777</v>
      </c>
      <c r="E1208" t="s" s="253">
        <v>2778</v>
      </c>
      <c r="F1208" s="253">
        <f>IF(ABS('J202'!Q86-SUM('J202'!K86,'J202'!L86,'J202'!N86,'J202'!O86,'J202'!M86,'J202'!P86))&lt;=0.5,"OK","ERROR")</f>
      </c>
    </row>
    <row r="1209">
      <c r="A1209" t="s" s="253">
        <v>155</v>
      </c>
      <c r="B1209" t="s" s="252">
        <v>1167</v>
      </c>
      <c r="C1209" t="s" s="253">
        <v>1168</v>
      </c>
      <c r="D1209" t="s" s="253">
        <v>2779</v>
      </c>
      <c r="E1209" t="s" s="253">
        <v>2780</v>
      </c>
      <c r="F1209" s="253">
        <f>IF(ABS('J202'!X86-SUM('J202'!R86,'J202'!S86,'J202'!U86,'J202'!V86,'J202'!T86,'J202'!W86))&lt;=0.5,"OK","ERROR")</f>
      </c>
    </row>
    <row r="1210">
      <c r="A1210" t="s" s="253">
        <v>155</v>
      </c>
      <c r="B1210" t="s" s="252">
        <v>1167</v>
      </c>
      <c r="C1210" t="s" s="253">
        <v>1168</v>
      </c>
      <c r="D1210" t="s" s="253">
        <v>1417</v>
      </c>
      <c r="E1210" t="s" s="253">
        <v>2781</v>
      </c>
      <c r="F1210" s="253">
        <f>IF(ABS('J202'!Q87-SUM('J202'!K87,'J202'!L87,'J202'!N87,'J202'!O87,'J202'!M87,'J202'!P87))&lt;=0.5,"OK","ERROR")</f>
      </c>
    </row>
    <row r="1211">
      <c r="A1211" t="s" s="253">
        <v>155</v>
      </c>
      <c r="B1211" t="s" s="252">
        <v>1167</v>
      </c>
      <c r="C1211" t="s" s="253">
        <v>1168</v>
      </c>
      <c r="D1211" t="s" s="253">
        <v>1419</v>
      </c>
      <c r="E1211" t="s" s="253">
        <v>2782</v>
      </c>
      <c r="F1211" s="253">
        <f>IF(ABS('J202'!X87-SUM('J202'!R87,'J202'!S87,'J202'!U87,'J202'!V87,'J202'!T87,'J202'!W87))&lt;=0.5,"OK","ERROR")</f>
      </c>
    </row>
    <row r="1212">
      <c r="A1212" t="s" s="253">
        <v>155</v>
      </c>
      <c r="B1212" t="s" s="252">
        <v>1167</v>
      </c>
      <c r="C1212" t="s" s="253">
        <v>1168</v>
      </c>
      <c r="D1212" t="s" s="253">
        <v>1421</v>
      </c>
      <c r="E1212" t="s" s="253">
        <v>2783</v>
      </c>
      <c r="F1212" s="253">
        <f>IF(ABS('J202'!Q88-SUM('J202'!K88,'J202'!L88,'J202'!N88,'J202'!O88,'J202'!M88,'J202'!P88))&lt;=0.5,"OK","ERROR")</f>
      </c>
    </row>
    <row r="1213">
      <c r="A1213" t="s" s="253">
        <v>155</v>
      </c>
      <c r="B1213" t="s" s="252">
        <v>1167</v>
      </c>
      <c r="C1213" t="s" s="253">
        <v>1168</v>
      </c>
      <c r="D1213" t="s" s="253">
        <v>1423</v>
      </c>
      <c r="E1213" t="s" s="253">
        <v>2784</v>
      </c>
      <c r="F1213" s="253">
        <f>IF(ABS('J202'!X88-SUM('J202'!R88,'J202'!S88,'J202'!U88,'J202'!V88,'J202'!T88,'J202'!W88))&lt;=0.5,"OK","ERROR")</f>
      </c>
    </row>
    <row r="1214">
      <c r="A1214" t="s" s="253">
        <v>155</v>
      </c>
      <c r="B1214" t="s" s="252">
        <v>1167</v>
      </c>
      <c r="C1214" t="s" s="253">
        <v>1168</v>
      </c>
      <c r="D1214" t="s" s="253">
        <v>2785</v>
      </c>
      <c r="E1214" t="s" s="253">
        <v>2786</v>
      </c>
      <c r="F1214" s="253">
        <f>IF(ABS('J202'!Q89-SUM('J202'!K89,'J202'!N89,'J202'!O89,'J202'!M89,'J202'!P89))&lt;=0.5,"OK","ERROR")</f>
      </c>
    </row>
    <row r="1215">
      <c r="A1215" t="s" s="253">
        <v>155</v>
      </c>
      <c r="B1215" t="s" s="252">
        <v>1167</v>
      </c>
      <c r="C1215" t="s" s="253">
        <v>1168</v>
      </c>
      <c r="D1215" t="s" s="253">
        <v>2787</v>
      </c>
      <c r="E1215" t="s" s="253">
        <v>2788</v>
      </c>
      <c r="F1215" s="253">
        <f>IF(ABS('J202'!X89-SUM('J202'!R89,'J202'!U89,'J202'!V89,'J202'!T89,'J202'!W89))&lt;=0.5,"OK","ERROR")</f>
      </c>
    </row>
    <row r="1216">
      <c r="A1216" t="s" s="253">
        <v>155</v>
      </c>
      <c r="B1216" t="s" s="252">
        <v>1167</v>
      </c>
      <c r="C1216" t="s" s="253">
        <v>1168</v>
      </c>
      <c r="D1216" t="s" s="253">
        <v>1429</v>
      </c>
      <c r="E1216" t="s" s="253">
        <v>2789</v>
      </c>
      <c r="F1216" s="253">
        <f>IF(ABS('J202'!Q90-SUM('J202'!K90,'J202'!N90,'J202'!O90,'J202'!M90,'J202'!P90))&lt;=0.5,"OK","ERROR")</f>
      </c>
    </row>
    <row r="1217">
      <c r="A1217" t="s" s="253">
        <v>155</v>
      </c>
      <c r="B1217" t="s" s="252">
        <v>1167</v>
      </c>
      <c r="C1217" t="s" s="253">
        <v>1168</v>
      </c>
      <c r="D1217" t="s" s="253">
        <v>1431</v>
      </c>
      <c r="E1217" t="s" s="253">
        <v>2790</v>
      </c>
      <c r="F1217" s="253">
        <f>IF(ABS('J202'!X90-SUM('J202'!R90,'J202'!U90,'J202'!V90,'J202'!T90,'J202'!W90))&lt;=0.5,"OK","ERROR")</f>
      </c>
    </row>
    <row r="1218">
      <c r="A1218" t="s" s="253">
        <v>155</v>
      </c>
      <c r="B1218" t="s" s="252">
        <v>1167</v>
      </c>
      <c r="C1218" t="s" s="253">
        <v>1168</v>
      </c>
      <c r="D1218" t="s" s="253">
        <v>2791</v>
      </c>
      <c r="E1218" t="s" s="253">
        <v>2792</v>
      </c>
      <c r="F1218" s="253">
        <f>IF(ABS('J202'!Q91-SUM('J202'!K91,'J202'!N91,'J202'!O91,'J202'!M91,'J202'!P91))&lt;=0.5,"OK","ERROR")</f>
      </c>
    </row>
    <row r="1219">
      <c r="A1219" t="s" s="253">
        <v>155</v>
      </c>
      <c r="B1219" t="s" s="252">
        <v>1167</v>
      </c>
      <c r="C1219" t="s" s="253">
        <v>1168</v>
      </c>
      <c r="D1219" t="s" s="253">
        <v>2793</v>
      </c>
      <c r="E1219" t="s" s="253">
        <v>2794</v>
      </c>
      <c r="F1219" s="253">
        <f>IF(ABS('J202'!X91-SUM('J202'!R91,'J202'!U91,'J202'!V91,'J202'!T91,'J202'!W91))&lt;=0.5,"OK","ERROR")</f>
      </c>
    </row>
    <row r="1220">
      <c r="A1220" t="s" s="253">
        <v>155</v>
      </c>
      <c r="B1220" t="s" s="252">
        <v>1167</v>
      </c>
      <c r="C1220" t="s" s="253">
        <v>1168</v>
      </c>
      <c r="D1220" t="s" s="253">
        <v>2795</v>
      </c>
      <c r="E1220" t="s" s="253">
        <v>2796</v>
      </c>
      <c r="F1220" s="253">
        <f>IF(ABS('J202'!Q92-SUM('J202'!K92,'J202'!N92,'J202'!O92,'J202'!M92,'J202'!P92))&lt;=0.5,"OK","ERROR")</f>
      </c>
    </row>
    <row r="1221">
      <c r="A1221" t="s" s="253">
        <v>155</v>
      </c>
      <c r="B1221" t="s" s="252">
        <v>1167</v>
      </c>
      <c r="C1221" t="s" s="253">
        <v>1168</v>
      </c>
      <c r="D1221" t="s" s="253">
        <v>2797</v>
      </c>
      <c r="E1221" t="s" s="253">
        <v>2798</v>
      </c>
      <c r="F1221" s="253">
        <f>IF(ABS('J202'!X92-SUM('J202'!R92,'J202'!U92,'J202'!V92,'J202'!T92,'J202'!W92))&lt;=0.5,"OK","ERROR")</f>
      </c>
    </row>
    <row r="1222">
      <c r="A1222" t="s" s="253">
        <v>155</v>
      </c>
      <c r="B1222" t="s" s="252">
        <v>1167</v>
      </c>
      <c r="C1222" t="s" s="253">
        <v>1168</v>
      </c>
      <c r="D1222" t="s" s="253">
        <v>1441</v>
      </c>
      <c r="E1222" t="s" s="253">
        <v>2799</v>
      </c>
      <c r="F1222" s="253">
        <f>IF(ABS('J202'!Q93-SUM('J202'!K93,'J202'!N93,'J202'!O93,'J202'!M93,'J202'!P93))&lt;=0.5,"OK","ERROR")</f>
      </c>
    </row>
    <row r="1223">
      <c r="A1223" t="s" s="253">
        <v>155</v>
      </c>
      <c r="B1223" t="s" s="252">
        <v>1167</v>
      </c>
      <c r="C1223" t="s" s="253">
        <v>1168</v>
      </c>
      <c r="D1223" t="s" s="253">
        <v>2800</v>
      </c>
      <c r="E1223" t="s" s="253">
        <v>2801</v>
      </c>
      <c r="F1223" s="253">
        <f>IF(ABS('J202'!Q94-SUM('J202'!K94,'J202'!N94,'J202'!O94,'J202'!M94,'J202'!P94))&lt;=0.5,"OK","ERROR")</f>
      </c>
    </row>
    <row r="1224">
      <c r="A1224" t="s" s="253">
        <v>155</v>
      </c>
      <c r="B1224" t="s" s="252">
        <v>1167</v>
      </c>
      <c r="C1224" t="s" s="253">
        <v>1168</v>
      </c>
      <c r="D1224" t="s" s="253">
        <v>2802</v>
      </c>
      <c r="E1224" t="s" s="253">
        <v>2803</v>
      </c>
      <c r="F1224" s="253">
        <f>IF(ABS('J202'!X94-SUM('J202'!R94,'J202'!U94,'J202'!V94,'J202'!T94,'J202'!W94))&lt;=0.5,"OK","ERROR")</f>
      </c>
    </row>
    <row r="1225">
      <c r="A1225" t="s" s="253">
        <v>155</v>
      </c>
      <c r="B1225" t="s" s="252">
        <v>1167</v>
      </c>
      <c r="C1225" t="s" s="253">
        <v>1168</v>
      </c>
      <c r="D1225" t="s" s="253">
        <v>2804</v>
      </c>
      <c r="E1225" t="s" s="253">
        <v>2805</v>
      </c>
      <c r="F1225" s="253">
        <f>IF(ABS('J202'!Q95-SUM('J202'!K95,'J202'!N95,'J202'!O95,'J202'!M95,'J202'!P95))&lt;=0.5,"OK","ERROR")</f>
      </c>
    </row>
    <row r="1226">
      <c r="A1226" t="s" s="253">
        <v>155</v>
      </c>
      <c r="B1226" t="s" s="252">
        <v>1167</v>
      </c>
      <c r="C1226" t="s" s="253">
        <v>1168</v>
      </c>
      <c r="D1226" t="s" s="253">
        <v>2806</v>
      </c>
      <c r="E1226" t="s" s="253">
        <v>2807</v>
      </c>
      <c r="F1226" s="253">
        <f>IF(ABS('J202'!X95-SUM('J202'!R95,'J202'!U95,'J202'!V95,'J202'!T95,'J202'!W95))&lt;=0.5,"OK","ERROR")</f>
      </c>
    </row>
    <row r="1227">
      <c r="A1227" t="s" s="253">
        <v>155</v>
      </c>
      <c r="B1227" t="s" s="252">
        <v>1167</v>
      </c>
      <c r="C1227" t="s" s="253">
        <v>1168</v>
      </c>
      <c r="D1227" t="s" s="253">
        <v>1453</v>
      </c>
      <c r="E1227" t="s" s="253">
        <v>2808</v>
      </c>
      <c r="F1227" s="253">
        <f>IF(ABS('J202'!Q96-SUM('J202'!K96,'J202'!N96,'J202'!O96,'J202'!M96,'J202'!P96))&lt;=0.5,"OK","ERROR")</f>
      </c>
    </row>
    <row r="1228">
      <c r="A1228" t="s" s="253">
        <v>155</v>
      </c>
      <c r="B1228" t="s" s="252">
        <v>1167</v>
      </c>
      <c r="C1228" t="s" s="253">
        <v>1168</v>
      </c>
      <c r="D1228" t="s" s="253">
        <v>1455</v>
      </c>
      <c r="E1228" t="s" s="253">
        <v>2809</v>
      </c>
      <c r="F1228" s="253">
        <f>IF(ABS('J202'!X96-SUM('J202'!R96,'J202'!U96,'J202'!V96,'J202'!T96,'J202'!W96))&lt;=0.5,"OK","ERROR")</f>
      </c>
    </row>
    <row r="1229">
      <c r="A1229" t="s" s="253">
        <v>155</v>
      </c>
      <c r="B1229" t="s" s="252">
        <v>1167</v>
      </c>
      <c r="C1229" t="s" s="253">
        <v>1168</v>
      </c>
      <c r="D1229" t="s" s="253">
        <v>1457</v>
      </c>
      <c r="E1229" t="s" s="253">
        <v>2810</v>
      </c>
      <c r="F1229" s="253">
        <f>IF(ABS('J202'!Q97-SUM('J202'!K97,'J202'!N97,'J202'!O97,'J202'!M97,'J202'!P97))&lt;=0.5,"OK","ERROR")</f>
      </c>
    </row>
    <row r="1230">
      <c r="A1230" t="s" s="253">
        <v>155</v>
      </c>
      <c r="B1230" t="s" s="252">
        <v>1167</v>
      </c>
      <c r="C1230" t="s" s="253">
        <v>1168</v>
      </c>
      <c r="D1230" t="s" s="253">
        <v>1459</v>
      </c>
      <c r="E1230" t="s" s="253">
        <v>2811</v>
      </c>
      <c r="F1230" s="253">
        <f>IF(ABS('J202'!X97-SUM('J202'!R97,'J202'!U97,'J202'!V97,'J202'!T97,'J202'!W97))&lt;=0.5,"OK","ERROR")</f>
      </c>
    </row>
    <row r="1231">
      <c r="A1231" t="s" s="253">
        <v>155</v>
      </c>
      <c r="B1231" t="s" s="252">
        <v>1167</v>
      </c>
      <c r="C1231" t="s" s="253">
        <v>1168</v>
      </c>
      <c r="D1231" t="s" s="253">
        <v>2812</v>
      </c>
      <c r="E1231" t="s" s="253">
        <v>2813</v>
      </c>
      <c r="F1231" s="253">
        <f>IF(ABS('J202'!Q98-SUM('J202'!K98,'J202'!L98,'J202'!N98,'J202'!O98,'J202'!M98,'J202'!P98))&lt;=0.5,"OK","ERROR")</f>
      </c>
    </row>
    <row r="1232">
      <c r="A1232" t="s" s="253">
        <v>155</v>
      </c>
      <c r="B1232" t="s" s="252">
        <v>1167</v>
      </c>
      <c r="C1232" t="s" s="253">
        <v>1168</v>
      </c>
      <c r="D1232" t="s" s="253">
        <v>2814</v>
      </c>
      <c r="E1232" t="s" s="253">
        <v>2815</v>
      </c>
      <c r="F1232" s="253">
        <f>IF(ABS('J202'!X98-SUM('J202'!R98,'J202'!S98,'J202'!U98,'J202'!V98,'J202'!T98,'J202'!W98))&lt;=0.5,"OK","ERROR")</f>
      </c>
    </row>
    <row r="1233">
      <c r="A1233" t="s" s="253">
        <v>155</v>
      </c>
      <c r="B1233" t="s" s="252">
        <v>1167</v>
      </c>
      <c r="C1233" t="s" s="253">
        <v>1168</v>
      </c>
      <c r="D1233" t="s" s="253">
        <v>1465</v>
      </c>
      <c r="E1233" t="s" s="253">
        <v>2816</v>
      </c>
      <c r="F1233" s="253">
        <f>IF(ABS('J202'!Q99-SUM('J202'!K99,'J202'!N99,'J202'!O99,'J202'!M99,'J202'!P99))&lt;=0.5,"OK","ERROR")</f>
      </c>
    </row>
    <row r="1234">
      <c r="A1234" t="s" s="253">
        <v>155</v>
      </c>
      <c r="B1234" t="s" s="252">
        <v>1167</v>
      </c>
      <c r="C1234" t="s" s="253">
        <v>1168</v>
      </c>
      <c r="D1234" t="s" s="253">
        <v>1467</v>
      </c>
      <c r="E1234" t="s" s="253">
        <v>2817</v>
      </c>
      <c r="F1234" s="253">
        <f>IF(ABS('J202'!X99-SUM('J202'!R99,'J202'!U99,'J202'!V99,'J202'!T99,'J202'!W99))&lt;=0.5,"OK","ERROR")</f>
      </c>
    </row>
    <row r="1235">
      <c r="A1235" t="s" s="253">
        <v>155</v>
      </c>
      <c r="B1235" t="s" s="252">
        <v>1167</v>
      </c>
      <c r="C1235" t="s" s="253">
        <v>1168</v>
      </c>
      <c r="D1235" t="s" s="253">
        <v>1469</v>
      </c>
      <c r="E1235" t="s" s="253">
        <v>2818</v>
      </c>
      <c r="F1235" s="253">
        <f>IF(ABS('J202'!Q100-SUM('J202'!K100,'J202'!N100,'J202'!O100,'J202'!M100,'J202'!P100))&lt;=0.5,"OK","ERROR")</f>
      </c>
    </row>
    <row r="1236">
      <c r="A1236" t="s" s="253">
        <v>155</v>
      </c>
      <c r="B1236" t="s" s="252">
        <v>1167</v>
      </c>
      <c r="C1236" t="s" s="253">
        <v>1168</v>
      </c>
      <c r="D1236" t="s" s="253">
        <v>1471</v>
      </c>
      <c r="E1236" t="s" s="253">
        <v>2819</v>
      </c>
      <c r="F1236" s="253">
        <f>IF(ABS('J202'!X100-SUM('J202'!R100,'J202'!U100,'J202'!V100,'J202'!T100,'J202'!W100))&lt;=0.5,"OK","ERROR")</f>
      </c>
    </row>
    <row r="1237">
      <c r="A1237" t="s" s="253">
        <v>155</v>
      </c>
      <c r="B1237" t="s" s="252">
        <v>1507</v>
      </c>
      <c r="C1237" t="s" s="253">
        <v>1508</v>
      </c>
      <c r="D1237" t="s" s="253">
        <v>2820</v>
      </c>
      <c r="E1237" t="s" s="253">
        <v>2821</v>
      </c>
      <c r="F1237" s="253">
        <f>IF(ABS('J202'!K21-SUM('J202'!K22,'J202'!K23,'J202'!K24))&lt;=0.5,"OK","ERROR")</f>
      </c>
    </row>
    <row r="1238">
      <c r="A1238" t="s" s="253">
        <v>155</v>
      </c>
      <c r="B1238" t="s" s="252">
        <v>1507</v>
      </c>
      <c r="C1238" t="s" s="253">
        <v>1508</v>
      </c>
      <c r="D1238" t="s" s="253">
        <v>2822</v>
      </c>
      <c r="E1238" t="s" s="253">
        <v>2823</v>
      </c>
      <c r="F1238" s="253">
        <f>IF(ABS('J202'!L21-SUM('J202'!L22,'J202'!L23,'J202'!L24))&lt;=0.5,"OK","ERROR")</f>
      </c>
    </row>
    <row r="1239">
      <c r="A1239" t="s" s="253">
        <v>155</v>
      </c>
      <c r="B1239" t="s" s="252">
        <v>1507</v>
      </c>
      <c r="C1239" t="s" s="253">
        <v>1508</v>
      </c>
      <c r="D1239" t="s" s="253">
        <v>2824</v>
      </c>
      <c r="E1239" t="s" s="253">
        <v>2825</v>
      </c>
      <c r="F1239" s="253">
        <f>IF(ABS('J202'!M21-SUM('J202'!M22,'J202'!M23,'J202'!M24))&lt;=0.5,"OK","ERROR")</f>
      </c>
    </row>
    <row r="1240">
      <c r="A1240" t="s" s="253">
        <v>155</v>
      </c>
      <c r="B1240" t="s" s="252">
        <v>1507</v>
      </c>
      <c r="C1240" t="s" s="253">
        <v>1508</v>
      </c>
      <c r="D1240" t="s" s="253">
        <v>2826</v>
      </c>
      <c r="E1240" t="s" s="253">
        <v>2827</v>
      </c>
      <c r="F1240" s="253">
        <f>IF(ABS('J202'!N21-SUM('J202'!N22,'J202'!N23,'J202'!N24))&lt;=0.5,"OK","ERROR")</f>
      </c>
    </row>
    <row r="1241">
      <c r="A1241" t="s" s="253">
        <v>155</v>
      </c>
      <c r="B1241" t="s" s="252">
        <v>1507</v>
      </c>
      <c r="C1241" t="s" s="253">
        <v>1508</v>
      </c>
      <c r="D1241" t="s" s="253">
        <v>2828</v>
      </c>
      <c r="E1241" t="s" s="253">
        <v>2829</v>
      </c>
      <c r="F1241" s="253">
        <f>IF(ABS('J202'!O21-SUM('J202'!O22,'J202'!O23,'J202'!O24))&lt;=0.5,"OK","ERROR")</f>
      </c>
    </row>
    <row r="1242">
      <c r="A1242" t="s" s="253">
        <v>155</v>
      </c>
      <c r="B1242" t="s" s="252">
        <v>1507</v>
      </c>
      <c r="C1242" t="s" s="253">
        <v>1508</v>
      </c>
      <c r="D1242" t="s" s="253">
        <v>2830</v>
      </c>
      <c r="E1242" t="s" s="253">
        <v>2831</v>
      </c>
      <c r="F1242" s="253">
        <f>IF(ABS('J202'!P21-SUM('J202'!P22,'J202'!P23,'J202'!P24))&lt;=0.5,"OK","ERROR")</f>
      </c>
    </row>
    <row r="1243">
      <c r="A1243" t="s" s="253">
        <v>155</v>
      </c>
      <c r="B1243" t="s" s="252">
        <v>1507</v>
      </c>
      <c r="C1243" t="s" s="253">
        <v>1508</v>
      </c>
      <c r="D1243" t="s" s="253">
        <v>2832</v>
      </c>
      <c r="E1243" t="s" s="253">
        <v>2833</v>
      </c>
      <c r="F1243" s="253">
        <f>IF(ABS('J202'!Q21-SUM('J202'!Q22,'J202'!Q23,'J202'!Q24))&lt;=0.5,"OK","ERROR")</f>
      </c>
    </row>
    <row r="1244">
      <c r="A1244" t="s" s="253">
        <v>155</v>
      </c>
      <c r="B1244" t="s" s="252">
        <v>1507</v>
      </c>
      <c r="C1244" t="s" s="253">
        <v>1508</v>
      </c>
      <c r="D1244" t="s" s="253">
        <v>2834</v>
      </c>
      <c r="E1244" t="s" s="253">
        <v>2835</v>
      </c>
      <c r="F1244" s="253">
        <f>IF(ABS('J202'!R21-SUM('J202'!R22,'J202'!R23,'J202'!R24))&lt;=0.5,"OK","ERROR")</f>
      </c>
    </row>
    <row r="1245">
      <c r="A1245" t="s" s="253">
        <v>155</v>
      </c>
      <c r="B1245" t="s" s="252">
        <v>1507</v>
      </c>
      <c r="C1245" t="s" s="253">
        <v>1508</v>
      </c>
      <c r="D1245" t="s" s="253">
        <v>2836</v>
      </c>
      <c r="E1245" t="s" s="253">
        <v>2837</v>
      </c>
      <c r="F1245" s="253">
        <f>IF(ABS('J202'!S21-SUM('J202'!S22,'J202'!S23,'J202'!S24))&lt;=0.5,"OK","ERROR")</f>
      </c>
    </row>
    <row r="1246">
      <c r="A1246" t="s" s="253">
        <v>155</v>
      </c>
      <c r="B1246" t="s" s="252">
        <v>1507</v>
      </c>
      <c r="C1246" t="s" s="253">
        <v>1508</v>
      </c>
      <c r="D1246" t="s" s="253">
        <v>2838</v>
      </c>
      <c r="E1246" t="s" s="253">
        <v>2839</v>
      </c>
      <c r="F1246" s="253">
        <f>IF(ABS('J202'!T21-SUM('J202'!T22,'J202'!T23,'J202'!T24))&lt;=0.5,"OK","ERROR")</f>
      </c>
    </row>
    <row r="1247">
      <c r="A1247" t="s" s="253">
        <v>155</v>
      </c>
      <c r="B1247" t="s" s="252">
        <v>1507</v>
      </c>
      <c r="C1247" t="s" s="253">
        <v>1508</v>
      </c>
      <c r="D1247" t="s" s="253">
        <v>2840</v>
      </c>
      <c r="E1247" t="s" s="253">
        <v>2841</v>
      </c>
      <c r="F1247" s="253">
        <f>IF(ABS('J202'!U21-SUM('J202'!U22,'J202'!U23,'J202'!U24))&lt;=0.5,"OK","ERROR")</f>
      </c>
    </row>
    <row r="1248">
      <c r="A1248" t="s" s="253">
        <v>155</v>
      </c>
      <c r="B1248" t="s" s="252">
        <v>1507</v>
      </c>
      <c r="C1248" t="s" s="253">
        <v>1508</v>
      </c>
      <c r="D1248" t="s" s="253">
        <v>2842</v>
      </c>
      <c r="E1248" t="s" s="253">
        <v>2843</v>
      </c>
      <c r="F1248" s="253">
        <f>IF(ABS('J202'!V21-SUM('J202'!V22,'J202'!V23,'J202'!V24))&lt;=0.5,"OK","ERROR")</f>
      </c>
    </row>
    <row r="1249">
      <c r="A1249" t="s" s="253">
        <v>155</v>
      </c>
      <c r="B1249" t="s" s="252">
        <v>1507</v>
      </c>
      <c r="C1249" t="s" s="253">
        <v>1508</v>
      </c>
      <c r="D1249" t="s" s="253">
        <v>2844</v>
      </c>
      <c r="E1249" t="s" s="253">
        <v>2845</v>
      </c>
      <c r="F1249" s="253">
        <f>IF(ABS('J202'!W21-SUM('J202'!W22,'J202'!W23,'J202'!W24))&lt;=0.5,"OK","ERROR")</f>
      </c>
    </row>
    <row r="1250">
      <c r="A1250" t="s" s="253">
        <v>155</v>
      </c>
      <c r="B1250" t="s" s="252">
        <v>1507</v>
      </c>
      <c r="C1250" t="s" s="253">
        <v>1508</v>
      </c>
      <c r="D1250" t="s" s="253">
        <v>2846</v>
      </c>
      <c r="E1250" t="s" s="253">
        <v>2847</v>
      </c>
      <c r="F1250" s="253">
        <f>IF(ABS('J202'!X21-SUM('J202'!X22,'J202'!X23,'J202'!X24))&lt;=0.5,"OK","ERROR")</f>
      </c>
    </row>
    <row r="1251">
      <c r="A1251" t="s" s="253">
        <v>155</v>
      </c>
      <c r="B1251" t="s" s="252">
        <v>1507</v>
      </c>
      <c r="C1251" t="s" s="253">
        <v>1508</v>
      </c>
      <c r="D1251" t="s" s="253">
        <v>2848</v>
      </c>
      <c r="E1251" t="s" s="253">
        <v>2849</v>
      </c>
      <c r="F1251" s="253">
        <f>IF(ABS('J202'!Y21-SUM('J202'!Y22,'J202'!Y23,'J202'!Y24))&lt;=0.5,"OK","ERROR")</f>
      </c>
    </row>
    <row r="1252">
      <c r="A1252" t="s" s="253">
        <v>155</v>
      </c>
      <c r="B1252" t="s" s="252">
        <v>1507</v>
      </c>
      <c r="C1252" t="s" s="253">
        <v>1508</v>
      </c>
      <c r="D1252" t="s" s="253">
        <v>2850</v>
      </c>
      <c r="E1252" t="s" s="253">
        <v>2851</v>
      </c>
      <c r="F1252" s="253">
        <f>IF(ABS('J202'!K32-SUM('J202'!K33,'J202'!K34,'J202'!K35))&lt;=0.5,"OK","ERROR")</f>
      </c>
    </row>
    <row r="1253">
      <c r="A1253" t="s" s="253">
        <v>155</v>
      </c>
      <c r="B1253" t="s" s="252">
        <v>1507</v>
      </c>
      <c r="C1253" t="s" s="253">
        <v>1508</v>
      </c>
      <c r="D1253" t="s" s="253">
        <v>2852</v>
      </c>
      <c r="E1253" t="s" s="253">
        <v>2853</v>
      </c>
      <c r="F1253" s="253">
        <f>IF(ABS('J202'!L32-SUM('J202'!L33,'J202'!L34,'J202'!L35))&lt;=0.5,"OK","ERROR")</f>
      </c>
    </row>
    <row r="1254">
      <c r="A1254" t="s" s="253">
        <v>155</v>
      </c>
      <c r="B1254" t="s" s="252">
        <v>1507</v>
      </c>
      <c r="C1254" t="s" s="253">
        <v>1508</v>
      </c>
      <c r="D1254" t="s" s="253">
        <v>2854</v>
      </c>
      <c r="E1254" t="s" s="253">
        <v>2855</v>
      </c>
      <c r="F1254" s="253">
        <f>IF(ABS('J202'!M32-SUM('J202'!M33,'J202'!M34,'J202'!M35))&lt;=0.5,"OK","ERROR")</f>
      </c>
    </row>
    <row r="1255">
      <c r="A1255" t="s" s="253">
        <v>155</v>
      </c>
      <c r="B1255" t="s" s="252">
        <v>1507</v>
      </c>
      <c r="C1255" t="s" s="253">
        <v>1508</v>
      </c>
      <c r="D1255" t="s" s="253">
        <v>2856</v>
      </c>
      <c r="E1255" t="s" s="253">
        <v>2857</v>
      </c>
      <c r="F1255" s="253">
        <f>IF(ABS('J202'!N32-SUM('J202'!N33,'J202'!N34,'J202'!N35))&lt;=0.5,"OK","ERROR")</f>
      </c>
    </row>
    <row r="1256">
      <c r="A1256" t="s" s="253">
        <v>155</v>
      </c>
      <c r="B1256" t="s" s="252">
        <v>1507</v>
      </c>
      <c r="C1256" t="s" s="253">
        <v>1508</v>
      </c>
      <c r="D1256" t="s" s="253">
        <v>2858</v>
      </c>
      <c r="E1256" t="s" s="253">
        <v>2859</v>
      </c>
      <c r="F1256" s="253">
        <f>IF(ABS('J202'!O32-SUM('J202'!O33,'J202'!O34,'J202'!O35))&lt;=0.5,"OK","ERROR")</f>
      </c>
    </row>
    <row r="1257">
      <c r="A1257" t="s" s="253">
        <v>155</v>
      </c>
      <c r="B1257" t="s" s="252">
        <v>1507</v>
      </c>
      <c r="C1257" t="s" s="253">
        <v>1508</v>
      </c>
      <c r="D1257" t="s" s="253">
        <v>2860</v>
      </c>
      <c r="E1257" t="s" s="253">
        <v>2861</v>
      </c>
      <c r="F1257" s="253">
        <f>IF(ABS('J202'!P32-SUM('J202'!P33,'J202'!P34,'J202'!P35))&lt;=0.5,"OK","ERROR")</f>
      </c>
    </row>
    <row r="1258">
      <c r="A1258" t="s" s="253">
        <v>155</v>
      </c>
      <c r="B1258" t="s" s="252">
        <v>1507</v>
      </c>
      <c r="C1258" t="s" s="253">
        <v>1508</v>
      </c>
      <c r="D1258" t="s" s="253">
        <v>2862</v>
      </c>
      <c r="E1258" t="s" s="253">
        <v>2863</v>
      </c>
      <c r="F1258" s="253">
        <f>IF(ABS('J202'!Q32-SUM('J202'!Q33,'J202'!Q34,'J202'!Q35))&lt;=0.5,"OK","ERROR")</f>
      </c>
    </row>
    <row r="1259">
      <c r="A1259" t="s" s="253">
        <v>155</v>
      </c>
      <c r="B1259" t="s" s="252">
        <v>1507</v>
      </c>
      <c r="C1259" t="s" s="253">
        <v>1508</v>
      </c>
      <c r="D1259" t="s" s="253">
        <v>2864</v>
      </c>
      <c r="E1259" t="s" s="253">
        <v>2865</v>
      </c>
      <c r="F1259" s="253">
        <f>IF(ABS('J202'!R32-SUM('J202'!R33,'J202'!R34,'J202'!R35))&lt;=0.5,"OK","ERROR")</f>
      </c>
    </row>
    <row r="1260">
      <c r="A1260" t="s" s="253">
        <v>155</v>
      </c>
      <c r="B1260" t="s" s="252">
        <v>1507</v>
      </c>
      <c r="C1260" t="s" s="253">
        <v>1508</v>
      </c>
      <c r="D1260" t="s" s="253">
        <v>2866</v>
      </c>
      <c r="E1260" t="s" s="253">
        <v>2867</v>
      </c>
      <c r="F1260" s="253">
        <f>IF(ABS('J202'!S32-SUM('J202'!S33,'J202'!S34,'J202'!S35))&lt;=0.5,"OK","ERROR")</f>
      </c>
    </row>
    <row r="1261">
      <c r="A1261" t="s" s="253">
        <v>155</v>
      </c>
      <c r="B1261" t="s" s="252">
        <v>1507</v>
      </c>
      <c r="C1261" t="s" s="253">
        <v>1508</v>
      </c>
      <c r="D1261" t="s" s="253">
        <v>2868</v>
      </c>
      <c r="E1261" t="s" s="253">
        <v>2869</v>
      </c>
      <c r="F1261" s="253">
        <f>IF(ABS('J202'!T32-SUM('J202'!T33,'J202'!T34,'J202'!T35))&lt;=0.5,"OK","ERROR")</f>
      </c>
    </row>
    <row r="1262">
      <c r="A1262" t="s" s="253">
        <v>155</v>
      </c>
      <c r="B1262" t="s" s="252">
        <v>1507</v>
      </c>
      <c r="C1262" t="s" s="253">
        <v>1508</v>
      </c>
      <c r="D1262" t="s" s="253">
        <v>2870</v>
      </c>
      <c r="E1262" t="s" s="253">
        <v>2871</v>
      </c>
      <c r="F1262" s="253">
        <f>IF(ABS('J202'!U32-SUM('J202'!U33,'J202'!U34,'J202'!U35))&lt;=0.5,"OK","ERROR")</f>
      </c>
    </row>
    <row r="1263">
      <c r="A1263" t="s" s="253">
        <v>155</v>
      </c>
      <c r="B1263" t="s" s="252">
        <v>1507</v>
      </c>
      <c r="C1263" t="s" s="253">
        <v>1508</v>
      </c>
      <c r="D1263" t="s" s="253">
        <v>2872</v>
      </c>
      <c r="E1263" t="s" s="253">
        <v>2873</v>
      </c>
      <c r="F1263" s="253">
        <f>IF(ABS('J202'!V32-SUM('J202'!V33,'J202'!V34,'J202'!V35))&lt;=0.5,"OK","ERROR")</f>
      </c>
    </row>
    <row r="1264">
      <c r="A1264" t="s" s="253">
        <v>155</v>
      </c>
      <c r="B1264" t="s" s="252">
        <v>1507</v>
      </c>
      <c r="C1264" t="s" s="253">
        <v>1508</v>
      </c>
      <c r="D1264" t="s" s="253">
        <v>2874</v>
      </c>
      <c r="E1264" t="s" s="253">
        <v>2875</v>
      </c>
      <c r="F1264" s="253">
        <f>IF(ABS('J202'!W32-SUM('J202'!W33,'J202'!W34,'J202'!W35))&lt;=0.5,"OK","ERROR")</f>
      </c>
    </row>
    <row r="1265">
      <c r="A1265" t="s" s="253">
        <v>155</v>
      </c>
      <c r="B1265" t="s" s="252">
        <v>1507</v>
      </c>
      <c r="C1265" t="s" s="253">
        <v>1508</v>
      </c>
      <c r="D1265" t="s" s="253">
        <v>2876</v>
      </c>
      <c r="E1265" t="s" s="253">
        <v>2877</v>
      </c>
      <c r="F1265" s="253">
        <f>IF(ABS('J202'!X32-SUM('J202'!X33,'J202'!X34,'J202'!X35))&lt;=0.5,"OK","ERROR")</f>
      </c>
    </row>
    <row r="1266">
      <c r="A1266" t="s" s="253">
        <v>155</v>
      </c>
      <c r="B1266" t="s" s="252">
        <v>1507</v>
      </c>
      <c r="C1266" t="s" s="253">
        <v>1508</v>
      </c>
      <c r="D1266" t="s" s="253">
        <v>2878</v>
      </c>
      <c r="E1266" t="s" s="253">
        <v>2879</v>
      </c>
      <c r="F1266" s="253">
        <f>IF(ABS('J202'!Y32-SUM('J202'!Y33,'J202'!Y34,'J202'!Y35))&lt;=0.5,"OK","ERROR")</f>
      </c>
    </row>
    <row r="1267">
      <c r="A1267" t="s" s="253">
        <v>155</v>
      </c>
      <c r="B1267" t="s" s="252">
        <v>1507</v>
      </c>
      <c r="C1267" t="s" s="253">
        <v>1508</v>
      </c>
      <c r="D1267" t="s" s="253">
        <v>2880</v>
      </c>
      <c r="E1267" t="s" s="253">
        <v>2881</v>
      </c>
      <c r="F1267" s="253">
        <f>IF(ABS('J202'!K41-SUM('J202'!K42,'J202'!K43,'J202'!K44))&lt;=0.5,"OK","ERROR")</f>
      </c>
    </row>
    <row r="1268">
      <c r="A1268" t="s" s="253">
        <v>155</v>
      </c>
      <c r="B1268" t="s" s="252">
        <v>1507</v>
      </c>
      <c r="C1268" t="s" s="253">
        <v>1508</v>
      </c>
      <c r="D1268" t="s" s="253">
        <v>2882</v>
      </c>
      <c r="E1268" t="s" s="253">
        <v>2883</v>
      </c>
      <c r="F1268" s="253">
        <f>IF(ABS('J202'!L41-SUM('J202'!L42,'J202'!L43,'J202'!L44))&lt;=0.5,"OK","ERROR")</f>
      </c>
    </row>
    <row r="1269">
      <c r="A1269" t="s" s="253">
        <v>155</v>
      </c>
      <c r="B1269" t="s" s="252">
        <v>1507</v>
      </c>
      <c r="C1269" t="s" s="253">
        <v>1508</v>
      </c>
      <c r="D1269" t="s" s="253">
        <v>2884</v>
      </c>
      <c r="E1269" t="s" s="253">
        <v>2885</v>
      </c>
      <c r="F1269" s="253">
        <f>IF(ABS('J202'!M41-SUM('J202'!M42,'J202'!M43,'J202'!M44))&lt;=0.5,"OK","ERROR")</f>
      </c>
    </row>
    <row r="1270">
      <c r="A1270" t="s" s="253">
        <v>155</v>
      </c>
      <c r="B1270" t="s" s="252">
        <v>1507</v>
      </c>
      <c r="C1270" t="s" s="253">
        <v>1508</v>
      </c>
      <c r="D1270" t="s" s="253">
        <v>2886</v>
      </c>
      <c r="E1270" t="s" s="253">
        <v>2887</v>
      </c>
      <c r="F1270" s="253">
        <f>IF(ABS('J202'!N41-SUM('J202'!N42,'J202'!N43,'J202'!N44))&lt;=0.5,"OK","ERROR")</f>
      </c>
    </row>
    <row r="1271">
      <c r="A1271" t="s" s="253">
        <v>155</v>
      </c>
      <c r="B1271" t="s" s="252">
        <v>1507</v>
      </c>
      <c r="C1271" t="s" s="253">
        <v>1508</v>
      </c>
      <c r="D1271" t="s" s="253">
        <v>2888</v>
      </c>
      <c r="E1271" t="s" s="253">
        <v>2889</v>
      </c>
      <c r="F1271" s="253">
        <f>IF(ABS('J202'!O41-SUM('J202'!O42,'J202'!O43,'J202'!O44))&lt;=0.5,"OK","ERROR")</f>
      </c>
    </row>
    <row r="1272">
      <c r="A1272" t="s" s="253">
        <v>155</v>
      </c>
      <c r="B1272" t="s" s="252">
        <v>1507</v>
      </c>
      <c r="C1272" t="s" s="253">
        <v>1508</v>
      </c>
      <c r="D1272" t="s" s="253">
        <v>2890</v>
      </c>
      <c r="E1272" t="s" s="253">
        <v>2891</v>
      </c>
      <c r="F1272" s="253">
        <f>IF(ABS('J202'!P41-SUM('J202'!P42,'J202'!P43,'J202'!P44))&lt;=0.5,"OK","ERROR")</f>
      </c>
    </row>
    <row r="1273">
      <c r="A1273" t="s" s="253">
        <v>155</v>
      </c>
      <c r="B1273" t="s" s="252">
        <v>1507</v>
      </c>
      <c r="C1273" t="s" s="253">
        <v>1508</v>
      </c>
      <c r="D1273" t="s" s="253">
        <v>2892</v>
      </c>
      <c r="E1273" t="s" s="253">
        <v>2893</v>
      </c>
      <c r="F1273" s="253">
        <f>IF(ABS('J202'!Q41-SUM('J202'!Q42,'J202'!Q43,'J202'!Q44))&lt;=0.5,"OK","ERROR")</f>
      </c>
    </row>
    <row r="1274">
      <c r="A1274" t="s" s="253">
        <v>155</v>
      </c>
      <c r="B1274" t="s" s="252">
        <v>1507</v>
      </c>
      <c r="C1274" t="s" s="253">
        <v>1508</v>
      </c>
      <c r="D1274" t="s" s="253">
        <v>2894</v>
      </c>
      <c r="E1274" t="s" s="253">
        <v>2895</v>
      </c>
      <c r="F1274" s="253">
        <f>IF(ABS('J202'!R41-SUM('J202'!R42,'J202'!R43,'J202'!R44))&lt;=0.5,"OK","ERROR")</f>
      </c>
    </row>
    <row r="1275">
      <c r="A1275" t="s" s="253">
        <v>155</v>
      </c>
      <c r="B1275" t="s" s="252">
        <v>1507</v>
      </c>
      <c r="C1275" t="s" s="253">
        <v>1508</v>
      </c>
      <c r="D1275" t="s" s="253">
        <v>2896</v>
      </c>
      <c r="E1275" t="s" s="253">
        <v>2897</v>
      </c>
      <c r="F1275" s="253">
        <f>IF(ABS('J202'!S41-SUM('J202'!S42,'J202'!S43,'J202'!S44))&lt;=0.5,"OK","ERROR")</f>
      </c>
    </row>
    <row r="1276">
      <c r="A1276" t="s" s="253">
        <v>155</v>
      </c>
      <c r="B1276" t="s" s="252">
        <v>1507</v>
      </c>
      <c r="C1276" t="s" s="253">
        <v>1508</v>
      </c>
      <c r="D1276" t="s" s="253">
        <v>2898</v>
      </c>
      <c r="E1276" t="s" s="253">
        <v>2899</v>
      </c>
      <c r="F1276" s="253">
        <f>IF(ABS('J202'!T41-SUM('J202'!T42,'J202'!T43,'J202'!T44))&lt;=0.5,"OK","ERROR")</f>
      </c>
    </row>
    <row r="1277">
      <c r="A1277" t="s" s="253">
        <v>155</v>
      </c>
      <c r="B1277" t="s" s="252">
        <v>1507</v>
      </c>
      <c r="C1277" t="s" s="253">
        <v>1508</v>
      </c>
      <c r="D1277" t="s" s="253">
        <v>2900</v>
      </c>
      <c r="E1277" t="s" s="253">
        <v>2901</v>
      </c>
      <c r="F1277" s="253">
        <f>IF(ABS('J202'!U41-SUM('J202'!U42,'J202'!U43,'J202'!U44))&lt;=0.5,"OK","ERROR")</f>
      </c>
    </row>
    <row r="1278">
      <c r="A1278" t="s" s="253">
        <v>155</v>
      </c>
      <c r="B1278" t="s" s="252">
        <v>1507</v>
      </c>
      <c r="C1278" t="s" s="253">
        <v>1508</v>
      </c>
      <c r="D1278" t="s" s="253">
        <v>2902</v>
      </c>
      <c r="E1278" t="s" s="253">
        <v>2903</v>
      </c>
      <c r="F1278" s="253">
        <f>IF(ABS('J202'!V41-SUM('J202'!V42,'J202'!V43,'J202'!V44))&lt;=0.5,"OK","ERROR")</f>
      </c>
    </row>
    <row r="1279">
      <c r="A1279" t="s" s="253">
        <v>155</v>
      </c>
      <c r="B1279" t="s" s="252">
        <v>1507</v>
      </c>
      <c r="C1279" t="s" s="253">
        <v>1508</v>
      </c>
      <c r="D1279" t="s" s="253">
        <v>2904</v>
      </c>
      <c r="E1279" t="s" s="253">
        <v>2905</v>
      </c>
      <c r="F1279" s="253">
        <f>IF(ABS('J202'!W41-SUM('J202'!W42,'J202'!W43,'J202'!W44))&lt;=0.5,"OK","ERROR")</f>
      </c>
    </row>
    <row r="1280">
      <c r="A1280" t="s" s="253">
        <v>155</v>
      </c>
      <c r="B1280" t="s" s="252">
        <v>1507</v>
      </c>
      <c r="C1280" t="s" s="253">
        <v>1508</v>
      </c>
      <c r="D1280" t="s" s="253">
        <v>2906</v>
      </c>
      <c r="E1280" t="s" s="253">
        <v>2907</v>
      </c>
      <c r="F1280" s="253">
        <f>IF(ABS('J202'!X41-SUM('J202'!X42,'J202'!X43,'J202'!X44))&lt;=0.5,"OK","ERROR")</f>
      </c>
    </row>
    <row r="1281">
      <c r="A1281" t="s" s="253">
        <v>155</v>
      </c>
      <c r="B1281" t="s" s="252">
        <v>1507</v>
      </c>
      <c r="C1281" t="s" s="253">
        <v>1508</v>
      </c>
      <c r="D1281" t="s" s="253">
        <v>2908</v>
      </c>
      <c r="E1281" t="s" s="253">
        <v>2909</v>
      </c>
      <c r="F1281" s="253">
        <f>IF(ABS('J202'!Y41-SUM('J202'!Y42,'J202'!Y43,'J202'!Y44))&lt;=0.5,"OK","ERROR")</f>
      </c>
    </row>
    <row r="1282">
      <c r="A1282" t="s" s="253">
        <v>155</v>
      </c>
      <c r="B1282" t="s" s="252">
        <v>1507</v>
      </c>
      <c r="C1282" t="s" s="253">
        <v>1508</v>
      </c>
      <c r="D1282" t="s" s="253">
        <v>2910</v>
      </c>
      <c r="E1282" t="s" s="253">
        <v>2911</v>
      </c>
      <c r="F1282" s="253">
        <f>IF(ABS('J202'!K51-SUM('J202'!K52,'J202'!K53,'J202'!K57))&lt;=0.5,"OK","ERROR")</f>
      </c>
    </row>
    <row r="1283">
      <c r="A1283" t="s" s="253">
        <v>155</v>
      </c>
      <c r="B1283" t="s" s="252">
        <v>1507</v>
      </c>
      <c r="C1283" t="s" s="253">
        <v>1508</v>
      </c>
      <c r="D1283" t="s" s="253">
        <v>2912</v>
      </c>
      <c r="E1283" t="s" s="253">
        <v>2913</v>
      </c>
      <c r="F1283" s="253">
        <f>IF(ABS('J202'!L51-SUM('J202'!L52,'J202'!L53,'J202'!L57))&lt;=0.5,"OK","ERROR")</f>
      </c>
    </row>
    <row r="1284">
      <c r="A1284" t="s" s="253">
        <v>155</v>
      </c>
      <c r="B1284" t="s" s="252">
        <v>1507</v>
      </c>
      <c r="C1284" t="s" s="253">
        <v>1508</v>
      </c>
      <c r="D1284" t="s" s="253">
        <v>2914</v>
      </c>
      <c r="E1284" t="s" s="253">
        <v>2915</v>
      </c>
      <c r="F1284" s="253">
        <f>IF(ABS('J202'!M51-SUM('J202'!M52,'J202'!M53,'J202'!M57))&lt;=0.5,"OK","ERROR")</f>
      </c>
    </row>
    <row r="1285">
      <c r="A1285" t="s" s="253">
        <v>155</v>
      </c>
      <c r="B1285" t="s" s="252">
        <v>1507</v>
      </c>
      <c r="C1285" t="s" s="253">
        <v>1508</v>
      </c>
      <c r="D1285" t="s" s="253">
        <v>2916</v>
      </c>
      <c r="E1285" t="s" s="253">
        <v>2917</v>
      </c>
      <c r="F1285" s="253">
        <f>IF(ABS('J202'!N51-SUM('J202'!N52,'J202'!N53,'J202'!N57))&lt;=0.5,"OK","ERROR")</f>
      </c>
    </row>
    <row r="1286">
      <c r="A1286" t="s" s="253">
        <v>155</v>
      </c>
      <c r="B1286" t="s" s="252">
        <v>1507</v>
      </c>
      <c r="C1286" t="s" s="253">
        <v>1508</v>
      </c>
      <c r="D1286" t="s" s="253">
        <v>2918</v>
      </c>
      <c r="E1286" t="s" s="253">
        <v>2919</v>
      </c>
      <c r="F1286" s="253">
        <f>IF(ABS('J202'!O51-SUM('J202'!O52,'J202'!O53,'J202'!O57))&lt;=0.5,"OK","ERROR")</f>
      </c>
    </row>
    <row r="1287">
      <c r="A1287" t="s" s="253">
        <v>155</v>
      </c>
      <c r="B1287" t="s" s="252">
        <v>1507</v>
      </c>
      <c r="C1287" t="s" s="253">
        <v>1508</v>
      </c>
      <c r="D1287" t="s" s="253">
        <v>2920</v>
      </c>
      <c r="E1287" t="s" s="253">
        <v>2921</v>
      </c>
      <c r="F1287" s="253">
        <f>IF(ABS('J202'!P51-SUM('J202'!P52,'J202'!P53,'J202'!P57))&lt;=0.5,"OK","ERROR")</f>
      </c>
    </row>
    <row r="1288">
      <c r="A1288" t="s" s="253">
        <v>155</v>
      </c>
      <c r="B1288" t="s" s="252">
        <v>1507</v>
      </c>
      <c r="C1288" t="s" s="253">
        <v>1508</v>
      </c>
      <c r="D1288" t="s" s="253">
        <v>2922</v>
      </c>
      <c r="E1288" t="s" s="253">
        <v>2923</v>
      </c>
      <c r="F1288" s="253">
        <f>IF(ABS('J202'!Q51-SUM('J202'!Q52,'J202'!Q53,'J202'!Q57))&lt;=0.5,"OK","ERROR")</f>
      </c>
    </row>
    <row r="1289">
      <c r="A1289" t="s" s="253">
        <v>155</v>
      </c>
      <c r="B1289" t="s" s="252">
        <v>1507</v>
      </c>
      <c r="C1289" t="s" s="253">
        <v>1508</v>
      </c>
      <c r="D1289" t="s" s="253">
        <v>2924</v>
      </c>
      <c r="E1289" t="s" s="253">
        <v>2925</v>
      </c>
      <c r="F1289" s="253">
        <f>IF(ABS('J202'!R51-SUM('J202'!R52,'J202'!R53,'J202'!R57))&lt;=0.5,"OK","ERROR")</f>
      </c>
    </row>
    <row r="1290">
      <c r="A1290" t="s" s="253">
        <v>155</v>
      </c>
      <c r="B1290" t="s" s="252">
        <v>1507</v>
      </c>
      <c r="C1290" t="s" s="253">
        <v>1508</v>
      </c>
      <c r="D1290" t="s" s="253">
        <v>2926</v>
      </c>
      <c r="E1290" t="s" s="253">
        <v>2927</v>
      </c>
      <c r="F1290" s="253">
        <f>IF(ABS('J202'!S51-SUM('J202'!S52,'J202'!S53,'J202'!S57))&lt;=0.5,"OK","ERROR")</f>
      </c>
    </row>
    <row r="1291">
      <c r="A1291" t="s" s="253">
        <v>155</v>
      </c>
      <c r="B1291" t="s" s="252">
        <v>1507</v>
      </c>
      <c r="C1291" t="s" s="253">
        <v>1508</v>
      </c>
      <c r="D1291" t="s" s="253">
        <v>2928</v>
      </c>
      <c r="E1291" t="s" s="253">
        <v>2929</v>
      </c>
      <c r="F1291" s="253">
        <f>IF(ABS('J202'!T51-SUM('J202'!T52,'J202'!T53,'J202'!T57))&lt;=0.5,"OK","ERROR")</f>
      </c>
    </row>
    <row r="1292">
      <c r="A1292" t="s" s="253">
        <v>155</v>
      </c>
      <c r="B1292" t="s" s="252">
        <v>1507</v>
      </c>
      <c r="C1292" t="s" s="253">
        <v>1508</v>
      </c>
      <c r="D1292" t="s" s="253">
        <v>2930</v>
      </c>
      <c r="E1292" t="s" s="253">
        <v>2931</v>
      </c>
      <c r="F1292" s="253">
        <f>IF(ABS('J202'!U51-SUM('J202'!U52,'J202'!U53,'J202'!U57))&lt;=0.5,"OK","ERROR")</f>
      </c>
    </row>
    <row r="1293">
      <c r="A1293" t="s" s="253">
        <v>155</v>
      </c>
      <c r="B1293" t="s" s="252">
        <v>1507</v>
      </c>
      <c r="C1293" t="s" s="253">
        <v>1508</v>
      </c>
      <c r="D1293" t="s" s="253">
        <v>2932</v>
      </c>
      <c r="E1293" t="s" s="253">
        <v>2933</v>
      </c>
      <c r="F1293" s="253">
        <f>IF(ABS('J202'!V51-SUM('J202'!V52,'J202'!V53,'J202'!V57))&lt;=0.5,"OK","ERROR")</f>
      </c>
    </row>
    <row r="1294">
      <c r="A1294" t="s" s="253">
        <v>155</v>
      </c>
      <c r="B1294" t="s" s="252">
        <v>1507</v>
      </c>
      <c r="C1294" t="s" s="253">
        <v>1508</v>
      </c>
      <c r="D1294" t="s" s="253">
        <v>2934</v>
      </c>
      <c r="E1294" t="s" s="253">
        <v>2935</v>
      </c>
      <c r="F1294" s="253">
        <f>IF(ABS('J202'!W51-SUM('J202'!W52,'J202'!W53,'J202'!W57))&lt;=0.5,"OK","ERROR")</f>
      </c>
    </row>
    <row r="1295">
      <c r="A1295" t="s" s="253">
        <v>155</v>
      </c>
      <c r="B1295" t="s" s="252">
        <v>1507</v>
      </c>
      <c r="C1295" t="s" s="253">
        <v>1508</v>
      </c>
      <c r="D1295" t="s" s="253">
        <v>2936</v>
      </c>
      <c r="E1295" t="s" s="253">
        <v>2937</v>
      </c>
      <c r="F1295" s="253">
        <f>IF(ABS('J202'!X51-SUM('J202'!X52,'J202'!X53,'J202'!X57))&lt;=0.5,"OK","ERROR")</f>
      </c>
    </row>
    <row r="1296">
      <c r="A1296" t="s" s="253">
        <v>155</v>
      </c>
      <c r="B1296" t="s" s="252">
        <v>1507</v>
      </c>
      <c r="C1296" t="s" s="253">
        <v>1508</v>
      </c>
      <c r="D1296" t="s" s="253">
        <v>2938</v>
      </c>
      <c r="E1296" t="s" s="253">
        <v>2939</v>
      </c>
      <c r="F1296" s="253">
        <f>IF(ABS('J202'!Y51-SUM('J202'!Y52,'J202'!Y53,'J202'!Y57))&lt;=0.5,"OK","ERROR")</f>
      </c>
    </row>
    <row r="1297">
      <c r="A1297" t="s" s="253">
        <v>155</v>
      </c>
      <c r="B1297" t="s" s="252">
        <v>1655</v>
      </c>
      <c r="C1297" t="s" s="253">
        <v>1656</v>
      </c>
      <c r="D1297" t="s" s="253">
        <v>2940</v>
      </c>
      <c r="E1297" t="s" s="253">
        <v>2941</v>
      </c>
      <c r="F1297" s="253">
        <f>IF(ABS('J202'!K24-SUM('J202'!K25,'J202'!K28,'J202'!K26,'J202'!K27,'J202'!K29))&lt;=0.5,"OK","ERROR")</f>
      </c>
    </row>
    <row r="1298">
      <c r="A1298" t="s" s="253">
        <v>155</v>
      </c>
      <c r="B1298" t="s" s="252">
        <v>1655</v>
      </c>
      <c r="C1298" t="s" s="253">
        <v>1656</v>
      </c>
      <c r="D1298" t="s" s="253">
        <v>2942</v>
      </c>
      <c r="E1298" t="s" s="253">
        <v>2943</v>
      </c>
      <c r="F1298" s="253">
        <f>IF(ABS('J202'!L24-SUM('J202'!L25,'J202'!L28,'J202'!L26,'J202'!L27,'J202'!L29))&lt;=0.5,"OK","ERROR")</f>
      </c>
    </row>
    <row r="1299">
      <c r="A1299" t="s" s="253">
        <v>155</v>
      </c>
      <c r="B1299" t="s" s="252">
        <v>1655</v>
      </c>
      <c r="C1299" t="s" s="253">
        <v>1656</v>
      </c>
      <c r="D1299" t="s" s="253">
        <v>2944</v>
      </c>
      <c r="E1299" t="s" s="253">
        <v>2945</v>
      </c>
      <c r="F1299" s="253">
        <f>IF(ABS('J202'!M24-SUM('J202'!M25,'J202'!M28,'J202'!M26,'J202'!M27,'J202'!M29))&lt;=0.5,"OK","ERROR")</f>
      </c>
    </row>
    <row r="1300">
      <c r="A1300" t="s" s="253">
        <v>155</v>
      </c>
      <c r="B1300" t="s" s="252">
        <v>1655</v>
      </c>
      <c r="C1300" t="s" s="253">
        <v>1656</v>
      </c>
      <c r="D1300" t="s" s="253">
        <v>2946</v>
      </c>
      <c r="E1300" t="s" s="253">
        <v>2947</v>
      </c>
      <c r="F1300" s="253">
        <f>IF(ABS('J202'!N24-SUM('J202'!N25,'J202'!N28,'J202'!N26,'J202'!N27,'J202'!N29))&lt;=0.5,"OK","ERROR")</f>
      </c>
    </row>
    <row r="1301">
      <c r="A1301" t="s" s="253">
        <v>155</v>
      </c>
      <c r="B1301" t="s" s="252">
        <v>1655</v>
      </c>
      <c r="C1301" t="s" s="253">
        <v>1656</v>
      </c>
      <c r="D1301" t="s" s="253">
        <v>2948</v>
      </c>
      <c r="E1301" t="s" s="253">
        <v>2949</v>
      </c>
      <c r="F1301" s="253">
        <f>IF(ABS('J202'!O24-SUM('J202'!O25,'J202'!O28,'J202'!O26,'J202'!O27,'J202'!O29))&lt;=0.5,"OK","ERROR")</f>
      </c>
    </row>
    <row r="1302">
      <c r="A1302" t="s" s="253">
        <v>155</v>
      </c>
      <c r="B1302" t="s" s="252">
        <v>1655</v>
      </c>
      <c r="C1302" t="s" s="253">
        <v>1656</v>
      </c>
      <c r="D1302" t="s" s="253">
        <v>2950</v>
      </c>
      <c r="E1302" t="s" s="253">
        <v>2951</v>
      </c>
      <c r="F1302" s="253">
        <f>IF(ABS('J202'!P24-SUM('J202'!P25,'J202'!P28,'J202'!P26,'J202'!P27,'J202'!P29))&lt;=0.5,"OK","ERROR")</f>
      </c>
    </row>
    <row r="1303">
      <c r="A1303" t="s" s="253">
        <v>155</v>
      </c>
      <c r="B1303" t="s" s="252">
        <v>1655</v>
      </c>
      <c r="C1303" t="s" s="253">
        <v>1656</v>
      </c>
      <c r="D1303" t="s" s="253">
        <v>2952</v>
      </c>
      <c r="E1303" t="s" s="253">
        <v>2953</v>
      </c>
      <c r="F1303" s="253">
        <f>IF(ABS('J202'!Q24-SUM('J202'!Q25,'J202'!Q28,'J202'!Q26,'J202'!Q27,'J202'!Q29))&lt;=0.5,"OK","ERROR")</f>
      </c>
    </row>
    <row r="1304">
      <c r="A1304" t="s" s="253">
        <v>155</v>
      </c>
      <c r="B1304" t="s" s="252">
        <v>1655</v>
      </c>
      <c r="C1304" t="s" s="253">
        <v>1656</v>
      </c>
      <c r="D1304" t="s" s="253">
        <v>2954</v>
      </c>
      <c r="E1304" t="s" s="253">
        <v>2955</v>
      </c>
      <c r="F1304" s="253">
        <f>IF(ABS('J202'!R24-SUM('J202'!R25,'J202'!R28,'J202'!R26,'J202'!R27,'J202'!R29))&lt;=0.5,"OK","ERROR")</f>
      </c>
    </row>
    <row r="1305">
      <c r="A1305" t="s" s="253">
        <v>155</v>
      </c>
      <c r="B1305" t="s" s="252">
        <v>1655</v>
      </c>
      <c r="C1305" t="s" s="253">
        <v>1656</v>
      </c>
      <c r="D1305" t="s" s="253">
        <v>2956</v>
      </c>
      <c r="E1305" t="s" s="253">
        <v>2957</v>
      </c>
      <c r="F1305" s="253">
        <f>IF(ABS('J202'!S24-SUM('J202'!S25,'J202'!S28,'J202'!S26,'J202'!S27,'J202'!S29))&lt;=0.5,"OK","ERROR")</f>
      </c>
    </row>
    <row r="1306">
      <c r="A1306" t="s" s="253">
        <v>155</v>
      </c>
      <c r="B1306" t="s" s="252">
        <v>1655</v>
      </c>
      <c r="C1306" t="s" s="253">
        <v>1656</v>
      </c>
      <c r="D1306" t="s" s="253">
        <v>2958</v>
      </c>
      <c r="E1306" t="s" s="253">
        <v>2959</v>
      </c>
      <c r="F1306" s="253">
        <f>IF(ABS('J202'!T24-SUM('J202'!T25,'J202'!T28,'J202'!T26,'J202'!T27,'J202'!T29))&lt;=0.5,"OK","ERROR")</f>
      </c>
    </row>
    <row r="1307">
      <c r="A1307" t="s" s="253">
        <v>155</v>
      </c>
      <c r="B1307" t="s" s="252">
        <v>1655</v>
      </c>
      <c r="C1307" t="s" s="253">
        <v>1656</v>
      </c>
      <c r="D1307" t="s" s="253">
        <v>2960</v>
      </c>
      <c r="E1307" t="s" s="253">
        <v>2961</v>
      </c>
      <c r="F1307" s="253">
        <f>IF(ABS('J202'!U24-SUM('J202'!U25,'J202'!U28,'J202'!U26,'J202'!U27,'J202'!U29))&lt;=0.5,"OK","ERROR")</f>
      </c>
    </row>
    <row r="1308">
      <c r="A1308" t="s" s="253">
        <v>155</v>
      </c>
      <c r="B1308" t="s" s="252">
        <v>1655</v>
      </c>
      <c r="C1308" t="s" s="253">
        <v>1656</v>
      </c>
      <c r="D1308" t="s" s="253">
        <v>2962</v>
      </c>
      <c r="E1308" t="s" s="253">
        <v>2963</v>
      </c>
      <c r="F1308" s="253">
        <f>IF(ABS('J202'!V24-SUM('J202'!V25,'J202'!V28,'J202'!V26,'J202'!V27,'J202'!V29))&lt;=0.5,"OK","ERROR")</f>
      </c>
    </row>
    <row r="1309">
      <c r="A1309" t="s" s="253">
        <v>155</v>
      </c>
      <c r="B1309" t="s" s="252">
        <v>1655</v>
      </c>
      <c r="C1309" t="s" s="253">
        <v>1656</v>
      </c>
      <c r="D1309" t="s" s="253">
        <v>2964</v>
      </c>
      <c r="E1309" t="s" s="253">
        <v>2965</v>
      </c>
      <c r="F1309" s="253">
        <f>IF(ABS('J202'!W24-SUM('J202'!W25,'J202'!W28,'J202'!W26,'J202'!W27,'J202'!W29))&lt;=0.5,"OK","ERROR")</f>
      </c>
    </row>
    <row r="1310">
      <c r="A1310" t="s" s="253">
        <v>155</v>
      </c>
      <c r="B1310" t="s" s="252">
        <v>1655</v>
      </c>
      <c r="C1310" t="s" s="253">
        <v>1656</v>
      </c>
      <c r="D1310" t="s" s="253">
        <v>2966</v>
      </c>
      <c r="E1310" t="s" s="253">
        <v>2967</v>
      </c>
      <c r="F1310" s="253">
        <f>IF(ABS('J202'!X24-SUM('J202'!X25,'J202'!X28,'J202'!X26,'J202'!X27,'J202'!X29))&lt;=0.5,"OK","ERROR")</f>
      </c>
    </row>
    <row r="1311">
      <c r="A1311" t="s" s="253">
        <v>155</v>
      </c>
      <c r="B1311" t="s" s="252">
        <v>1655</v>
      </c>
      <c r="C1311" t="s" s="253">
        <v>1656</v>
      </c>
      <c r="D1311" t="s" s="253">
        <v>2968</v>
      </c>
      <c r="E1311" t="s" s="253">
        <v>2969</v>
      </c>
      <c r="F1311" s="253">
        <f>IF(ABS('J202'!Y24-SUM('J202'!Y25,'J202'!Y28,'J202'!Y26,'J202'!Y27,'J202'!Y29))&lt;=0.5,"OK","ERROR")</f>
      </c>
    </row>
    <row r="1312">
      <c r="A1312" t="s" s="253">
        <v>155</v>
      </c>
      <c r="B1312" t="s" s="252">
        <v>1655</v>
      </c>
      <c r="C1312" t="s" s="253">
        <v>1656</v>
      </c>
      <c r="D1312" t="s" s="253">
        <v>2970</v>
      </c>
      <c r="E1312" t="s" s="253">
        <v>2971</v>
      </c>
      <c r="F1312" s="253">
        <f>IF(ABS('J202'!K35-SUM('J202'!K36,'J202'!K39,'J202'!K37,'J202'!K38,'J202'!K40))&lt;=0.5,"OK","ERROR")</f>
      </c>
    </row>
    <row r="1313">
      <c r="A1313" t="s" s="253">
        <v>155</v>
      </c>
      <c r="B1313" t="s" s="252">
        <v>1655</v>
      </c>
      <c r="C1313" t="s" s="253">
        <v>1656</v>
      </c>
      <c r="D1313" t="s" s="253">
        <v>2972</v>
      </c>
      <c r="E1313" t="s" s="253">
        <v>2973</v>
      </c>
      <c r="F1313" s="253">
        <f>IF(ABS('J202'!L35-SUM('J202'!L36,'J202'!L39,'J202'!L37,'J202'!L38,'J202'!L40))&lt;=0.5,"OK","ERROR")</f>
      </c>
    </row>
    <row r="1314">
      <c r="A1314" t="s" s="253">
        <v>155</v>
      </c>
      <c r="B1314" t="s" s="252">
        <v>1655</v>
      </c>
      <c r="C1314" t="s" s="253">
        <v>1656</v>
      </c>
      <c r="D1314" t="s" s="253">
        <v>2974</v>
      </c>
      <c r="E1314" t="s" s="253">
        <v>2975</v>
      </c>
      <c r="F1314" s="253">
        <f>IF(ABS('J202'!M35-SUM('J202'!M36,'J202'!M39,'J202'!M37,'J202'!M38,'J202'!M40))&lt;=0.5,"OK","ERROR")</f>
      </c>
    </row>
    <row r="1315">
      <c r="A1315" t="s" s="253">
        <v>155</v>
      </c>
      <c r="B1315" t="s" s="252">
        <v>1655</v>
      </c>
      <c r="C1315" t="s" s="253">
        <v>1656</v>
      </c>
      <c r="D1315" t="s" s="253">
        <v>2976</v>
      </c>
      <c r="E1315" t="s" s="253">
        <v>2977</v>
      </c>
      <c r="F1315" s="253">
        <f>IF(ABS('J202'!N35-SUM('J202'!N36,'J202'!N39,'J202'!N37,'J202'!N38,'J202'!N40))&lt;=0.5,"OK","ERROR")</f>
      </c>
    </row>
    <row r="1316">
      <c r="A1316" t="s" s="253">
        <v>155</v>
      </c>
      <c r="B1316" t="s" s="252">
        <v>1655</v>
      </c>
      <c r="C1316" t="s" s="253">
        <v>1656</v>
      </c>
      <c r="D1316" t="s" s="253">
        <v>2978</v>
      </c>
      <c r="E1316" t="s" s="253">
        <v>2979</v>
      </c>
      <c r="F1316" s="253">
        <f>IF(ABS('J202'!O35-SUM('J202'!O36,'J202'!O39,'J202'!O37,'J202'!O38,'J202'!O40))&lt;=0.5,"OK","ERROR")</f>
      </c>
    </row>
    <row r="1317">
      <c r="A1317" t="s" s="253">
        <v>155</v>
      </c>
      <c r="B1317" t="s" s="252">
        <v>1655</v>
      </c>
      <c r="C1317" t="s" s="253">
        <v>1656</v>
      </c>
      <c r="D1317" t="s" s="253">
        <v>2980</v>
      </c>
      <c r="E1317" t="s" s="253">
        <v>2981</v>
      </c>
      <c r="F1317" s="253">
        <f>IF(ABS('J202'!P35-SUM('J202'!P36,'J202'!P39,'J202'!P37,'J202'!P38,'J202'!P40))&lt;=0.5,"OK","ERROR")</f>
      </c>
    </row>
    <row r="1318">
      <c r="A1318" t="s" s="253">
        <v>155</v>
      </c>
      <c r="B1318" t="s" s="252">
        <v>1655</v>
      </c>
      <c r="C1318" t="s" s="253">
        <v>1656</v>
      </c>
      <c r="D1318" t="s" s="253">
        <v>2982</v>
      </c>
      <c r="E1318" t="s" s="253">
        <v>2983</v>
      </c>
      <c r="F1318" s="253">
        <f>IF(ABS('J202'!Q35-SUM('J202'!Q36,'J202'!Q39,'J202'!Q37,'J202'!Q38,'J202'!Q40))&lt;=0.5,"OK","ERROR")</f>
      </c>
    </row>
    <row r="1319">
      <c r="A1319" t="s" s="253">
        <v>155</v>
      </c>
      <c r="B1319" t="s" s="252">
        <v>1655</v>
      </c>
      <c r="C1319" t="s" s="253">
        <v>1656</v>
      </c>
      <c r="D1319" t="s" s="253">
        <v>2984</v>
      </c>
      <c r="E1319" t="s" s="253">
        <v>2985</v>
      </c>
      <c r="F1319" s="253">
        <f>IF(ABS('J202'!R35-SUM('J202'!R36,'J202'!R39,'J202'!R37,'J202'!R38,'J202'!R40))&lt;=0.5,"OK","ERROR")</f>
      </c>
    </row>
    <row r="1320">
      <c r="A1320" t="s" s="253">
        <v>155</v>
      </c>
      <c r="B1320" t="s" s="252">
        <v>1655</v>
      </c>
      <c r="C1320" t="s" s="253">
        <v>1656</v>
      </c>
      <c r="D1320" t="s" s="253">
        <v>2986</v>
      </c>
      <c r="E1320" t="s" s="253">
        <v>2987</v>
      </c>
      <c r="F1320" s="253">
        <f>IF(ABS('J202'!S35-SUM('J202'!S36,'J202'!S39,'J202'!S37,'J202'!S38,'J202'!S40))&lt;=0.5,"OK","ERROR")</f>
      </c>
    </row>
    <row r="1321">
      <c r="A1321" t="s" s="253">
        <v>155</v>
      </c>
      <c r="B1321" t="s" s="252">
        <v>1655</v>
      </c>
      <c r="C1321" t="s" s="253">
        <v>1656</v>
      </c>
      <c r="D1321" t="s" s="253">
        <v>2988</v>
      </c>
      <c r="E1321" t="s" s="253">
        <v>2989</v>
      </c>
      <c r="F1321" s="253">
        <f>IF(ABS('J202'!T35-SUM('J202'!T36,'J202'!T39,'J202'!T37,'J202'!T38,'J202'!T40))&lt;=0.5,"OK","ERROR")</f>
      </c>
    </row>
    <row r="1322">
      <c r="A1322" t="s" s="253">
        <v>155</v>
      </c>
      <c r="B1322" t="s" s="252">
        <v>1655</v>
      </c>
      <c r="C1322" t="s" s="253">
        <v>1656</v>
      </c>
      <c r="D1322" t="s" s="253">
        <v>2990</v>
      </c>
      <c r="E1322" t="s" s="253">
        <v>2991</v>
      </c>
      <c r="F1322" s="253">
        <f>IF(ABS('J202'!U35-SUM('J202'!U36,'J202'!U39,'J202'!U37,'J202'!U38,'J202'!U40))&lt;=0.5,"OK","ERROR")</f>
      </c>
    </row>
    <row r="1323">
      <c r="A1323" t="s" s="253">
        <v>155</v>
      </c>
      <c r="B1323" t="s" s="252">
        <v>1655</v>
      </c>
      <c r="C1323" t="s" s="253">
        <v>1656</v>
      </c>
      <c r="D1323" t="s" s="253">
        <v>2992</v>
      </c>
      <c r="E1323" t="s" s="253">
        <v>2993</v>
      </c>
      <c r="F1323" s="253">
        <f>IF(ABS('J202'!V35-SUM('J202'!V36,'J202'!V39,'J202'!V37,'J202'!V38,'J202'!V40))&lt;=0.5,"OK","ERROR")</f>
      </c>
    </row>
    <row r="1324">
      <c r="A1324" t="s" s="253">
        <v>155</v>
      </c>
      <c r="B1324" t="s" s="252">
        <v>1655</v>
      </c>
      <c r="C1324" t="s" s="253">
        <v>1656</v>
      </c>
      <c r="D1324" t="s" s="253">
        <v>2994</v>
      </c>
      <c r="E1324" t="s" s="253">
        <v>2995</v>
      </c>
      <c r="F1324" s="253">
        <f>IF(ABS('J202'!W35-SUM('J202'!W36,'J202'!W39,'J202'!W37,'J202'!W38,'J202'!W40))&lt;=0.5,"OK","ERROR")</f>
      </c>
    </row>
    <row r="1325">
      <c r="A1325" t="s" s="253">
        <v>155</v>
      </c>
      <c r="B1325" t="s" s="252">
        <v>1655</v>
      </c>
      <c r="C1325" t="s" s="253">
        <v>1656</v>
      </c>
      <c r="D1325" t="s" s="253">
        <v>2996</v>
      </c>
      <c r="E1325" t="s" s="253">
        <v>2997</v>
      </c>
      <c r="F1325" s="253">
        <f>IF(ABS('J202'!X35-SUM('J202'!X36,'J202'!X39,'J202'!X37,'J202'!X38,'J202'!X40))&lt;=0.5,"OK","ERROR")</f>
      </c>
    </row>
    <row r="1326">
      <c r="A1326" t="s" s="253">
        <v>155</v>
      </c>
      <c r="B1326" t="s" s="252">
        <v>1655</v>
      </c>
      <c r="C1326" t="s" s="253">
        <v>1656</v>
      </c>
      <c r="D1326" t="s" s="253">
        <v>2998</v>
      </c>
      <c r="E1326" t="s" s="253">
        <v>2999</v>
      </c>
      <c r="F1326" s="253">
        <f>IF(ABS('J202'!Y35-SUM('J202'!Y36,'J202'!Y39,'J202'!Y37,'J202'!Y38,'J202'!Y40))&lt;=0.5,"OK","ERROR")</f>
      </c>
    </row>
    <row r="1327">
      <c r="A1327" t="s" s="253">
        <v>155</v>
      </c>
      <c r="B1327" t="s" s="252">
        <v>1655</v>
      </c>
      <c r="C1327" t="s" s="253">
        <v>1656</v>
      </c>
      <c r="D1327" t="s" s="253">
        <v>3000</v>
      </c>
      <c r="E1327" t="s" s="253">
        <v>3001</v>
      </c>
      <c r="F1327" s="253">
        <f>IF(ABS('J202'!K44-SUM('J202'!K45,'J202'!K48,'J202'!K46,'J202'!K47,'J202'!K49))&lt;=0.5,"OK","ERROR")</f>
      </c>
    </row>
    <row r="1328">
      <c r="A1328" t="s" s="253">
        <v>155</v>
      </c>
      <c r="B1328" t="s" s="252">
        <v>1655</v>
      </c>
      <c r="C1328" t="s" s="253">
        <v>1656</v>
      </c>
      <c r="D1328" t="s" s="253">
        <v>3002</v>
      </c>
      <c r="E1328" t="s" s="253">
        <v>3003</v>
      </c>
      <c r="F1328" s="253">
        <f>IF(ABS('J202'!L44-SUM('J202'!L45,'J202'!L48,'J202'!L46,'J202'!L47,'J202'!L49))&lt;=0.5,"OK","ERROR")</f>
      </c>
    </row>
    <row r="1329">
      <c r="A1329" t="s" s="253">
        <v>155</v>
      </c>
      <c r="B1329" t="s" s="252">
        <v>1655</v>
      </c>
      <c r="C1329" t="s" s="253">
        <v>1656</v>
      </c>
      <c r="D1329" t="s" s="253">
        <v>3004</v>
      </c>
      <c r="E1329" t="s" s="253">
        <v>3005</v>
      </c>
      <c r="F1329" s="253">
        <f>IF(ABS('J202'!M44-SUM('J202'!M45,'J202'!M48,'J202'!M46,'J202'!M47,'J202'!M49))&lt;=0.5,"OK","ERROR")</f>
      </c>
    </row>
    <row r="1330">
      <c r="A1330" t="s" s="253">
        <v>155</v>
      </c>
      <c r="B1330" t="s" s="252">
        <v>1655</v>
      </c>
      <c r="C1330" t="s" s="253">
        <v>1656</v>
      </c>
      <c r="D1330" t="s" s="253">
        <v>3006</v>
      </c>
      <c r="E1330" t="s" s="253">
        <v>3007</v>
      </c>
      <c r="F1330" s="253">
        <f>IF(ABS('J202'!N44-SUM('J202'!N45,'J202'!N48,'J202'!N46,'J202'!N47,'J202'!N49))&lt;=0.5,"OK","ERROR")</f>
      </c>
    </row>
    <row r="1331">
      <c r="A1331" t="s" s="253">
        <v>155</v>
      </c>
      <c r="B1331" t="s" s="252">
        <v>1655</v>
      </c>
      <c r="C1331" t="s" s="253">
        <v>1656</v>
      </c>
      <c r="D1331" t="s" s="253">
        <v>3008</v>
      </c>
      <c r="E1331" t="s" s="253">
        <v>3009</v>
      </c>
      <c r="F1331" s="253">
        <f>IF(ABS('J202'!O44-SUM('J202'!O45,'J202'!O48,'J202'!O46,'J202'!O47,'J202'!O49))&lt;=0.5,"OK","ERROR")</f>
      </c>
    </row>
    <row r="1332">
      <c r="A1332" t="s" s="253">
        <v>155</v>
      </c>
      <c r="B1332" t="s" s="252">
        <v>1655</v>
      </c>
      <c r="C1332" t="s" s="253">
        <v>1656</v>
      </c>
      <c r="D1332" t="s" s="253">
        <v>3010</v>
      </c>
      <c r="E1332" t="s" s="253">
        <v>3011</v>
      </c>
      <c r="F1332" s="253">
        <f>IF(ABS('J202'!P44-SUM('J202'!P45,'J202'!P48,'J202'!P46,'J202'!P47,'J202'!P49))&lt;=0.5,"OK","ERROR")</f>
      </c>
    </row>
    <row r="1333">
      <c r="A1333" t="s" s="253">
        <v>155</v>
      </c>
      <c r="B1333" t="s" s="252">
        <v>1655</v>
      </c>
      <c r="C1333" t="s" s="253">
        <v>1656</v>
      </c>
      <c r="D1333" t="s" s="253">
        <v>3012</v>
      </c>
      <c r="E1333" t="s" s="253">
        <v>3013</v>
      </c>
      <c r="F1333" s="253">
        <f>IF(ABS('J202'!Q44-SUM('J202'!Q45,'J202'!Q48,'J202'!Q46,'J202'!Q47,'J202'!Q49))&lt;=0.5,"OK","ERROR")</f>
      </c>
    </row>
    <row r="1334">
      <c r="A1334" t="s" s="253">
        <v>155</v>
      </c>
      <c r="B1334" t="s" s="252">
        <v>1655</v>
      </c>
      <c r="C1334" t="s" s="253">
        <v>1656</v>
      </c>
      <c r="D1334" t="s" s="253">
        <v>3014</v>
      </c>
      <c r="E1334" t="s" s="253">
        <v>3015</v>
      </c>
      <c r="F1334" s="253">
        <f>IF(ABS('J202'!R44-SUM('J202'!R45,'J202'!R48,'J202'!R46,'J202'!R47,'J202'!R49))&lt;=0.5,"OK","ERROR")</f>
      </c>
    </row>
    <row r="1335">
      <c r="A1335" t="s" s="253">
        <v>155</v>
      </c>
      <c r="B1335" t="s" s="252">
        <v>1655</v>
      </c>
      <c r="C1335" t="s" s="253">
        <v>1656</v>
      </c>
      <c r="D1335" t="s" s="253">
        <v>3016</v>
      </c>
      <c r="E1335" t="s" s="253">
        <v>3017</v>
      </c>
      <c r="F1335" s="253">
        <f>IF(ABS('J202'!S44-SUM('J202'!S45,'J202'!S48,'J202'!S46,'J202'!S47,'J202'!S49))&lt;=0.5,"OK","ERROR")</f>
      </c>
    </row>
    <row r="1336">
      <c r="A1336" t="s" s="253">
        <v>155</v>
      </c>
      <c r="B1336" t="s" s="252">
        <v>1655</v>
      </c>
      <c r="C1336" t="s" s="253">
        <v>1656</v>
      </c>
      <c r="D1336" t="s" s="253">
        <v>3018</v>
      </c>
      <c r="E1336" t="s" s="253">
        <v>3019</v>
      </c>
      <c r="F1336" s="253">
        <f>IF(ABS('J202'!T44-SUM('J202'!T45,'J202'!T48,'J202'!T46,'J202'!T47,'J202'!T49))&lt;=0.5,"OK","ERROR")</f>
      </c>
    </row>
    <row r="1337">
      <c r="A1337" t="s" s="253">
        <v>155</v>
      </c>
      <c r="B1337" t="s" s="252">
        <v>1655</v>
      </c>
      <c r="C1337" t="s" s="253">
        <v>1656</v>
      </c>
      <c r="D1337" t="s" s="253">
        <v>3020</v>
      </c>
      <c r="E1337" t="s" s="253">
        <v>3021</v>
      </c>
      <c r="F1337" s="253">
        <f>IF(ABS('J202'!U44-SUM('J202'!U45,'J202'!U48,'J202'!U46,'J202'!U47,'J202'!U49))&lt;=0.5,"OK","ERROR")</f>
      </c>
    </row>
    <row r="1338">
      <c r="A1338" t="s" s="253">
        <v>155</v>
      </c>
      <c r="B1338" t="s" s="252">
        <v>1655</v>
      </c>
      <c r="C1338" t="s" s="253">
        <v>1656</v>
      </c>
      <c r="D1338" t="s" s="253">
        <v>3022</v>
      </c>
      <c r="E1338" t="s" s="253">
        <v>3023</v>
      </c>
      <c r="F1338" s="253">
        <f>IF(ABS('J202'!V44-SUM('J202'!V45,'J202'!V48,'J202'!V46,'J202'!V47,'J202'!V49))&lt;=0.5,"OK","ERROR")</f>
      </c>
    </row>
    <row r="1339">
      <c r="A1339" t="s" s="253">
        <v>155</v>
      </c>
      <c r="B1339" t="s" s="252">
        <v>1655</v>
      </c>
      <c r="C1339" t="s" s="253">
        <v>1656</v>
      </c>
      <c r="D1339" t="s" s="253">
        <v>3024</v>
      </c>
      <c r="E1339" t="s" s="253">
        <v>3025</v>
      </c>
      <c r="F1339" s="253">
        <f>IF(ABS('J202'!W44-SUM('J202'!W45,'J202'!W48,'J202'!W46,'J202'!W47,'J202'!W49))&lt;=0.5,"OK","ERROR")</f>
      </c>
    </row>
    <row r="1340">
      <c r="A1340" t="s" s="253">
        <v>155</v>
      </c>
      <c r="B1340" t="s" s="252">
        <v>1655</v>
      </c>
      <c r="C1340" t="s" s="253">
        <v>1656</v>
      </c>
      <c r="D1340" t="s" s="253">
        <v>3026</v>
      </c>
      <c r="E1340" t="s" s="253">
        <v>3027</v>
      </c>
      <c r="F1340" s="253">
        <f>IF(ABS('J202'!X44-SUM('J202'!X45,'J202'!X48,'J202'!X46,'J202'!X47,'J202'!X49))&lt;=0.5,"OK","ERROR")</f>
      </c>
    </row>
    <row r="1341">
      <c r="A1341" t="s" s="253">
        <v>155</v>
      </c>
      <c r="B1341" t="s" s="252">
        <v>1655</v>
      </c>
      <c r="C1341" t="s" s="253">
        <v>1656</v>
      </c>
      <c r="D1341" t="s" s="253">
        <v>3028</v>
      </c>
      <c r="E1341" t="s" s="253">
        <v>3029</v>
      </c>
      <c r="F1341" s="253">
        <f>IF(ABS('J202'!Y44-SUM('J202'!Y45,'J202'!Y48,'J202'!Y46,'J202'!Y47,'J202'!Y49))&lt;=0.5,"OK","ERROR")</f>
      </c>
    </row>
    <row r="1342">
      <c r="A1342" t="s" s="253">
        <v>155</v>
      </c>
      <c r="B1342" t="s" s="252">
        <v>1655</v>
      </c>
      <c r="C1342" t="s" s="253">
        <v>1656</v>
      </c>
      <c r="D1342" t="s" s="253">
        <v>3030</v>
      </c>
      <c r="E1342" t="s" s="253">
        <v>3031</v>
      </c>
      <c r="F1342" s="253">
        <f>IF(ABS('J202'!K57-SUM('J202'!K58,'J202'!K61,'J202'!K59,'J202'!K60,'J202'!K62))&lt;=0.5,"OK","ERROR")</f>
      </c>
    </row>
    <row r="1343">
      <c r="A1343" t="s" s="253">
        <v>155</v>
      </c>
      <c r="B1343" t="s" s="252">
        <v>1655</v>
      </c>
      <c r="C1343" t="s" s="253">
        <v>1656</v>
      </c>
      <c r="D1343" t="s" s="253">
        <v>3032</v>
      </c>
      <c r="E1343" t="s" s="253">
        <v>3033</v>
      </c>
      <c r="F1343" s="253">
        <f>IF(ABS('J202'!L57-SUM('J202'!L58,'J202'!L61,'J202'!L59,'J202'!L60,'J202'!L62))&lt;=0.5,"OK","ERROR")</f>
      </c>
    </row>
    <row r="1344">
      <c r="A1344" t="s" s="253">
        <v>155</v>
      </c>
      <c r="B1344" t="s" s="252">
        <v>1655</v>
      </c>
      <c r="C1344" t="s" s="253">
        <v>1656</v>
      </c>
      <c r="D1344" t="s" s="253">
        <v>3034</v>
      </c>
      <c r="E1344" t="s" s="253">
        <v>3035</v>
      </c>
      <c r="F1344" s="253">
        <f>IF(ABS('J202'!M57-SUM('J202'!M58,'J202'!M61,'J202'!M59,'J202'!M60,'J202'!M62))&lt;=0.5,"OK","ERROR")</f>
      </c>
    </row>
    <row r="1345">
      <c r="A1345" t="s" s="253">
        <v>155</v>
      </c>
      <c r="B1345" t="s" s="252">
        <v>1655</v>
      </c>
      <c r="C1345" t="s" s="253">
        <v>1656</v>
      </c>
      <c r="D1345" t="s" s="253">
        <v>3036</v>
      </c>
      <c r="E1345" t="s" s="253">
        <v>3037</v>
      </c>
      <c r="F1345" s="253">
        <f>IF(ABS('J202'!N57-SUM('J202'!N58,'J202'!N61,'J202'!N59,'J202'!N60,'J202'!N62))&lt;=0.5,"OK","ERROR")</f>
      </c>
    </row>
    <row r="1346">
      <c r="A1346" t="s" s="253">
        <v>155</v>
      </c>
      <c r="B1346" t="s" s="252">
        <v>1655</v>
      </c>
      <c r="C1346" t="s" s="253">
        <v>1656</v>
      </c>
      <c r="D1346" t="s" s="253">
        <v>3038</v>
      </c>
      <c r="E1346" t="s" s="253">
        <v>3039</v>
      </c>
      <c r="F1346" s="253">
        <f>IF(ABS('J202'!O57-SUM('J202'!O58,'J202'!O61,'J202'!O59,'J202'!O60,'J202'!O62))&lt;=0.5,"OK","ERROR")</f>
      </c>
    </row>
    <row r="1347">
      <c r="A1347" t="s" s="253">
        <v>155</v>
      </c>
      <c r="B1347" t="s" s="252">
        <v>1655</v>
      </c>
      <c r="C1347" t="s" s="253">
        <v>1656</v>
      </c>
      <c r="D1347" t="s" s="253">
        <v>3040</v>
      </c>
      <c r="E1347" t="s" s="253">
        <v>3041</v>
      </c>
      <c r="F1347" s="253">
        <f>IF(ABS('J202'!P57-SUM('J202'!P58,'J202'!P61,'J202'!P59,'J202'!P60,'J202'!P62))&lt;=0.5,"OK","ERROR")</f>
      </c>
    </row>
    <row r="1348">
      <c r="A1348" t="s" s="253">
        <v>155</v>
      </c>
      <c r="B1348" t="s" s="252">
        <v>1655</v>
      </c>
      <c r="C1348" t="s" s="253">
        <v>1656</v>
      </c>
      <c r="D1348" t="s" s="253">
        <v>3042</v>
      </c>
      <c r="E1348" t="s" s="253">
        <v>3043</v>
      </c>
      <c r="F1348" s="253">
        <f>IF(ABS('J202'!Q57-SUM('J202'!Q58,'J202'!Q61,'J202'!Q59,'J202'!Q60,'J202'!Q62))&lt;=0.5,"OK","ERROR")</f>
      </c>
    </row>
    <row r="1349">
      <c r="A1349" t="s" s="253">
        <v>155</v>
      </c>
      <c r="B1349" t="s" s="252">
        <v>1655</v>
      </c>
      <c r="C1349" t="s" s="253">
        <v>1656</v>
      </c>
      <c r="D1349" t="s" s="253">
        <v>3044</v>
      </c>
      <c r="E1349" t="s" s="253">
        <v>3045</v>
      </c>
      <c r="F1349" s="253">
        <f>IF(ABS('J202'!R57-SUM('J202'!R58,'J202'!R61,'J202'!R59,'J202'!R60,'J202'!R62))&lt;=0.5,"OK","ERROR")</f>
      </c>
    </row>
    <row r="1350">
      <c r="A1350" t="s" s="253">
        <v>155</v>
      </c>
      <c r="B1350" t="s" s="252">
        <v>1655</v>
      </c>
      <c r="C1350" t="s" s="253">
        <v>1656</v>
      </c>
      <c r="D1350" t="s" s="253">
        <v>3046</v>
      </c>
      <c r="E1350" t="s" s="253">
        <v>3047</v>
      </c>
      <c r="F1350" s="253">
        <f>IF(ABS('J202'!S57-SUM('J202'!S58,'J202'!S61,'J202'!S59,'J202'!S60,'J202'!S62))&lt;=0.5,"OK","ERROR")</f>
      </c>
    </row>
    <row r="1351">
      <c r="A1351" t="s" s="253">
        <v>155</v>
      </c>
      <c r="B1351" t="s" s="252">
        <v>1655</v>
      </c>
      <c r="C1351" t="s" s="253">
        <v>1656</v>
      </c>
      <c r="D1351" t="s" s="253">
        <v>3048</v>
      </c>
      <c r="E1351" t="s" s="253">
        <v>3049</v>
      </c>
      <c r="F1351" s="253">
        <f>IF(ABS('J202'!T57-SUM('J202'!T58,'J202'!T61,'J202'!T59,'J202'!T60,'J202'!T62))&lt;=0.5,"OK","ERROR")</f>
      </c>
    </row>
    <row r="1352">
      <c r="A1352" t="s" s="253">
        <v>155</v>
      </c>
      <c r="B1352" t="s" s="252">
        <v>1655</v>
      </c>
      <c r="C1352" t="s" s="253">
        <v>1656</v>
      </c>
      <c r="D1352" t="s" s="253">
        <v>3050</v>
      </c>
      <c r="E1352" t="s" s="253">
        <v>3051</v>
      </c>
      <c r="F1352" s="253">
        <f>IF(ABS('J202'!U57-SUM('J202'!U58,'J202'!U61,'J202'!U59,'J202'!U60,'J202'!U62))&lt;=0.5,"OK","ERROR")</f>
      </c>
    </row>
    <row r="1353">
      <c r="A1353" t="s" s="253">
        <v>155</v>
      </c>
      <c r="B1353" t="s" s="252">
        <v>1655</v>
      </c>
      <c r="C1353" t="s" s="253">
        <v>1656</v>
      </c>
      <c r="D1353" t="s" s="253">
        <v>3052</v>
      </c>
      <c r="E1353" t="s" s="253">
        <v>3053</v>
      </c>
      <c r="F1353" s="253">
        <f>IF(ABS('J202'!V57-SUM('J202'!V58,'J202'!V61,'J202'!V59,'J202'!V60,'J202'!V62))&lt;=0.5,"OK","ERROR")</f>
      </c>
    </row>
    <row r="1354">
      <c r="A1354" t="s" s="253">
        <v>155</v>
      </c>
      <c r="B1354" t="s" s="252">
        <v>1655</v>
      </c>
      <c r="C1354" t="s" s="253">
        <v>1656</v>
      </c>
      <c r="D1354" t="s" s="253">
        <v>3054</v>
      </c>
      <c r="E1354" t="s" s="253">
        <v>3055</v>
      </c>
      <c r="F1354" s="253">
        <f>IF(ABS('J202'!W57-SUM('J202'!W58,'J202'!W61,'J202'!W59,'J202'!W60,'J202'!W62))&lt;=0.5,"OK","ERROR")</f>
      </c>
    </row>
    <row r="1355">
      <c r="A1355" t="s" s="253">
        <v>155</v>
      </c>
      <c r="B1355" t="s" s="252">
        <v>1655</v>
      </c>
      <c r="C1355" t="s" s="253">
        <v>1656</v>
      </c>
      <c r="D1355" t="s" s="253">
        <v>3056</v>
      </c>
      <c r="E1355" t="s" s="253">
        <v>3057</v>
      </c>
      <c r="F1355" s="253">
        <f>IF(ABS('J202'!X57-SUM('J202'!X58,'J202'!X61,'J202'!X59,'J202'!X60,'J202'!X62))&lt;=0.5,"OK","ERROR")</f>
      </c>
    </row>
    <row r="1356">
      <c r="A1356" t="s" s="253">
        <v>155</v>
      </c>
      <c r="B1356" t="s" s="252">
        <v>1655</v>
      </c>
      <c r="C1356" t="s" s="253">
        <v>1656</v>
      </c>
      <c r="D1356" t="s" s="253">
        <v>3058</v>
      </c>
      <c r="E1356" t="s" s="253">
        <v>3059</v>
      </c>
      <c r="F1356" s="253">
        <f>IF(ABS('J202'!Y57-SUM('J202'!Y58,'J202'!Y61,'J202'!Y59,'J202'!Y60,'J202'!Y62))&lt;=0.5,"OK","ERROR")</f>
      </c>
    </row>
    <row r="1357">
      <c r="A1357" t="s" s="253">
        <v>155</v>
      </c>
      <c r="B1357" t="s" s="252">
        <v>1803</v>
      </c>
      <c r="C1357" t="s" s="253">
        <v>1804</v>
      </c>
      <c r="D1357" t="s" s="253">
        <v>3060</v>
      </c>
      <c r="E1357" t="s" s="253">
        <v>3061</v>
      </c>
      <c r="F1357" s="253">
        <f>IF(ABS('J202'!K31-SUM('J202'!K32,'J202'!K41))&lt;=0.5,"OK","ERROR")</f>
      </c>
    </row>
    <row r="1358">
      <c r="A1358" t="s" s="253">
        <v>155</v>
      </c>
      <c r="B1358" t="s" s="252">
        <v>1803</v>
      </c>
      <c r="C1358" t="s" s="253">
        <v>1804</v>
      </c>
      <c r="D1358" t="s" s="253">
        <v>3062</v>
      </c>
      <c r="E1358" t="s" s="253">
        <v>3063</v>
      </c>
      <c r="F1358" s="253">
        <f>IF(ABS('J202'!L31-SUM('J202'!L32,'J202'!L41))&lt;=0.5,"OK","ERROR")</f>
      </c>
    </row>
    <row r="1359">
      <c r="A1359" t="s" s="253">
        <v>155</v>
      </c>
      <c r="B1359" t="s" s="252">
        <v>1803</v>
      </c>
      <c r="C1359" t="s" s="253">
        <v>1804</v>
      </c>
      <c r="D1359" t="s" s="253">
        <v>3064</v>
      </c>
      <c r="E1359" t="s" s="253">
        <v>3065</v>
      </c>
      <c r="F1359" s="253">
        <f>IF(ABS('J202'!M31-SUM('J202'!M32,'J202'!M41))&lt;=0.5,"OK","ERROR")</f>
      </c>
    </row>
    <row r="1360">
      <c r="A1360" t="s" s="253">
        <v>155</v>
      </c>
      <c r="B1360" t="s" s="252">
        <v>1803</v>
      </c>
      <c r="C1360" t="s" s="253">
        <v>1804</v>
      </c>
      <c r="D1360" t="s" s="253">
        <v>3066</v>
      </c>
      <c r="E1360" t="s" s="253">
        <v>3067</v>
      </c>
      <c r="F1360" s="253">
        <f>IF(ABS('J202'!N31-SUM('J202'!N32,'J202'!N41))&lt;=0.5,"OK","ERROR")</f>
      </c>
    </row>
    <row r="1361">
      <c r="A1361" t="s" s="253">
        <v>155</v>
      </c>
      <c r="B1361" t="s" s="252">
        <v>1803</v>
      </c>
      <c r="C1361" t="s" s="253">
        <v>1804</v>
      </c>
      <c r="D1361" t="s" s="253">
        <v>3068</v>
      </c>
      <c r="E1361" t="s" s="253">
        <v>3069</v>
      </c>
      <c r="F1361" s="253">
        <f>IF(ABS('J202'!O31-SUM('J202'!O32,'J202'!O41))&lt;=0.5,"OK","ERROR")</f>
      </c>
    </row>
    <row r="1362">
      <c r="A1362" t="s" s="253">
        <v>155</v>
      </c>
      <c r="B1362" t="s" s="252">
        <v>1803</v>
      </c>
      <c r="C1362" t="s" s="253">
        <v>1804</v>
      </c>
      <c r="D1362" t="s" s="253">
        <v>3070</v>
      </c>
      <c r="E1362" t="s" s="253">
        <v>3071</v>
      </c>
      <c r="F1362" s="253">
        <f>IF(ABS('J202'!P31-SUM('J202'!P32,'J202'!P41))&lt;=0.5,"OK","ERROR")</f>
      </c>
    </row>
    <row r="1363">
      <c r="A1363" t="s" s="253">
        <v>155</v>
      </c>
      <c r="B1363" t="s" s="252">
        <v>1803</v>
      </c>
      <c r="C1363" t="s" s="253">
        <v>1804</v>
      </c>
      <c r="D1363" t="s" s="253">
        <v>3072</v>
      </c>
      <c r="E1363" t="s" s="253">
        <v>3073</v>
      </c>
      <c r="F1363" s="253">
        <f>IF(ABS('J202'!Q31-SUM('J202'!Q32,'J202'!Q41))&lt;=0.5,"OK","ERROR")</f>
      </c>
    </row>
    <row r="1364">
      <c r="A1364" t="s" s="253">
        <v>155</v>
      </c>
      <c r="B1364" t="s" s="252">
        <v>1803</v>
      </c>
      <c r="C1364" t="s" s="253">
        <v>1804</v>
      </c>
      <c r="D1364" t="s" s="253">
        <v>3074</v>
      </c>
      <c r="E1364" t="s" s="253">
        <v>3075</v>
      </c>
      <c r="F1364" s="253">
        <f>IF(ABS('J202'!R31-SUM('J202'!R32,'J202'!R41))&lt;=0.5,"OK","ERROR")</f>
      </c>
    </row>
    <row r="1365">
      <c r="A1365" t="s" s="253">
        <v>155</v>
      </c>
      <c r="B1365" t="s" s="252">
        <v>1803</v>
      </c>
      <c r="C1365" t="s" s="253">
        <v>1804</v>
      </c>
      <c r="D1365" t="s" s="253">
        <v>3076</v>
      </c>
      <c r="E1365" t="s" s="253">
        <v>3077</v>
      </c>
      <c r="F1365" s="253">
        <f>IF(ABS('J202'!S31-SUM('J202'!S32,'J202'!S41))&lt;=0.5,"OK","ERROR")</f>
      </c>
    </row>
    <row r="1366">
      <c r="A1366" t="s" s="253">
        <v>155</v>
      </c>
      <c r="B1366" t="s" s="252">
        <v>1803</v>
      </c>
      <c r="C1366" t="s" s="253">
        <v>1804</v>
      </c>
      <c r="D1366" t="s" s="253">
        <v>3078</v>
      </c>
      <c r="E1366" t="s" s="253">
        <v>3079</v>
      </c>
      <c r="F1366" s="253">
        <f>IF(ABS('J202'!T31-SUM('J202'!T32,'J202'!T41))&lt;=0.5,"OK","ERROR")</f>
      </c>
    </row>
    <row r="1367">
      <c r="A1367" t="s" s="253">
        <v>155</v>
      </c>
      <c r="B1367" t="s" s="252">
        <v>1803</v>
      </c>
      <c r="C1367" t="s" s="253">
        <v>1804</v>
      </c>
      <c r="D1367" t="s" s="253">
        <v>3080</v>
      </c>
      <c r="E1367" t="s" s="253">
        <v>3081</v>
      </c>
      <c r="F1367" s="253">
        <f>IF(ABS('J202'!U31-SUM('J202'!U32,'J202'!U41))&lt;=0.5,"OK","ERROR")</f>
      </c>
    </row>
    <row r="1368">
      <c r="A1368" t="s" s="253">
        <v>155</v>
      </c>
      <c r="B1368" t="s" s="252">
        <v>1803</v>
      </c>
      <c r="C1368" t="s" s="253">
        <v>1804</v>
      </c>
      <c r="D1368" t="s" s="253">
        <v>3082</v>
      </c>
      <c r="E1368" t="s" s="253">
        <v>3083</v>
      </c>
      <c r="F1368" s="253">
        <f>IF(ABS('J202'!V31-SUM('J202'!V32,'J202'!V41))&lt;=0.5,"OK","ERROR")</f>
      </c>
    </row>
    <row r="1369">
      <c r="A1369" t="s" s="253">
        <v>155</v>
      </c>
      <c r="B1369" t="s" s="252">
        <v>1803</v>
      </c>
      <c r="C1369" t="s" s="253">
        <v>1804</v>
      </c>
      <c r="D1369" t="s" s="253">
        <v>3084</v>
      </c>
      <c r="E1369" t="s" s="253">
        <v>3085</v>
      </c>
      <c r="F1369" s="253">
        <f>IF(ABS('J202'!W31-SUM('J202'!W32,'J202'!W41))&lt;=0.5,"OK","ERROR")</f>
      </c>
    </row>
    <row r="1370">
      <c r="A1370" t="s" s="253">
        <v>155</v>
      </c>
      <c r="B1370" t="s" s="252">
        <v>1803</v>
      </c>
      <c r="C1370" t="s" s="253">
        <v>1804</v>
      </c>
      <c r="D1370" t="s" s="253">
        <v>3086</v>
      </c>
      <c r="E1370" t="s" s="253">
        <v>3087</v>
      </c>
      <c r="F1370" s="253">
        <f>IF(ABS('J202'!X31-SUM('J202'!X32,'J202'!X41))&lt;=0.5,"OK","ERROR")</f>
      </c>
    </row>
    <row r="1371">
      <c r="A1371" t="s" s="253">
        <v>155</v>
      </c>
      <c r="B1371" t="s" s="252">
        <v>1803</v>
      </c>
      <c r="C1371" t="s" s="253">
        <v>1804</v>
      </c>
      <c r="D1371" t="s" s="253">
        <v>3088</v>
      </c>
      <c r="E1371" t="s" s="253">
        <v>3089</v>
      </c>
      <c r="F1371" s="253">
        <f>IF(ABS('J202'!Y31-SUM('J202'!Y32,'J202'!Y41))&lt;=0.5,"OK","ERROR")</f>
      </c>
    </row>
    <row r="1372">
      <c r="A1372" t="s" s="253">
        <v>155</v>
      </c>
      <c r="B1372" t="s" s="252">
        <v>1803</v>
      </c>
      <c r="C1372" t="s" s="253">
        <v>1804</v>
      </c>
      <c r="D1372" t="s" s="253">
        <v>3090</v>
      </c>
      <c r="E1372" t="s" s="253">
        <v>3091</v>
      </c>
      <c r="F1372" s="253">
        <f>IF(ABS('J202'!K67-SUM('J202'!K68,'J202'!K69))&lt;=0.5,"OK","ERROR")</f>
      </c>
    </row>
    <row r="1373">
      <c r="A1373" t="s" s="253">
        <v>155</v>
      </c>
      <c r="B1373" t="s" s="252">
        <v>1803</v>
      </c>
      <c r="C1373" t="s" s="253">
        <v>1804</v>
      </c>
      <c r="D1373" t="s" s="253">
        <v>3092</v>
      </c>
      <c r="E1373" t="s" s="253">
        <v>3093</v>
      </c>
      <c r="F1373" s="253">
        <f>IF(ABS('J202'!L67-SUM('J202'!L68,'J202'!L69))&lt;=0.5,"OK","ERROR")</f>
      </c>
    </row>
    <row r="1374">
      <c r="A1374" t="s" s="253">
        <v>155</v>
      </c>
      <c r="B1374" t="s" s="252">
        <v>1803</v>
      </c>
      <c r="C1374" t="s" s="253">
        <v>1804</v>
      </c>
      <c r="D1374" t="s" s="253">
        <v>3094</v>
      </c>
      <c r="E1374" t="s" s="253">
        <v>3095</v>
      </c>
      <c r="F1374" s="253">
        <f>IF(ABS('J202'!M67-SUM('J202'!M68,'J202'!M69))&lt;=0.5,"OK","ERROR")</f>
      </c>
    </row>
    <row r="1375">
      <c r="A1375" t="s" s="253">
        <v>155</v>
      </c>
      <c r="B1375" t="s" s="252">
        <v>1803</v>
      </c>
      <c r="C1375" t="s" s="253">
        <v>1804</v>
      </c>
      <c r="D1375" t="s" s="253">
        <v>3096</v>
      </c>
      <c r="E1375" t="s" s="253">
        <v>3097</v>
      </c>
      <c r="F1375" s="253">
        <f>IF(ABS('J202'!N67-SUM('J202'!N68,'J202'!N69))&lt;=0.5,"OK","ERROR")</f>
      </c>
    </row>
    <row r="1376">
      <c r="A1376" t="s" s="253">
        <v>155</v>
      </c>
      <c r="B1376" t="s" s="252">
        <v>1803</v>
      </c>
      <c r="C1376" t="s" s="253">
        <v>1804</v>
      </c>
      <c r="D1376" t="s" s="253">
        <v>3098</v>
      </c>
      <c r="E1376" t="s" s="253">
        <v>3099</v>
      </c>
      <c r="F1376" s="253">
        <f>IF(ABS('J202'!O67-SUM('J202'!O68,'J202'!O69))&lt;=0.5,"OK","ERROR")</f>
      </c>
    </row>
    <row r="1377">
      <c r="A1377" t="s" s="253">
        <v>155</v>
      </c>
      <c r="B1377" t="s" s="252">
        <v>1803</v>
      </c>
      <c r="C1377" t="s" s="253">
        <v>1804</v>
      </c>
      <c r="D1377" t="s" s="253">
        <v>3100</v>
      </c>
      <c r="E1377" t="s" s="253">
        <v>3101</v>
      </c>
      <c r="F1377" s="253">
        <f>IF(ABS('J202'!P67-SUM('J202'!P68,'J202'!P69))&lt;=0.5,"OK","ERROR")</f>
      </c>
    </row>
    <row r="1378">
      <c r="A1378" t="s" s="253">
        <v>155</v>
      </c>
      <c r="B1378" t="s" s="252">
        <v>1803</v>
      </c>
      <c r="C1378" t="s" s="253">
        <v>1804</v>
      </c>
      <c r="D1378" t="s" s="253">
        <v>3102</v>
      </c>
      <c r="E1378" t="s" s="253">
        <v>3103</v>
      </c>
      <c r="F1378" s="253">
        <f>IF(ABS('J202'!Q67-SUM('J202'!Q68,'J202'!Q69))&lt;=0.5,"OK","ERROR")</f>
      </c>
    </row>
    <row r="1379">
      <c r="A1379" t="s" s="253">
        <v>155</v>
      </c>
      <c r="B1379" t="s" s="252">
        <v>1803</v>
      </c>
      <c r="C1379" t="s" s="253">
        <v>1804</v>
      </c>
      <c r="D1379" t="s" s="253">
        <v>3104</v>
      </c>
      <c r="E1379" t="s" s="253">
        <v>3105</v>
      </c>
      <c r="F1379" s="253">
        <f>IF(ABS('J202'!R67-SUM('J202'!R68,'J202'!R69))&lt;=0.5,"OK","ERROR")</f>
      </c>
    </row>
    <row r="1380">
      <c r="A1380" t="s" s="253">
        <v>155</v>
      </c>
      <c r="B1380" t="s" s="252">
        <v>1803</v>
      </c>
      <c r="C1380" t="s" s="253">
        <v>1804</v>
      </c>
      <c r="D1380" t="s" s="253">
        <v>3106</v>
      </c>
      <c r="E1380" t="s" s="253">
        <v>3107</v>
      </c>
      <c r="F1380" s="253">
        <f>IF(ABS('J202'!S67-SUM('J202'!S68,'J202'!S69))&lt;=0.5,"OK","ERROR")</f>
      </c>
    </row>
    <row r="1381">
      <c r="A1381" t="s" s="253">
        <v>155</v>
      </c>
      <c r="B1381" t="s" s="252">
        <v>1803</v>
      </c>
      <c r="C1381" t="s" s="253">
        <v>1804</v>
      </c>
      <c r="D1381" t="s" s="253">
        <v>3108</v>
      </c>
      <c r="E1381" t="s" s="253">
        <v>3109</v>
      </c>
      <c r="F1381" s="253">
        <f>IF(ABS('J202'!T67-SUM('J202'!T68,'J202'!T69))&lt;=0.5,"OK","ERROR")</f>
      </c>
    </row>
    <row r="1382">
      <c r="A1382" t="s" s="253">
        <v>155</v>
      </c>
      <c r="B1382" t="s" s="252">
        <v>1803</v>
      </c>
      <c r="C1382" t="s" s="253">
        <v>1804</v>
      </c>
      <c r="D1382" t="s" s="253">
        <v>3110</v>
      </c>
      <c r="E1382" t="s" s="253">
        <v>3111</v>
      </c>
      <c r="F1382" s="253">
        <f>IF(ABS('J202'!U67-SUM('J202'!U68,'J202'!U69))&lt;=0.5,"OK","ERROR")</f>
      </c>
    </row>
    <row r="1383">
      <c r="A1383" t="s" s="253">
        <v>155</v>
      </c>
      <c r="B1383" t="s" s="252">
        <v>1803</v>
      </c>
      <c r="C1383" t="s" s="253">
        <v>1804</v>
      </c>
      <c r="D1383" t="s" s="253">
        <v>3112</v>
      </c>
      <c r="E1383" t="s" s="253">
        <v>3113</v>
      </c>
      <c r="F1383" s="253">
        <f>IF(ABS('J202'!V67-SUM('J202'!V68,'J202'!V69))&lt;=0.5,"OK","ERROR")</f>
      </c>
    </row>
    <row r="1384">
      <c r="A1384" t="s" s="253">
        <v>155</v>
      </c>
      <c r="B1384" t="s" s="252">
        <v>1803</v>
      </c>
      <c r="C1384" t="s" s="253">
        <v>1804</v>
      </c>
      <c r="D1384" t="s" s="253">
        <v>3114</v>
      </c>
      <c r="E1384" t="s" s="253">
        <v>3115</v>
      </c>
      <c r="F1384" s="253">
        <f>IF(ABS('J202'!W67-SUM('J202'!W68,'J202'!W69))&lt;=0.5,"OK","ERROR")</f>
      </c>
    </row>
    <row r="1385">
      <c r="A1385" t="s" s="253">
        <v>155</v>
      </c>
      <c r="B1385" t="s" s="252">
        <v>1803</v>
      </c>
      <c r="C1385" t="s" s="253">
        <v>1804</v>
      </c>
      <c r="D1385" t="s" s="253">
        <v>3116</v>
      </c>
      <c r="E1385" t="s" s="253">
        <v>3117</v>
      </c>
      <c r="F1385" s="253">
        <f>IF(ABS('J202'!X67-SUM('J202'!X68,'J202'!X69))&lt;=0.5,"OK","ERROR")</f>
      </c>
    </row>
    <row r="1386">
      <c r="A1386" t="s" s="253">
        <v>155</v>
      </c>
      <c r="B1386" t="s" s="252">
        <v>1803</v>
      </c>
      <c r="C1386" t="s" s="253">
        <v>1804</v>
      </c>
      <c r="D1386" t="s" s="253">
        <v>3118</v>
      </c>
      <c r="E1386" t="s" s="253">
        <v>3119</v>
      </c>
      <c r="F1386" s="253">
        <f>IF(ABS('J202'!Y67-SUM('J202'!Y68,'J202'!Y69))&lt;=0.5,"OK","ERROR")</f>
      </c>
    </row>
    <row r="1387">
      <c r="A1387" t="s" s="253">
        <v>155</v>
      </c>
      <c r="B1387" t="s" s="252">
        <v>1835</v>
      </c>
      <c r="C1387" t="s" s="253">
        <v>1836</v>
      </c>
      <c r="D1387" t="s" s="253">
        <v>2169</v>
      </c>
      <c r="E1387" t="s" s="253">
        <v>3120</v>
      </c>
      <c r="F1387" s="253">
        <f>IF('J202'!K41&gt;=0,"OK","ERROR")</f>
      </c>
    </row>
    <row r="1388">
      <c r="A1388" t="s" s="253">
        <v>155</v>
      </c>
      <c r="B1388" t="s" s="252">
        <v>1835</v>
      </c>
      <c r="C1388" t="s" s="253">
        <v>1836</v>
      </c>
      <c r="D1388" t="s" s="253">
        <v>2171</v>
      </c>
      <c r="E1388" t="s" s="253">
        <v>3121</v>
      </c>
      <c r="F1388" s="253">
        <f>IF('J202'!L41&gt;=0,"OK","ERROR")</f>
      </c>
    </row>
    <row r="1389">
      <c r="A1389" t="s" s="253">
        <v>155</v>
      </c>
      <c r="B1389" t="s" s="252">
        <v>1835</v>
      </c>
      <c r="C1389" t="s" s="253">
        <v>1836</v>
      </c>
      <c r="D1389" t="s" s="253">
        <v>2173</v>
      </c>
      <c r="E1389" t="s" s="253">
        <v>3122</v>
      </c>
      <c r="F1389" s="253">
        <f>IF('J202'!M41&gt;=0,"OK","ERROR")</f>
      </c>
    </row>
    <row r="1390">
      <c r="A1390" t="s" s="253">
        <v>155</v>
      </c>
      <c r="B1390" t="s" s="252">
        <v>1835</v>
      </c>
      <c r="C1390" t="s" s="253">
        <v>1836</v>
      </c>
      <c r="D1390" t="s" s="253">
        <v>2175</v>
      </c>
      <c r="E1390" t="s" s="253">
        <v>3123</v>
      </c>
      <c r="F1390" s="253">
        <f>IF('J202'!N41&gt;=0,"OK","ERROR")</f>
      </c>
    </row>
    <row r="1391">
      <c r="A1391" t="s" s="253">
        <v>155</v>
      </c>
      <c r="B1391" t="s" s="252">
        <v>1835</v>
      </c>
      <c r="C1391" t="s" s="253">
        <v>1836</v>
      </c>
      <c r="D1391" t="s" s="253">
        <v>2177</v>
      </c>
      <c r="E1391" t="s" s="253">
        <v>3124</v>
      </c>
      <c r="F1391" s="253">
        <f>IF('J202'!O41&gt;=0,"OK","ERROR")</f>
      </c>
    </row>
    <row r="1392">
      <c r="A1392" t="s" s="253">
        <v>155</v>
      </c>
      <c r="B1392" t="s" s="252">
        <v>1835</v>
      </c>
      <c r="C1392" t="s" s="253">
        <v>1836</v>
      </c>
      <c r="D1392" t="s" s="253">
        <v>2179</v>
      </c>
      <c r="E1392" t="s" s="253">
        <v>3125</v>
      </c>
      <c r="F1392" s="253">
        <f>IF('J202'!P41&gt;=0,"OK","ERROR")</f>
      </c>
    </row>
    <row r="1393">
      <c r="A1393" t="s" s="253">
        <v>155</v>
      </c>
      <c r="B1393" t="s" s="252">
        <v>1835</v>
      </c>
      <c r="C1393" t="s" s="253">
        <v>1836</v>
      </c>
      <c r="D1393" t="s" s="253">
        <v>2181</v>
      </c>
      <c r="E1393" t="s" s="253">
        <v>3126</v>
      </c>
      <c r="F1393" s="253">
        <f>IF('J202'!Q41&gt;=0,"OK","ERROR")</f>
      </c>
    </row>
    <row r="1394">
      <c r="A1394" t="s" s="253">
        <v>155</v>
      </c>
      <c r="B1394" t="s" s="252">
        <v>1835</v>
      </c>
      <c r="C1394" t="s" s="253">
        <v>1836</v>
      </c>
      <c r="D1394" t="s" s="253">
        <v>2183</v>
      </c>
      <c r="E1394" t="s" s="253">
        <v>3127</v>
      </c>
      <c r="F1394" s="253">
        <f>IF('J202'!R41&gt;=0,"OK","ERROR")</f>
      </c>
    </row>
    <row r="1395">
      <c r="A1395" t="s" s="253">
        <v>155</v>
      </c>
      <c r="B1395" t="s" s="252">
        <v>1835</v>
      </c>
      <c r="C1395" t="s" s="253">
        <v>1836</v>
      </c>
      <c r="D1395" t="s" s="253">
        <v>2185</v>
      </c>
      <c r="E1395" t="s" s="253">
        <v>3128</v>
      </c>
      <c r="F1395" s="253">
        <f>IF('J202'!S41&gt;=0,"OK","ERROR")</f>
      </c>
    </row>
    <row r="1396">
      <c r="A1396" t="s" s="253">
        <v>155</v>
      </c>
      <c r="B1396" t="s" s="252">
        <v>1835</v>
      </c>
      <c r="C1396" t="s" s="253">
        <v>1836</v>
      </c>
      <c r="D1396" t="s" s="253">
        <v>2187</v>
      </c>
      <c r="E1396" t="s" s="253">
        <v>3129</v>
      </c>
      <c r="F1396" s="253">
        <f>IF('J202'!T41&gt;=0,"OK","ERROR")</f>
      </c>
    </row>
    <row r="1397">
      <c r="A1397" t="s" s="253">
        <v>155</v>
      </c>
      <c r="B1397" t="s" s="252">
        <v>1835</v>
      </c>
      <c r="C1397" t="s" s="253">
        <v>1836</v>
      </c>
      <c r="D1397" t="s" s="253">
        <v>2189</v>
      </c>
      <c r="E1397" t="s" s="253">
        <v>3130</v>
      </c>
      <c r="F1397" s="253">
        <f>IF('J202'!U41&gt;=0,"OK","ERROR")</f>
      </c>
    </row>
    <row r="1398">
      <c r="A1398" t="s" s="253">
        <v>155</v>
      </c>
      <c r="B1398" t="s" s="252">
        <v>1835</v>
      </c>
      <c r="C1398" t="s" s="253">
        <v>1836</v>
      </c>
      <c r="D1398" t="s" s="253">
        <v>2191</v>
      </c>
      <c r="E1398" t="s" s="253">
        <v>3131</v>
      </c>
      <c r="F1398" s="253">
        <f>IF('J202'!V41&gt;=0,"OK","ERROR")</f>
      </c>
    </row>
    <row r="1399">
      <c r="A1399" t="s" s="253">
        <v>155</v>
      </c>
      <c r="B1399" t="s" s="252">
        <v>1835</v>
      </c>
      <c r="C1399" t="s" s="253">
        <v>1836</v>
      </c>
      <c r="D1399" t="s" s="253">
        <v>2193</v>
      </c>
      <c r="E1399" t="s" s="253">
        <v>3132</v>
      </c>
      <c r="F1399" s="253">
        <f>IF('J202'!W41&gt;=0,"OK","ERROR")</f>
      </c>
    </row>
    <row r="1400">
      <c r="A1400" t="s" s="253">
        <v>155</v>
      </c>
      <c r="B1400" t="s" s="252">
        <v>1835</v>
      </c>
      <c r="C1400" t="s" s="253">
        <v>1836</v>
      </c>
      <c r="D1400" t="s" s="253">
        <v>2195</v>
      </c>
      <c r="E1400" t="s" s="253">
        <v>3133</v>
      </c>
      <c r="F1400" s="253">
        <f>IF('J202'!X41&gt;=0,"OK","ERROR")</f>
      </c>
    </row>
    <row r="1401">
      <c r="A1401" t="s" s="253">
        <v>155</v>
      </c>
      <c r="B1401" t="s" s="252">
        <v>1835</v>
      </c>
      <c r="C1401" t="s" s="253">
        <v>1836</v>
      </c>
      <c r="D1401" t="s" s="253">
        <v>2197</v>
      </c>
      <c r="E1401" t="s" s="253">
        <v>3134</v>
      </c>
      <c r="F1401" s="253">
        <f>IF('J202'!Y41&gt;=0,"OK","ERROR")</f>
      </c>
    </row>
    <row r="1402">
      <c r="A1402" t="s" s="253">
        <v>155</v>
      </c>
      <c r="B1402" t="s" s="252">
        <v>1835</v>
      </c>
      <c r="C1402" t="s" s="253">
        <v>1836</v>
      </c>
      <c r="D1402" t="s" s="253">
        <v>2199</v>
      </c>
      <c r="E1402" t="s" s="253">
        <v>3135</v>
      </c>
      <c r="F1402" s="253">
        <f>IF('J202'!K42&gt;=0,"OK","ERROR")</f>
      </c>
    </row>
    <row r="1403">
      <c r="A1403" t="s" s="253">
        <v>155</v>
      </c>
      <c r="B1403" t="s" s="252">
        <v>1835</v>
      </c>
      <c r="C1403" t="s" s="253">
        <v>1836</v>
      </c>
      <c r="D1403" t="s" s="253">
        <v>2201</v>
      </c>
      <c r="E1403" t="s" s="253">
        <v>3136</v>
      </c>
      <c r="F1403" s="253">
        <f>IF('J202'!L42&gt;=0,"OK","ERROR")</f>
      </c>
    </row>
    <row r="1404">
      <c r="A1404" t="s" s="253">
        <v>155</v>
      </c>
      <c r="B1404" t="s" s="252">
        <v>1835</v>
      </c>
      <c r="C1404" t="s" s="253">
        <v>1836</v>
      </c>
      <c r="D1404" t="s" s="253">
        <v>2203</v>
      </c>
      <c r="E1404" t="s" s="253">
        <v>3137</v>
      </c>
      <c r="F1404" s="253">
        <f>IF('J202'!M42&gt;=0,"OK","ERROR")</f>
      </c>
    </row>
    <row r="1405">
      <c r="A1405" t="s" s="253">
        <v>155</v>
      </c>
      <c r="B1405" t="s" s="252">
        <v>1835</v>
      </c>
      <c r="C1405" t="s" s="253">
        <v>1836</v>
      </c>
      <c r="D1405" t="s" s="253">
        <v>2205</v>
      </c>
      <c r="E1405" t="s" s="253">
        <v>3138</v>
      </c>
      <c r="F1405" s="253">
        <f>IF('J202'!N42&gt;=0,"OK","ERROR")</f>
      </c>
    </row>
    <row r="1406">
      <c r="A1406" t="s" s="253">
        <v>155</v>
      </c>
      <c r="B1406" t="s" s="252">
        <v>1835</v>
      </c>
      <c r="C1406" t="s" s="253">
        <v>1836</v>
      </c>
      <c r="D1406" t="s" s="253">
        <v>2207</v>
      </c>
      <c r="E1406" t="s" s="253">
        <v>3139</v>
      </c>
      <c r="F1406" s="253">
        <f>IF('J202'!O42&gt;=0,"OK","ERROR")</f>
      </c>
    </row>
    <row r="1407">
      <c r="A1407" t="s" s="253">
        <v>155</v>
      </c>
      <c r="B1407" t="s" s="252">
        <v>1835</v>
      </c>
      <c r="C1407" t="s" s="253">
        <v>1836</v>
      </c>
      <c r="D1407" t="s" s="253">
        <v>2209</v>
      </c>
      <c r="E1407" t="s" s="253">
        <v>3140</v>
      </c>
      <c r="F1407" s="253">
        <f>IF('J202'!P42&gt;=0,"OK","ERROR")</f>
      </c>
    </row>
    <row r="1408">
      <c r="A1408" t="s" s="253">
        <v>155</v>
      </c>
      <c r="B1408" t="s" s="252">
        <v>1835</v>
      </c>
      <c r="C1408" t="s" s="253">
        <v>1836</v>
      </c>
      <c r="D1408" t="s" s="253">
        <v>2211</v>
      </c>
      <c r="E1408" t="s" s="253">
        <v>3141</v>
      </c>
      <c r="F1408" s="253">
        <f>IF('J202'!Q42&gt;=0,"OK","ERROR")</f>
      </c>
    </row>
    <row r="1409">
      <c r="A1409" t="s" s="253">
        <v>155</v>
      </c>
      <c r="B1409" t="s" s="252">
        <v>1835</v>
      </c>
      <c r="C1409" t="s" s="253">
        <v>1836</v>
      </c>
      <c r="D1409" t="s" s="253">
        <v>2213</v>
      </c>
      <c r="E1409" t="s" s="253">
        <v>3142</v>
      </c>
      <c r="F1409" s="253">
        <f>IF('J202'!R42&gt;=0,"OK","ERROR")</f>
      </c>
    </row>
    <row r="1410">
      <c r="A1410" t="s" s="253">
        <v>155</v>
      </c>
      <c r="B1410" t="s" s="252">
        <v>1835</v>
      </c>
      <c r="C1410" t="s" s="253">
        <v>1836</v>
      </c>
      <c r="D1410" t="s" s="253">
        <v>2215</v>
      </c>
      <c r="E1410" t="s" s="253">
        <v>3143</v>
      </c>
      <c r="F1410" s="253">
        <f>IF('J202'!S42&gt;=0,"OK","ERROR")</f>
      </c>
    </row>
    <row r="1411">
      <c r="A1411" t="s" s="253">
        <v>155</v>
      </c>
      <c r="B1411" t="s" s="252">
        <v>1835</v>
      </c>
      <c r="C1411" t="s" s="253">
        <v>1836</v>
      </c>
      <c r="D1411" t="s" s="253">
        <v>2217</v>
      </c>
      <c r="E1411" t="s" s="253">
        <v>3144</v>
      </c>
      <c r="F1411" s="253">
        <f>IF('J202'!T42&gt;=0,"OK","ERROR")</f>
      </c>
    </row>
    <row r="1412">
      <c r="A1412" t="s" s="253">
        <v>155</v>
      </c>
      <c r="B1412" t="s" s="252">
        <v>1835</v>
      </c>
      <c r="C1412" t="s" s="253">
        <v>1836</v>
      </c>
      <c r="D1412" t="s" s="253">
        <v>2219</v>
      </c>
      <c r="E1412" t="s" s="253">
        <v>3145</v>
      </c>
      <c r="F1412" s="253">
        <f>IF('J202'!U42&gt;=0,"OK","ERROR")</f>
      </c>
    </row>
    <row r="1413">
      <c r="A1413" t="s" s="253">
        <v>155</v>
      </c>
      <c r="B1413" t="s" s="252">
        <v>1835</v>
      </c>
      <c r="C1413" t="s" s="253">
        <v>1836</v>
      </c>
      <c r="D1413" t="s" s="253">
        <v>2221</v>
      </c>
      <c r="E1413" t="s" s="253">
        <v>3146</v>
      </c>
      <c r="F1413" s="253">
        <f>IF('J202'!V42&gt;=0,"OK","ERROR")</f>
      </c>
    </row>
    <row r="1414">
      <c r="A1414" t="s" s="253">
        <v>155</v>
      </c>
      <c r="B1414" t="s" s="252">
        <v>1835</v>
      </c>
      <c r="C1414" t="s" s="253">
        <v>1836</v>
      </c>
      <c r="D1414" t="s" s="253">
        <v>2223</v>
      </c>
      <c r="E1414" t="s" s="253">
        <v>3147</v>
      </c>
      <c r="F1414" s="253">
        <f>IF('J202'!W42&gt;=0,"OK","ERROR")</f>
      </c>
    </row>
    <row r="1415">
      <c r="A1415" t="s" s="253">
        <v>155</v>
      </c>
      <c r="B1415" t="s" s="252">
        <v>1835</v>
      </c>
      <c r="C1415" t="s" s="253">
        <v>1836</v>
      </c>
      <c r="D1415" t="s" s="253">
        <v>2225</v>
      </c>
      <c r="E1415" t="s" s="253">
        <v>3148</v>
      </c>
      <c r="F1415" s="253">
        <f>IF('J202'!X42&gt;=0,"OK","ERROR")</f>
      </c>
    </row>
    <row r="1416">
      <c r="A1416" t="s" s="253">
        <v>155</v>
      </c>
      <c r="B1416" t="s" s="252">
        <v>1835</v>
      </c>
      <c r="C1416" t="s" s="253">
        <v>1836</v>
      </c>
      <c r="D1416" t="s" s="253">
        <v>2227</v>
      </c>
      <c r="E1416" t="s" s="253">
        <v>3149</v>
      </c>
      <c r="F1416" s="253">
        <f>IF('J202'!Y42&gt;=0,"OK","ERROR")</f>
      </c>
    </row>
    <row r="1417">
      <c r="A1417" t="s" s="253">
        <v>155</v>
      </c>
      <c r="B1417" t="s" s="252">
        <v>1835</v>
      </c>
      <c r="C1417" t="s" s="253">
        <v>1836</v>
      </c>
      <c r="D1417" t="s" s="253">
        <v>2229</v>
      </c>
      <c r="E1417" t="s" s="253">
        <v>3150</v>
      </c>
      <c r="F1417" s="253">
        <f>IF('J202'!K43&gt;=0,"OK","ERROR")</f>
      </c>
    </row>
    <row r="1418">
      <c r="A1418" t="s" s="253">
        <v>155</v>
      </c>
      <c r="B1418" t="s" s="252">
        <v>1835</v>
      </c>
      <c r="C1418" t="s" s="253">
        <v>1836</v>
      </c>
      <c r="D1418" t="s" s="253">
        <v>2231</v>
      </c>
      <c r="E1418" t="s" s="253">
        <v>3151</v>
      </c>
      <c r="F1418" s="253">
        <f>IF('J202'!L43&gt;=0,"OK","ERROR")</f>
      </c>
    </row>
    <row r="1419">
      <c r="A1419" t="s" s="253">
        <v>155</v>
      </c>
      <c r="B1419" t="s" s="252">
        <v>1835</v>
      </c>
      <c r="C1419" t="s" s="253">
        <v>1836</v>
      </c>
      <c r="D1419" t="s" s="253">
        <v>2233</v>
      </c>
      <c r="E1419" t="s" s="253">
        <v>3152</v>
      </c>
      <c r="F1419" s="253">
        <f>IF('J202'!M43&gt;=0,"OK","ERROR")</f>
      </c>
    </row>
    <row r="1420">
      <c r="A1420" t="s" s="253">
        <v>155</v>
      </c>
      <c r="B1420" t="s" s="252">
        <v>1835</v>
      </c>
      <c r="C1420" t="s" s="253">
        <v>1836</v>
      </c>
      <c r="D1420" t="s" s="253">
        <v>2235</v>
      </c>
      <c r="E1420" t="s" s="253">
        <v>3153</v>
      </c>
      <c r="F1420" s="253">
        <f>IF('J202'!N43&gt;=0,"OK","ERROR")</f>
      </c>
    </row>
    <row r="1421">
      <c r="A1421" t="s" s="253">
        <v>155</v>
      </c>
      <c r="B1421" t="s" s="252">
        <v>1835</v>
      </c>
      <c r="C1421" t="s" s="253">
        <v>1836</v>
      </c>
      <c r="D1421" t="s" s="253">
        <v>2237</v>
      </c>
      <c r="E1421" t="s" s="253">
        <v>3154</v>
      </c>
      <c r="F1421" s="253">
        <f>IF('J202'!O43&gt;=0,"OK","ERROR")</f>
      </c>
    </row>
    <row r="1422">
      <c r="A1422" t="s" s="253">
        <v>155</v>
      </c>
      <c r="B1422" t="s" s="252">
        <v>1835</v>
      </c>
      <c r="C1422" t="s" s="253">
        <v>1836</v>
      </c>
      <c r="D1422" t="s" s="253">
        <v>2239</v>
      </c>
      <c r="E1422" t="s" s="253">
        <v>3155</v>
      </c>
      <c r="F1422" s="253">
        <f>IF('J202'!P43&gt;=0,"OK","ERROR")</f>
      </c>
    </row>
    <row r="1423">
      <c r="A1423" t="s" s="253">
        <v>155</v>
      </c>
      <c r="B1423" t="s" s="252">
        <v>1835</v>
      </c>
      <c r="C1423" t="s" s="253">
        <v>1836</v>
      </c>
      <c r="D1423" t="s" s="253">
        <v>2241</v>
      </c>
      <c r="E1423" t="s" s="253">
        <v>3156</v>
      </c>
      <c r="F1423" s="253">
        <f>IF('J202'!Q43&gt;=0,"OK","ERROR")</f>
      </c>
    </row>
    <row r="1424">
      <c r="A1424" t="s" s="253">
        <v>155</v>
      </c>
      <c r="B1424" t="s" s="252">
        <v>1835</v>
      </c>
      <c r="C1424" t="s" s="253">
        <v>1836</v>
      </c>
      <c r="D1424" t="s" s="253">
        <v>2243</v>
      </c>
      <c r="E1424" t="s" s="253">
        <v>3157</v>
      </c>
      <c r="F1424" s="253">
        <f>IF('J202'!R43&gt;=0,"OK","ERROR")</f>
      </c>
    </row>
    <row r="1425">
      <c r="A1425" t="s" s="253">
        <v>155</v>
      </c>
      <c r="B1425" t="s" s="252">
        <v>1835</v>
      </c>
      <c r="C1425" t="s" s="253">
        <v>1836</v>
      </c>
      <c r="D1425" t="s" s="253">
        <v>2245</v>
      </c>
      <c r="E1425" t="s" s="253">
        <v>3158</v>
      </c>
      <c r="F1425" s="253">
        <f>IF('J202'!S43&gt;=0,"OK","ERROR")</f>
      </c>
    </row>
    <row r="1426">
      <c r="A1426" t="s" s="253">
        <v>155</v>
      </c>
      <c r="B1426" t="s" s="252">
        <v>1835</v>
      </c>
      <c r="C1426" t="s" s="253">
        <v>1836</v>
      </c>
      <c r="D1426" t="s" s="253">
        <v>2247</v>
      </c>
      <c r="E1426" t="s" s="253">
        <v>3159</v>
      </c>
      <c r="F1426" s="253">
        <f>IF('J202'!T43&gt;=0,"OK","ERROR")</f>
      </c>
    </row>
    <row r="1427">
      <c r="A1427" t="s" s="253">
        <v>155</v>
      </c>
      <c r="B1427" t="s" s="252">
        <v>1835</v>
      </c>
      <c r="C1427" t="s" s="253">
        <v>1836</v>
      </c>
      <c r="D1427" t="s" s="253">
        <v>2249</v>
      </c>
      <c r="E1427" t="s" s="253">
        <v>3160</v>
      </c>
      <c r="F1427" s="253">
        <f>IF('J202'!U43&gt;=0,"OK","ERROR")</f>
      </c>
    </row>
    <row r="1428">
      <c r="A1428" t="s" s="253">
        <v>155</v>
      </c>
      <c r="B1428" t="s" s="252">
        <v>1835</v>
      </c>
      <c r="C1428" t="s" s="253">
        <v>1836</v>
      </c>
      <c r="D1428" t="s" s="253">
        <v>2251</v>
      </c>
      <c r="E1428" t="s" s="253">
        <v>3161</v>
      </c>
      <c r="F1428" s="253">
        <f>IF('J202'!V43&gt;=0,"OK","ERROR")</f>
      </c>
    </row>
    <row r="1429">
      <c r="A1429" t="s" s="253">
        <v>155</v>
      </c>
      <c r="B1429" t="s" s="252">
        <v>1835</v>
      </c>
      <c r="C1429" t="s" s="253">
        <v>1836</v>
      </c>
      <c r="D1429" t="s" s="253">
        <v>2253</v>
      </c>
      <c r="E1429" t="s" s="253">
        <v>3162</v>
      </c>
      <c r="F1429" s="253">
        <f>IF('J202'!W43&gt;=0,"OK","ERROR")</f>
      </c>
    </row>
    <row r="1430">
      <c r="A1430" t="s" s="253">
        <v>155</v>
      </c>
      <c r="B1430" t="s" s="252">
        <v>1835</v>
      </c>
      <c r="C1430" t="s" s="253">
        <v>1836</v>
      </c>
      <c r="D1430" t="s" s="253">
        <v>2255</v>
      </c>
      <c r="E1430" t="s" s="253">
        <v>3163</v>
      </c>
      <c r="F1430" s="253">
        <f>IF('J202'!X43&gt;=0,"OK","ERROR")</f>
      </c>
    </row>
    <row r="1431">
      <c r="A1431" t="s" s="253">
        <v>155</v>
      </c>
      <c r="B1431" t="s" s="252">
        <v>1835</v>
      </c>
      <c r="C1431" t="s" s="253">
        <v>1836</v>
      </c>
      <c r="D1431" t="s" s="253">
        <v>2257</v>
      </c>
      <c r="E1431" t="s" s="253">
        <v>3164</v>
      </c>
      <c r="F1431" s="253">
        <f>IF('J202'!Y43&gt;=0,"OK","ERROR")</f>
      </c>
    </row>
    <row r="1432">
      <c r="A1432" t="s" s="253">
        <v>155</v>
      </c>
      <c r="B1432" t="s" s="252">
        <v>1835</v>
      </c>
      <c r="C1432" t="s" s="253">
        <v>1836</v>
      </c>
      <c r="D1432" t="s" s="253">
        <v>2259</v>
      </c>
      <c r="E1432" t="s" s="253">
        <v>3165</v>
      </c>
      <c r="F1432" s="253">
        <f>IF('J202'!K44&gt;=0,"OK","ERROR")</f>
      </c>
    </row>
    <row r="1433">
      <c r="A1433" t="s" s="253">
        <v>155</v>
      </c>
      <c r="B1433" t="s" s="252">
        <v>1835</v>
      </c>
      <c r="C1433" t="s" s="253">
        <v>1836</v>
      </c>
      <c r="D1433" t="s" s="253">
        <v>2261</v>
      </c>
      <c r="E1433" t="s" s="253">
        <v>3166</v>
      </c>
      <c r="F1433" s="253">
        <f>IF('J202'!L44&gt;=0,"OK","ERROR")</f>
      </c>
    </row>
    <row r="1434">
      <c r="A1434" t="s" s="253">
        <v>155</v>
      </c>
      <c r="B1434" t="s" s="252">
        <v>1835</v>
      </c>
      <c r="C1434" t="s" s="253">
        <v>1836</v>
      </c>
      <c r="D1434" t="s" s="253">
        <v>2263</v>
      </c>
      <c r="E1434" t="s" s="253">
        <v>3167</v>
      </c>
      <c r="F1434" s="253">
        <f>IF('J202'!M44&gt;=0,"OK","ERROR")</f>
      </c>
    </row>
    <row r="1435">
      <c r="A1435" t="s" s="253">
        <v>155</v>
      </c>
      <c r="B1435" t="s" s="252">
        <v>1835</v>
      </c>
      <c r="C1435" t="s" s="253">
        <v>1836</v>
      </c>
      <c r="D1435" t="s" s="253">
        <v>2265</v>
      </c>
      <c r="E1435" t="s" s="253">
        <v>3168</v>
      </c>
      <c r="F1435" s="253">
        <f>IF('J202'!N44&gt;=0,"OK","ERROR")</f>
      </c>
    </row>
    <row r="1436">
      <c r="A1436" t="s" s="253">
        <v>155</v>
      </c>
      <c r="B1436" t="s" s="252">
        <v>1835</v>
      </c>
      <c r="C1436" t="s" s="253">
        <v>1836</v>
      </c>
      <c r="D1436" t="s" s="253">
        <v>2267</v>
      </c>
      <c r="E1436" t="s" s="253">
        <v>3169</v>
      </c>
      <c r="F1436" s="253">
        <f>IF('J202'!O44&gt;=0,"OK","ERROR")</f>
      </c>
    </row>
    <row r="1437">
      <c r="A1437" t="s" s="253">
        <v>155</v>
      </c>
      <c r="B1437" t="s" s="252">
        <v>1835</v>
      </c>
      <c r="C1437" t="s" s="253">
        <v>1836</v>
      </c>
      <c r="D1437" t="s" s="253">
        <v>2269</v>
      </c>
      <c r="E1437" t="s" s="253">
        <v>3170</v>
      </c>
      <c r="F1437" s="253">
        <f>IF('J202'!P44&gt;=0,"OK","ERROR")</f>
      </c>
    </row>
    <row r="1438">
      <c r="A1438" t="s" s="253">
        <v>155</v>
      </c>
      <c r="B1438" t="s" s="252">
        <v>1835</v>
      </c>
      <c r="C1438" t="s" s="253">
        <v>1836</v>
      </c>
      <c r="D1438" t="s" s="253">
        <v>2271</v>
      </c>
      <c r="E1438" t="s" s="253">
        <v>3171</v>
      </c>
      <c r="F1438" s="253">
        <f>IF('J202'!Q44&gt;=0,"OK","ERROR")</f>
      </c>
    </row>
    <row r="1439">
      <c r="A1439" t="s" s="253">
        <v>155</v>
      </c>
      <c r="B1439" t="s" s="252">
        <v>1835</v>
      </c>
      <c r="C1439" t="s" s="253">
        <v>1836</v>
      </c>
      <c r="D1439" t="s" s="253">
        <v>2273</v>
      </c>
      <c r="E1439" t="s" s="253">
        <v>3172</v>
      </c>
      <c r="F1439" s="253">
        <f>IF('J202'!R44&gt;=0,"OK","ERROR")</f>
      </c>
    </row>
    <row r="1440">
      <c r="A1440" t="s" s="253">
        <v>155</v>
      </c>
      <c r="B1440" t="s" s="252">
        <v>1835</v>
      </c>
      <c r="C1440" t="s" s="253">
        <v>1836</v>
      </c>
      <c r="D1440" t="s" s="253">
        <v>2275</v>
      </c>
      <c r="E1440" t="s" s="253">
        <v>3173</v>
      </c>
      <c r="F1440" s="253">
        <f>IF('J202'!S44&gt;=0,"OK","ERROR")</f>
      </c>
    </row>
    <row r="1441">
      <c r="A1441" t="s" s="253">
        <v>155</v>
      </c>
      <c r="B1441" t="s" s="252">
        <v>1835</v>
      </c>
      <c r="C1441" t="s" s="253">
        <v>1836</v>
      </c>
      <c r="D1441" t="s" s="253">
        <v>2277</v>
      </c>
      <c r="E1441" t="s" s="253">
        <v>3174</v>
      </c>
      <c r="F1441" s="253">
        <f>IF('J202'!T44&gt;=0,"OK","ERROR")</f>
      </c>
    </row>
    <row r="1442">
      <c r="A1442" t="s" s="253">
        <v>155</v>
      </c>
      <c r="B1442" t="s" s="252">
        <v>1835</v>
      </c>
      <c r="C1442" t="s" s="253">
        <v>1836</v>
      </c>
      <c r="D1442" t="s" s="253">
        <v>2279</v>
      </c>
      <c r="E1442" t="s" s="253">
        <v>3175</v>
      </c>
      <c r="F1442" s="253">
        <f>IF('J202'!U44&gt;=0,"OK","ERROR")</f>
      </c>
    </row>
    <row r="1443">
      <c r="A1443" t="s" s="253">
        <v>155</v>
      </c>
      <c r="B1443" t="s" s="252">
        <v>1835</v>
      </c>
      <c r="C1443" t="s" s="253">
        <v>1836</v>
      </c>
      <c r="D1443" t="s" s="253">
        <v>2281</v>
      </c>
      <c r="E1443" t="s" s="253">
        <v>3176</v>
      </c>
      <c r="F1443" s="253">
        <f>IF('J202'!V44&gt;=0,"OK","ERROR")</f>
      </c>
    </row>
    <row r="1444">
      <c r="A1444" t="s" s="253">
        <v>155</v>
      </c>
      <c r="B1444" t="s" s="252">
        <v>1835</v>
      </c>
      <c r="C1444" t="s" s="253">
        <v>1836</v>
      </c>
      <c r="D1444" t="s" s="253">
        <v>2283</v>
      </c>
      <c r="E1444" t="s" s="253">
        <v>3177</v>
      </c>
      <c r="F1444" s="253">
        <f>IF('J202'!W44&gt;=0,"OK","ERROR")</f>
      </c>
    </row>
    <row r="1445">
      <c r="A1445" t="s" s="253">
        <v>155</v>
      </c>
      <c r="B1445" t="s" s="252">
        <v>1835</v>
      </c>
      <c r="C1445" t="s" s="253">
        <v>1836</v>
      </c>
      <c r="D1445" t="s" s="253">
        <v>2285</v>
      </c>
      <c r="E1445" t="s" s="253">
        <v>3178</v>
      </c>
      <c r="F1445" s="253">
        <f>IF('J202'!X44&gt;=0,"OK","ERROR")</f>
      </c>
    </row>
    <row r="1446">
      <c r="A1446" t="s" s="253">
        <v>155</v>
      </c>
      <c r="B1446" t="s" s="252">
        <v>1835</v>
      </c>
      <c r="C1446" t="s" s="253">
        <v>1836</v>
      </c>
      <c r="D1446" t="s" s="253">
        <v>2287</v>
      </c>
      <c r="E1446" t="s" s="253">
        <v>3179</v>
      </c>
      <c r="F1446" s="253">
        <f>IF('J202'!Y44&gt;=0,"OK","ERROR")</f>
      </c>
    </row>
    <row r="1447">
      <c r="A1447" t="s" s="253">
        <v>155</v>
      </c>
      <c r="B1447" t="s" s="252">
        <v>1835</v>
      </c>
      <c r="C1447" t="s" s="253">
        <v>1836</v>
      </c>
      <c r="D1447" t="s" s="253">
        <v>2289</v>
      </c>
      <c r="E1447" t="s" s="253">
        <v>3180</v>
      </c>
      <c r="F1447" s="253">
        <f>IF('J202'!K45&gt;=0,"OK","ERROR")</f>
      </c>
    </row>
    <row r="1448">
      <c r="A1448" t="s" s="253">
        <v>155</v>
      </c>
      <c r="B1448" t="s" s="252">
        <v>1835</v>
      </c>
      <c r="C1448" t="s" s="253">
        <v>1836</v>
      </c>
      <c r="D1448" t="s" s="253">
        <v>2291</v>
      </c>
      <c r="E1448" t="s" s="253">
        <v>3181</v>
      </c>
      <c r="F1448" s="253">
        <f>IF('J202'!L45&gt;=0,"OK","ERROR")</f>
      </c>
    </row>
    <row r="1449">
      <c r="A1449" t="s" s="253">
        <v>155</v>
      </c>
      <c r="B1449" t="s" s="252">
        <v>1835</v>
      </c>
      <c r="C1449" t="s" s="253">
        <v>1836</v>
      </c>
      <c r="D1449" t="s" s="253">
        <v>2293</v>
      </c>
      <c r="E1449" t="s" s="253">
        <v>3182</v>
      </c>
      <c r="F1449" s="253">
        <f>IF('J202'!M45&gt;=0,"OK","ERROR")</f>
      </c>
    </row>
    <row r="1450">
      <c r="A1450" t="s" s="253">
        <v>155</v>
      </c>
      <c r="B1450" t="s" s="252">
        <v>1835</v>
      </c>
      <c r="C1450" t="s" s="253">
        <v>1836</v>
      </c>
      <c r="D1450" t="s" s="253">
        <v>2295</v>
      </c>
      <c r="E1450" t="s" s="253">
        <v>3183</v>
      </c>
      <c r="F1450" s="253">
        <f>IF('J202'!N45&gt;=0,"OK","ERROR")</f>
      </c>
    </row>
    <row r="1451">
      <c r="A1451" t="s" s="253">
        <v>155</v>
      </c>
      <c r="B1451" t="s" s="252">
        <v>1835</v>
      </c>
      <c r="C1451" t="s" s="253">
        <v>1836</v>
      </c>
      <c r="D1451" t="s" s="253">
        <v>2297</v>
      </c>
      <c r="E1451" t="s" s="253">
        <v>3184</v>
      </c>
      <c r="F1451" s="253">
        <f>IF('J202'!O45&gt;=0,"OK","ERROR")</f>
      </c>
    </row>
    <row r="1452">
      <c r="A1452" t="s" s="253">
        <v>155</v>
      </c>
      <c r="B1452" t="s" s="252">
        <v>1835</v>
      </c>
      <c r="C1452" t="s" s="253">
        <v>1836</v>
      </c>
      <c r="D1452" t="s" s="253">
        <v>2299</v>
      </c>
      <c r="E1452" t="s" s="253">
        <v>3185</v>
      </c>
      <c r="F1452" s="253">
        <f>IF('J202'!P45&gt;=0,"OK","ERROR")</f>
      </c>
    </row>
    <row r="1453">
      <c r="A1453" t="s" s="253">
        <v>155</v>
      </c>
      <c r="B1453" t="s" s="252">
        <v>1835</v>
      </c>
      <c r="C1453" t="s" s="253">
        <v>1836</v>
      </c>
      <c r="D1453" t="s" s="253">
        <v>2301</v>
      </c>
      <c r="E1453" t="s" s="253">
        <v>3186</v>
      </c>
      <c r="F1453" s="253">
        <f>IF('J202'!Q45&gt;=0,"OK","ERROR")</f>
      </c>
    </row>
    <row r="1454">
      <c r="A1454" t="s" s="253">
        <v>155</v>
      </c>
      <c r="B1454" t="s" s="252">
        <v>1835</v>
      </c>
      <c r="C1454" t="s" s="253">
        <v>1836</v>
      </c>
      <c r="D1454" t="s" s="253">
        <v>2303</v>
      </c>
      <c r="E1454" t="s" s="253">
        <v>3187</v>
      </c>
      <c r="F1454" s="253">
        <f>IF('J202'!R45&gt;=0,"OK","ERROR")</f>
      </c>
    </row>
    <row r="1455">
      <c r="A1455" t="s" s="253">
        <v>155</v>
      </c>
      <c r="B1455" t="s" s="252">
        <v>1835</v>
      </c>
      <c r="C1455" t="s" s="253">
        <v>1836</v>
      </c>
      <c r="D1455" t="s" s="253">
        <v>2305</v>
      </c>
      <c r="E1455" t="s" s="253">
        <v>3188</v>
      </c>
      <c r="F1455" s="253">
        <f>IF('J202'!S45&gt;=0,"OK","ERROR")</f>
      </c>
    </row>
    <row r="1456">
      <c r="A1456" t="s" s="253">
        <v>155</v>
      </c>
      <c r="B1456" t="s" s="252">
        <v>1835</v>
      </c>
      <c r="C1456" t="s" s="253">
        <v>1836</v>
      </c>
      <c r="D1456" t="s" s="253">
        <v>2307</v>
      </c>
      <c r="E1456" t="s" s="253">
        <v>3189</v>
      </c>
      <c r="F1456" s="253">
        <f>IF('J202'!T45&gt;=0,"OK","ERROR")</f>
      </c>
    </row>
    <row r="1457">
      <c r="A1457" t="s" s="253">
        <v>155</v>
      </c>
      <c r="B1457" t="s" s="252">
        <v>1835</v>
      </c>
      <c r="C1457" t="s" s="253">
        <v>1836</v>
      </c>
      <c r="D1457" t="s" s="253">
        <v>2309</v>
      </c>
      <c r="E1457" t="s" s="253">
        <v>3190</v>
      </c>
      <c r="F1457" s="253">
        <f>IF('J202'!U45&gt;=0,"OK","ERROR")</f>
      </c>
    </row>
    <row r="1458">
      <c r="A1458" t="s" s="253">
        <v>155</v>
      </c>
      <c r="B1458" t="s" s="252">
        <v>1835</v>
      </c>
      <c r="C1458" t="s" s="253">
        <v>1836</v>
      </c>
      <c r="D1458" t="s" s="253">
        <v>2311</v>
      </c>
      <c r="E1458" t="s" s="253">
        <v>3191</v>
      </c>
      <c r="F1458" s="253">
        <f>IF('J202'!V45&gt;=0,"OK","ERROR")</f>
      </c>
    </row>
    <row r="1459">
      <c r="A1459" t="s" s="253">
        <v>155</v>
      </c>
      <c r="B1459" t="s" s="252">
        <v>1835</v>
      </c>
      <c r="C1459" t="s" s="253">
        <v>1836</v>
      </c>
      <c r="D1459" t="s" s="253">
        <v>2313</v>
      </c>
      <c r="E1459" t="s" s="253">
        <v>3192</v>
      </c>
      <c r="F1459" s="253">
        <f>IF('J202'!W45&gt;=0,"OK","ERROR")</f>
      </c>
    </row>
    <row r="1460">
      <c r="A1460" t="s" s="253">
        <v>155</v>
      </c>
      <c r="B1460" t="s" s="252">
        <v>1835</v>
      </c>
      <c r="C1460" t="s" s="253">
        <v>1836</v>
      </c>
      <c r="D1460" t="s" s="253">
        <v>2315</v>
      </c>
      <c r="E1460" t="s" s="253">
        <v>3193</v>
      </c>
      <c r="F1460" s="253">
        <f>IF('J202'!X45&gt;=0,"OK","ERROR")</f>
      </c>
    </row>
    <row r="1461">
      <c r="A1461" t="s" s="253">
        <v>155</v>
      </c>
      <c r="B1461" t="s" s="252">
        <v>1835</v>
      </c>
      <c r="C1461" t="s" s="253">
        <v>1836</v>
      </c>
      <c r="D1461" t="s" s="253">
        <v>2317</v>
      </c>
      <c r="E1461" t="s" s="253">
        <v>3194</v>
      </c>
      <c r="F1461" s="253">
        <f>IF('J202'!Y45&gt;=0,"OK","ERROR")</f>
      </c>
    </row>
    <row r="1462">
      <c r="A1462" t="s" s="253">
        <v>155</v>
      </c>
      <c r="B1462" t="s" s="252">
        <v>1835</v>
      </c>
      <c r="C1462" t="s" s="253">
        <v>1836</v>
      </c>
      <c r="D1462" t="s" s="253">
        <v>2319</v>
      </c>
      <c r="E1462" t="s" s="253">
        <v>3195</v>
      </c>
      <c r="F1462" s="253">
        <f>IF('J202'!K46&gt;=0,"OK","ERROR")</f>
      </c>
    </row>
    <row r="1463">
      <c r="A1463" t="s" s="253">
        <v>155</v>
      </c>
      <c r="B1463" t="s" s="252">
        <v>1835</v>
      </c>
      <c r="C1463" t="s" s="253">
        <v>1836</v>
      </c>
      <c r="D1463" t="s" s="253">
        <v>2321</v>
      </c>
      <c r="E1463" t="s" s="253">
        <v>3196</v>
      </c>
      <c r="F1463" s="253">
        <f>IF('J202'!L46&gt;=0,"OK","ERROR")</f>
      </c>
    </row>
    <row r="1464">
      <c r="A1464" t="s" s="253">
        <v>155</v>
      </c>
      <c r="B1464" t="s" s="252">
        <v>1835</v>
      </c>
      <c r="C1464" t="s" s="253">
        <v>1836</v>
      </c>
      <c r="D1464" t="s" s="253">
        <v>2323</v>
      </c>
      <c r="E1464" t="s" s="253">
        <v>3197</v>
      </c>
      <c r="F1464" s="253">
        <f>IF('J202'!M46&gt;=0,"OK","ERROR")</f>
      </c>
    </row>
    <row r="1465">
      <c r="A1465" t="s" s="253">
        <v>155</v>
      </c>
      <c r="B1465" t="s" s="252">
        <v>1835</v>
      </c>
      <c r="C1465" t="s" s="253">
        <v>1836</v>
      </c>
      <c r="D1465" t="s" s="253">
        <v>2325</v>
      </c>
      <c r="E1465" t="s" s="253">
        <v>3198</v>
      </c>
      <c r="F1465" s="253">
        <f>IF('J202'!N46&gt;=0,"OK","ERROR")</f>
      </c>
    </row>
    <row r="1466">
      <c r="A1466" t="s" s="253">
        <v>155</v>
      </c>
      <c r="B1466" t="s" s="252">
        <v>1835</v>
      </c>
      <c r="C1466" t="s" s="253">
        <v>1836</v>
      </c>
      <c r="D1466" t="s" s="253">
        <v>2327</v>
      </c>
      <c r="E1466" t="s" s="253">
        <v>3199</v>
      </c>
      <c r="F1466" s="253">
        <f>IF('J202'!O46&gt;=0,"OK","ERROR")</f>
      </c>
    </row>
    <row r="1467">
      <c r="A1467" t="s" s="253">
        <v>155</v>
      </c>
      <c r="B1467" t="s" s="252">
        <v>1835</v>
      </c>
      <c r="C1467" t="s" s="253">
        <v>1836</v>
      </c>
      <c r="D1467" t="s" s="253">
        <v>2329</v>
      </c>
      <c r="E1467" t="s" s="253">
        <v>3200</v>
      </c>
      <c r="F1467" s="253">
        <f>IF('J202'!P46&gt;=0,"OK","ERROR")</f>
      </c>
    </row>
    <row r="1468">
      <c r="A1468" t="s" s="253">
        <v>155</v>
      </c>
      <c r="B1468" t="s" s="252">
        <v>1835</v>
      </c>
      <c r="C1468" t="s" s="253">
        <v>1836</v>
      </c>
      <c r="D1468" t="s" s="253">
        <v>2331</v>
      </c>
      <c r="E1468" t="s" s="253">
        <v>3201</v>
      </c>
      <c r="F1468" s="253">
        <f>IF('J202'!Q46&gt;=0,"OK","ERROR")</f>
      </c>
    </row>
    <row r="1469">
      <c r="A1469" t="s" s="253">
        <v>155</v>
      </c>
      <c r="B1469" t="s" s="252">
        <v>1835</v>
      </c>
      <c r="C1469" t="s" s="253">
        <v>1836</v>
      </c>
      <c r="D1469" t="s" s="253">
        <v>2333</v>
      </c>
      <c r="E1469" t="s" s="253">
        <v>3202</v>
      </c>
      <c r="F1469" s="253">
        <f>IF('J202'!R46&gt;=0,"OK","ERROR")</f>
      </c>
    </row>
    <row r="1470">
      <c r="A1470" t="s" s="253">
        <v>155</v>
      </c>
      <c r="B1470" t="s" s="252">
        <v>1835</v>
      </c>
      <c r="C1470" t="s" s="253">
        <v>1836</v>
      </c>
      <c r="D1470" t="s" s="253">
        <v>2335</v>
      </c>
      <c r="E1470" t="s" s="253">
        <v>3203</v>
      </c>
      <c r="F1470" s="253">
        <f>IF('J202'!S46&gt;=0,"OK","ERROR")</f>
      </c>
    </row>
    <row r="1471">
      <c r="A1471" t="s" s="253">
        <v>155</v>
      </c>
      <c r="B1471" t="s" s="252">
        <v>1835</v>
      </c>
      <c r="C1471" t="s" s="253">
        <v>1836</v>
      </c>
      <c r="D1471" t="s" s="253">
        <v>2337</v>
      </c>
      <c r="E1471" t="s" s="253">
        <v>3204</v>
      </c>
      <c r="F1471" s="253">
        <f>IF('J202'!T46&gt;=0,"OK","ERROR")</f>
      </c>
    </row>
    <row r="1472">
      <c r="A1472" t="s" s="253">
        <v>155</v>
      </c>
      <c r="B1472" t="s" s="252">
        <v>1835</v>
      </c>
      <c r="C1472" t="s" s="253">
        <v>1836</v>
      </c>
      <c r="D1472" t="s" s="253">
        <v>2339</v>
      </c>
      <c r="E1472" t="s" s="253">
        <v>3205</v>
      </c>
      <c r="F1472" s="253">
        <f>IF('J202'!U46&gt;=0,"OK","ERROR")</f>
      </c>
    </row>
    <row r="1473">
      <c r="A1473" t="s" s="253">
        <v>155</v>
      </c>
      <c r="B1473" t="s" s="252">
        <v>1835</v>
      </c>
      <c r="C1473" t="s" s="253">
        <v>1836</v>
      </c>
      <c r="D1473" t="s" s="253">
        <v>2341</v>
      </c>
      <c r="E1473" t="s" s="253">
        <v>3206</v>
      </c>
      <c r="F1473" s="253">
        <f>IF('J202'!V46&gt;=0,"OK","ERROR")</f>
      </c>
    </row>
    <row r="1474">
      <c r="A1474" t="s" s="253">
        <v>155</v>
      </c>
      <c r="B1474" t="s" s="252">
        <v>1835</v>
      </c>
      <c r="C1474" t="s" s="253">
        <v>1836</v>
      </c>
      <c r="D1474" t="s" s="253">
        <v>2343</v>
      </c>
      <c r="E1474" t="s" s="253">
        <v>3207</v>
      </c>
      <c r="F1474" s="253">
        <f>IF('J202'!W46&gt;=0,"OK","ERROR")</f>
      </c>
    </row>
    <row r="1475">
      <c r="A1475" t="s" s="253">
        <v>155</v>
      </c>
      <c r="B1475" t="s" s="252">
        <v>1835</v>
      </c>
      <c r="C1475" t="s" s="253">
        <v>1836</v>
      </c>
      <c r="D1475" t="s" s="253">
        <v>2345</v>
      </c>
      <c r="E1475" t="s" s="253">
        <v>3208</v>
      </c>
      <c r="F1475" s="253">
        <f>IF('J202'!X46&gt;=0,"OK","ERROR")</f>
      </c>
    </row>
    <row r="1476">
      <c r="A1476" t="s" s="253">
        <v>155</v>
      </c>
      <c r="B1476" t="s" s="252">
        <v>1835</v>
      </c>
      <c r="C1476" t="s" s="253">
        <v>1836</v>
      </c>
      <c r="D1476" t="s" s="253">
        <v>2347</v>
      </c>
      <c r="E1476" t="s" s="253">
        <v>3209</v>
      </c>
      <c r="F1476" s="253">
        <f>IF('J202'!Y46&gt;=0,"OK","ERROR")</f>
      </c>
    </row>
    <row r="1477">
      <c r="A1477" t="s" s="253">
        <v>155</v>
      </c>
      <c r="B1477" t="s" s="252">
        <v>1835</v>
      </c>
      <c r="C1477" t="s" s="253">
        <v>1836</v>
      </c>
      <c r="D1477" t="s" s="253">
        <v>2349</v>
      </c>
      <c r="E1477" t="s" s="253">
        <v>3210</v>
      </c>
      <c r="F1477" s="253">
        <f>IF('J202'!K47&gt;=0,"OK","ERROR")</f>
      </c>
    </row>
    <row r="1478">
      <c r="A1478" t="s" s="253">
        <v>155</v>
      </c>
      <c r="B1478" t="s" s="252">
        <v>1835</v>
      </c>
      <c r="C1478" t="s" s="253">
        <v>1836</v>
      </c>
      <c r="D1478" t="s" s="253">
        <v>2351</v>
      </c>
      <c r="E1478" t="s" s="253">
        <v>3211</v>
      </c>
      <c r="F1478" s="253">
        <f>IF('J202'!L47&gt;=0,"OK","ERROR")</f>
      </c>
    </row>
    <row r="1479">
      <c r="A1479" t="s" s="253">
        <v>155</v>
      </c>
      <c r="B1479" t="s" s="252">
        <v>1835</v>
      </c>
      <c r="C1479" t="s" s="253">
        <v>1836</v>
      </c>
      <c r="D1479" t="s" s="253">
        <v>2353</v>
      </c>
      <c r="E1479" t="s" s="253">
        <v>3212</v>
      </c>
      <c r="F1479" s="253">
        <f>IF('J202'!M47&gt;=0,"OK","ERROR")</f>
      </c>
    </row>
    <row r="1480">
      <c r="A1480" t="s" s="253">
        <v>155</v>
      </c>
      <c r="B1480" t="s" s="252">
        <v>1835</v>
      </c>
      <c r="C1480" t="s" s="253">
        <v>1836</v>
      </c>
      <c r="D1480" t="s" s="253">
        <v>2355</v>
      </c>
      <c r="E1480" t="s" s="253">
        <v>3213</v>
      </c>
      <c r="F1480" s="253">
        <f>IF('J202'!N47&gt;=0,"OK","ERROR")</f>
      </c>
    </row>
    <row r="1481">
      <c r="A1481" t="s" s="253">
        <v>155</v>
      </c>
      <c r="B1481" t="s" s="252">
        <v>1835</v>
      </c>
      <c r="C1481" t="s" s="253">
        <v>1836</v>
      </c>
      <c r="D1481" t="s" s="253">
        <v>2357</v>
      </c>
      <c r="E1481" t="s" s="253">
        <v>3214</v>
      </c>
      <c r="F1481" s="253">
        <f>IF('J202'!O47&gt;=0,"OK","ERROR")</f>
      </c>
    </row>
    <row r="1482">
      <c r="A1482" t="s" s="253">
        <v>155</v>
      </c>
      <c r="B1482" t="s" s="252">
        <v>1835</v>
      </c>
      <c r="C1482" t="s" s="253">
        <v>1836</v>
      </c>
      <c r="D1482" t="s" s="253">
        <v>2359</v>
      </c>
      <c r="E1482" t="s" s="253">
        <v>3215</v>
      </c>
      <c r="F1482" s="253">
        <f>IF('J202'!P47&gt;=0,"OK","ERROR")</f>
      </c>
    </row>
    <row r="1483">
      <c r="A1483" t="s" s="253">
        <v>155</v>
      </c>
      <c r="B1483" t="s" s="252">
        <v>1835</v>
      </c>
      <c r="C1483" t="s" s="253">
        <v>1836</v>
      </c>
      <c r="D1483" t="s" s="253">
        <v>2361</v>
      </c>
      <c r="E1483" t="s" s="253">
        <v>3216</v>
      </c>
      <c r="F1483" s="253">
        <f>IF('J202'!Q47&gt;=0,"OK","ERROR")</f>
      </c>
    </row>
    <row r="1484">
      <c r="A1484" t="s" s="253">
        <v>155</v>
      </c>
      <c r="B1484" t="s" s="252">
        <v>1835</v>
      </c>
      <c r="C1484" t="s" s="253">
        <v>1836</v>
      </c>
      <c r="D1484" t="s" s="253">
        <v>2363</v>
      </c>
      <c r="E1484" t="s" s="253">
        <v>3217</v>
      </c>
      <c r="F1484" s="253">
        <f>IF('J202'!R47&gt;=0,"OK","ERROR")</f>
      </c>
    </row>
    <row r="1485">
      <c r="A1485" t="s" s="253">
        <v>155</v>
      </c>
      <c r="B1485" t="s" s="252">
        <v>1835</v>
      </c>
      <c r="C1485" t="s" s="253">
        <v>1836</v>
      </c>
      <c r="D1485" t="s" s="253">
        <v>2365</v>
      </c>
      <c r="E1485" t="s" s="253">
        <v>3218</v>
      </c>
      <c r="F1485" s="253">
        <f>IF('J202'!S47&gt;=0,"OK","ERROR")</f>
      </c>
    </row>
    <row r="1486">
      <c r="A1486" t="s" s="253">
        <v>155</v>
      </c>
      <c r="B1486" t="s" s="252">
        <v>1835</v>
      </c>
      <c r="C1486" t="s" s="253">
        <v>1836</v>
      </c>
      <c r="D1486" t="s" s="253">
        <v>2367</v>
      </c>
      <c r="E1486" t="s" s="253">
        <v>3219</v>
      </c>
      <c r="F1486" s="253">
        <f>IF('J202'!T47&gt;=0,"OK","ERROR")</f>
      </c>
    </row>
    <row r="1487">
      <c r="A1487" t="s" s="253">
        <v>155</v>
      </c>
      <c r="B1487" t="s" s="252">
        <v>1835</v>
      </c>
      <c r="C1487" t="s" s="253">
        <v>1836</v>
      </c>
      <c r="D1487" t="s" s="253">
        <v>2369</v>
      </c>
      <c r="E1487" t="s" s="253">
        <v>3220</v>
      </c>
      <c r="F1487" s="253">
        <f>IF('J202'!U47&gt;=0,"OK","ERROR")</f>
      </c>
    </row>
    <row r="1488">
      <c r="A1488" t="s" s="253">
        <v>155</v>
      </c>
      <c r="B1488" t="s" s="252">
        <v>1835</v>
      </c>
      <c r="C1488" t="s" s="253">
        <v>1836</v>
      </c>
      <c r="D1488" t="s" s="253">
        <v>2371</v>
      </c>
      <c r="E1488" t="s" s="253">
        <v>3221</v>
      </c>
      <c r="F1488" s="253">
        <f>IF('J202'!V47&gt;=0,"OK","ERROR")</f>
      </c>
    </row>
    <row r="1489">
      <c r="A1489" t="s" s="253">
        <v>155</v>
      </c>
      <c r="B1489" t="s" s="252">
        <v>1835</v>
      </c>
      <c r="C1489" t="s" s="253">
        <v>1836</v>
      </c>
      <c r="D1489" t="s" s="253">
        <v>2373</v>
      </c>
      <c r="E1489" t="s" s="253">
        <v>3222</v>
      </c>
      <c r="F1489" s="253">
        <f>IF('J202'!W47&gt;=0,"OK","ERROR")</f>
      </c>
    </row>
    <row r="1490">
      <c r="A1490" t="s" s="253">
        <v>155</v>
      </c>
      <c r="B1490" t="s" s="252">
        <v>1835</v>
      </c>
      <c r="C1490" t="s" s="253">
        <v>1836</v>
      </c>
      <c r="D1490" t="s" s="253">
        <v>2375</v>
      </c>
      <c r="E1490" t="s" s="253">
        <v>3223</v>
      </c>
      <c r="F1490" s="253">
        <f>IF('J202'!X47&gt;=0,"OK","ERROR")</f>
      </c>
    </row>
    <row r="1491">
      <c r="A1491" t="s" s="253">
        <v>155</v>
      </c>
      <c r="B1491" t="s" s="252">
        <v>1835</v>
      </c>
      <c r="C1491" t="s" s="253">
        <v>1836</v>
      </c>
      <c r="D1491" t="s" s="253">
        <v>2377</v>
      </c>
      <c r="E1491" t="s" s="253">
        <v>3224</v>
      </c>
      <c r="F1491" s="253">
        <f>IF('J202'!Y47&gt;=0,"OK","ERROR")</f>
      </c>
    </row>
    <row r="1492">
      <c r="A1492" t="s" s="253">
        <v>155</v>
      </c>
      <c r="B1492" t="s" s="252">
        <v>1835</v>
      </c>
      <c r="C1492" t="s" s="253">
        <v>1836</v>
      </c>
      <c r="D1492" t="s" s="253">
        <v>1837</v>
      </c>
      <c r="E1492" t="s" s="253">
        <v>3225</v>
      </c>
      <c r="F1492" s="253">
        <f>IF('J202'!K48&gt;=0,"OK","ERROR")</f>
      </c>
    </row>
    <row r="1493">
      <c r="A1493" t="s" s="253">
        <v>155</v>
      </c>
      <c r="B1493" t="s" s="252">
        <v>1835</v>
      </c>
      <c r="C1493" t="s" s="253">
        <v>1836</v>
      </c>
      <c r="D1493" t="s" s="253">
        <v>1839</v>
      </c>
      <c r="E1493" t="s" s="253">
        <v>3226</v>
      </c>
      <c r="F1493" s="253">
        <f>IF('J202'!L48&gt;=0,"OK","ERROR")</f>
      </c>
    </row>
    <row r="1494">
      <c r="A1494" t="s" s="253">
        <v>155</v>
      </c>
      <c r="B1494" t="s" s="252">
        <v>1835</v>
      </c>
      <c r="C1494" t="s" s="253">
        <v>1836</v>
      </c>
      <c r="D1494" t="s" s="253">
        <v>1841</v>
      </c>
      <c r="E1494" t="s" s="253">
        <v>3227</v>
      </c>
      <c r="F1494" s="253">
        <f>IF('J202'!M48&gt;=0,"OK","ERROR")</f>
      </c>
    </row>
    <row r="1495">
      <c r="A1495" t="s" s="253">
        <v>155</v>
      </c>
      <c r="B1495" t="s" s="252">
        <v>1835</v>
      </c>
      <c r="C1495" t="s" s="253">
        <v>1836</v>
      </c>
      <c r="D1495" t="s" s="253">
        <v>1843</v>
      </c>
      <c r="E1495" t="s" s="253">
        <v>3228</v>
      </c>
      <c r="F1495" s="253">
        <f>IF('J202'!N48&gt;=0,"OK","ERROR")</f>
      </c>
    </row>
    <row r="1496">
      <c r="A1496" t="s" s="253">
        <v>155</v>
      </c>
      <c r="B1496" t="s" s="252">
        <v>1835</v>
      </c>
      <c r="C1496" t="s" s="253">
        <v>1836</v>
      </c>
      <c r="D1496" t="s" s="253">
        <v>1845</v>
      </c>
      <c r="E1496" t="s" s="253">
        <v>3229</v>
      </c>
      <c r="F1496" s="253">
        <f>IF('J202'!O48&gt;=0,"OK","ERROR")</f>
      </c>
    </row>
    <row r="1497">
      <c r="A1497" t="s" s="253">
        <v>155</v>
      </c>
      <c r="B1497" t="s" s="252">
        <v>1835</v>
      </c>
      <c r="C1497" t="s" s="253">
        <v>1836</v>
      </c>
      <c r="D1497" t="s" s="253">
        <v>1847</v>
      </c>
      <c r="E1497" t="s" s="253">
        <v>3230</v>
      </c>
      <c r="F1497" s="253">
        <f>IF('J202'!P48&gt;=0,"OK","ERROR")</f>
      </c>
    </row>
    <row r="1498">
      <c r="A1498" t="s" s="253">
        <v>155</v>
      </c>
      <c r="B1498" t="s" s="252">
        <v>1835</v>
      </c>
      <c r="C1498" t="s" s="253">
        <v>1836</v>
      </c>
      <c r="D1498" t="s" s="253">
        <v>1849</v>
      </c>
      <c r="E1498" t="s" s="253">
        <v>3231</v>
      </c>
      <c r="F1498" s="253">
        <f>IF('J202'!Q48&gt;=0,"OK","ERROR")</f>
      </c>
    </row>
    <row r="1499">
      <c r="A1499" t="s" s="253">
        <v>155</v>
      </c>
      <c r="B1499" t="s" s="252">
        <v>1835</v>
      </c>
      <c r="C1499" t="s" s="253">
        <v>1836</v>
      </c>
      <c r="D1499" t="s" s="253">
        <v>1851</v>
      </c>
      <c r="E1499" t="s" s="253">
        <v>3232</v>
      </c>
      <c r="F1499" s="253">
        <f>IF('J202'!R48&gt;=0,"OK","ERROR")</f>
      </c>
    </row>
    <row r="1500">
      <c r="A1500" t="s" s="253">
        <v>155</v>
      </c>
      <c r="B1500" t="s" s="252">
        <v>1835</v>
      </c>
      <c r="C1500" t="s" s="253">
        <v>1836</v>
      </c>
      <c r="D1500" t="s" s="253">
        <v>1853</v>
      </c>
      <c r="E1500" t="s" s="253">
        <v>3233</v>
      </c>
      <c r="F1500" s="253">
        <f>IF('J202'!S48&gt;=0,"OK","ERROR")</f>
      </c>
    </row>
    <row r="1501">
      <c r="A1501" t="s" s="253">
        <v>155</v>
      </c>
      <c r="B1501" t="s" s="252">
        <v>1835</v>
      </c>
      <c r="C1501" t="s" s="253">
        <v>1836</v>
      </c>
      <c r="D1501" t="s" s="253">
        <v>1855</v>
      </c>
      <c r="E1501" t="s" s="253">
        <v>3234</v>
      </c>
      <c r="F1501" s="253">
        <f>IF('J202'!T48&gt;=0,"OK","ERROR")</f>
      </c>
    </row>
    <row r="1502">
      <c r="A1502" t="s" s="253">
        <v>155</v>
      </c>
      <c r="B1502" t="s" s="252">
        <v>1835</v>
      </c>
      <c r="C1502" t="s" s="253">
        <v>1836</v>
      </c>
      <c r="D1502" t="s" s="253">
        <v>1857</v>
      </c>
      <c r="E1502" t="s" s="253">
        <v>3235</v>
      </c>
      <c r="F1502" s="253">
        <f>IF('J202'!U48&gt;=0,"OK","ERROR")</f>
      </c>
    </row>
    <row r="1503">
      <c r="A1503" t="s" s="253">
        <v>155</v>
      </c>
      <c r="B1503" t="s" s="252">
        <v>1835</v>
      </c>
      <c r="C1503" t="s" s="253">
        <v>1836</v>
      </c>
      <c r="D1503" t="s" s="253">
        <v>1859</v>
      </c>
      <c r="E1503" t="s" s="253">
        <v>3236</v>
      </c>
      <c r="F1503" s="253">
        <f>IF('J202'!V48&gt;=0,"OK","ERROR")</f>
      </c>
    </row>
    <row r="1504">
      <c r="A1504" t="s" s="253">
        <v>155</v>
      </c>
      <c r="B1504" t="s" s="252">
        <v>1835</v>
      </c>
      <c r="C1504" t="s" s="253">
        <v>1836</v>
      </c>
      <c r="D1504" t="s" s="253">
        <v>1861</v>
      </c>
      <c r="E1504" t="s" s="253">
        <v>3237</v>
      </c>
      <c r="F1504" s="253">
        <f>IF('J202'!W48&gt;=0,"OK","ERROR")</f>
      </c>
    </row>
    <row r="1505">
      <c r="A1505" t="s" s="253">
        <v>155</v>
      </c>
      <c r="B1505" t="s" s="252">
        <v>1835</v>
      </c>
      <c r="C1505" t="s" s="253">
        <v>1836</v>
      </c>
      <c r="D1505" t="s" s="253">
        <v>1863</v>
      </c>
      <c r="E1505" t="s" s="253">
        <v>3238</v>
      </c>
      <c r="F1505" s="253">
        <f>IF('J202'!X48&gt;=0,"OK","ERROR")</f>
      </c>
    </row>
    <row r="1506">
      <c r="A1506" t="s" s="253">
        <v>155</v>
      </c>
      <c r="B1506" t="s" s="252">
        <v>1835</v>
      </c>
      <c r="C1506" t="s" s="253">
        <v>1836</v>
      </c>
      <c r="D1506" t="s" s="253">
        <v>1865</v>
      </c>
      <c r="E1506" t="s" s="253">
        <v>3239</v>
      </c>
      <c r="F1506" s="253">
        <f>IF('J202'!Y48&gt;=0,"OK","ERROR")</f>
      </c>
    </row>
    <row r="1507">
      <c r="A1507" t="s" s="253">
        <v>155</v>
      </c>
      <c r="B1507" t="s" s="252">
        <v>1835</v>
      </c>
      <c r="C1507" t="s" s="253">
        <v>1836</v>
      </c>
      <c r="D1507" t="s" s="253">
        <v>1867</v>
      </c>
      <c r="E1507" t="s" s="253">
        <v>3240</v>
      </c>
      <c r="F1507" s="253">
        <f>IF('J202'!K49&gt;=0,"OK","ERROR")</f>
      </c>
    </row>
    <row r="1508">
      <c r="A1508" t="s" s="253">
        <v>155</v>
      </c>
      <c r="B1508" t="s" s="252">
        <v>1835</v>
      </c>
      <c r="C1508" t="s" s="253">
        <v>1836</v>
      </c>
      <c r="D1508" t="s" s="253">
        <v>1869</v>
      </c>
      <c r="E1508" t="s" s="253">
        <v>3241</v>
      </c>
      <c r="F1508" s="253">
        <f>IF('J202'!L49&gt;=0,"OK","ERROR")</f>
      </c>
    </row>
    <row r="1509">
      <c r="A1509" t="s" s="253">
        <v>155</v>
      </c>
      <c r="B1509" t="s" s="252">
        <v>1835</v>
      </c>
      <c r="C1509" t="s" s="253">
        <v>1836</v>
      </c>
      <c r="D1509" t="s" s="253">
        <v>1871</v>
      </c>
      <c r="E1509" t="s" s="253">
        <v>3242</v>
      </c>
      <c r="F1509" s="253">
        <f>IF('J202'!M49&gt;=0,"OK","ERROR")</f>
      </c>
    </row>
    <row r="1510">
      <c r="A1510" t="s" s="253">
        <v>155</v>
      </c>
      <c r="B1510" t="s" s="252">
        <v>1835</v>
      </c>
      <c r="C1510" t="s" s="253">
        <v>1836</v>
      </c>
      <c r="D1510" t="s" s="253">
        <v>1873</v>
      </c>
      <c r="E1510" t="s" s="253">
        <v>3243</v>
      </c>
      <c r="F1510" s="253">
        <f>IF('J202'!N49&gt;=0,"OK","ERROR")</f>
      </c>
    </row>
    <row r="1511">
      <c r="A1511" t="s" s="253">
        <v>155</v>
      </c>
      <c r="B1511" t="s" s="252">
        <v>1835</v>
      </c>
      <c r="C1511" t="s" s="253">
        <v>1836</v>
      </c>
      <c r="D1511" t="s" s="253">
        <v>1875</v>
      </c>
      <c r="E1511" t="s" s="253">
        <v>3244</v>
      </c>
      <c r="F1511" s="253">
        <f>IF('J202'!O49&gt;=0,"OK","ERROR")</f>
      </c>
    </row>
    <row r="1512">
      <c r="A1512" t="s" s="253">
        <v>155</v>
      </c>
      <c r="B1512" t="s" s="252">
        <v>1835</v>
      </c>
      <c r="C1512" t="s" s="253">
        <v>1836</v>
      </c>
      <c r="D1512" t="s" s="253">
        <v>1877</v>
      </c>
      <c r="E1512" t="s" s="253">
        <v>3245</v>
      </c>
      <c r="F1512" s="253">
        <f>IF('J202'!P49&gt;=0,"OK","ERROR")</f>
      </c>
    </row>
    <row r="1513">
      <c r="A1513" t="s" s="253">
        <v>155</v>
      </c>
      <c r="B1513" t="s" s="252">
        <v>1835</v>
      </c>
      <c r="C1513" t="s" s="253">
        <v>1836</v>
      </c>
      <c r="D1513" t="s" s="253">
        <v>1879</v>
      </c>
      <c r="E1513" t="s" s="253">
        <v>3246</v>
      </c>
      <c r="F1513" s="253">
        <f>IF('J202'!Q49&gt;=0,"OK","ERROR")</f>
      </c>
    </row>
    <row r="1514">
      <c r="A1514" t="s" s="253">
        <v>155</v>
      </c>
      <c r="B1514" t="s" s="252">
        <v>1835</v>
      </c>
      <c r="C1514" t="s" s="253">
        <v>1836</v>
      </c>
      <c r="D1514" t="s" s="253">
        <v>1881</v>
      </c>
      <c r="E1514" t="s" s="253">
        <v>3247</v>
      </c>
      <c r="F1514" s="253">
        <f>IF('J202'!R49&gt;=0,"OK","ERROR")</f>
      </c>
    </row>
    <row r="1515">
      <c r="A1515" t="s" s="253">
        <v>155</v>
      </c>
      <c r="B1515" t="s" s="252">
        <v>1835</v>
      </c>
      <c r="C1515" t="s" s="253">
        <v>1836</v>
      </c>
      <c r="D1515" t="s" s="253">
        <v>1883</v>
      </c>
      <c r="E1515" t="s" s="253">
        <v>3248</v>
      </c>
      <c r="F1515" s="253">
        <f>IF('J202'!S49&gt;=0,"OK","ERROR")</f>
      </c>
    </row>
    <row r="1516">
      <c r="A1516" t="s" s="253">
        <v>155</v>
      </c>
      <c r="B1516" t="s" s="252">
        <v>1835</v>
      </c>
      <c r="C1516" t="s" s="253">
        <v>1836</v>
      </c>
      <c r="D1516" t="s" s="253">
        <v>1885</v>
      </c>
      <c r="E1516" t="s" s="253">
        <v>3249</v>
      </c>
      <c r="F1516" s="253">
        <f>IF('J202'!T49&gt;=0,"OK","ERROR")</f>
      </c>
    </row>
    <row r="1517">
      <c r="A1517" t="s" s="253">
        <v>155</v>
      </c>
      <c r="B1517" t="s" s="252">
        <v>1835</v>
      </c>
      <c r="C1517" t="s" s="253">
        <v>1836</v>
      </c>
      <c r="D1517" t="s" s="253">
        <v>1887</v>
      </c>
      <c r="E1517" t="s" s="253">
        <v>3250</v>
      </c>
      <c r="F1517" s="253">
        <f>IF('J202'!U49&gt;=0,"OK","ERROR")</f>
      </c>
    </row>
    <row r="1518">
      <c r="A1518" t="s" s="253">
        <v>155</v>
      </c>
      <c r="B1518" t="s" s="252">
        <v>1835</v>
      </c>
      <c r="C1518" t="s" s="253">
        <v>1836</v>
      </c>
      <c r="D1518" t="s" s="253">
        <v>1889</v>
      </c>
      <c r="E1518" t="s" s="253">
        <v>3251</v>
      </c>
      <c r="F1518" s="253">
        <f>IF('J202'!V49&gt;=0,"OK","ERROR")</f>
      </c>
    </row>
    <row r="1519">
      <c r="A1519" t="s" s="253">
        <v>155</v>
      </c>
      <c r="B1519" t="s" s="252">
        <v>1835</v>
      </c>
      <c r="C1519" t="s" s="253">
        <v>1836</v>
      </c>
      <c r="D1519" t="s" s="253">
        <v>1891</v>
      </c>
      <c r="E1519" t="s" s="253">
        <v>3252</v>
      </c>
      <c r="F1519" s="253">
        <f>IF('J202'!W49&gt;=0,"OK","ERROR")</f>
      </c>
    </row>
    <row r="1520">
      <c r="A1520" t="s" s="253">
        <v>155</v>
      </c>
      <c r="B1520" t="s" s="252">
        <v>1835</v>
      </c>
      <c r="C1520" t="s" s="253">
        <v>1836</v>
      </c>
      <c r="D1520" t="s" s="253">
        <v>1893</v>
      </c>
      <c r="E1520" t="s" s="253">
        <v>3253</v>
      </c>
      <c r="F1520" s="253">
        <f>IF('J202'!X49&gt;=0,"OK","ERROR")</f>
      </c>
    </row>
    <row r="1521">
      <c r="A1521" t="s" s="253">
        <v>155</v>
      </c>
      <c r="B1521" t="s" s="252">
        <v>1835</v>
      </c>
      <c r="C1521" t="s" s="253">
        <v>1836</v>
      </c>
      <c r="D1521" t="s" s="253">
        <v>1895</v>
      </c>
      <c r="E1521" t="s" s="253">
        <v>3254</v>
      </c>
      <c r="F1521" s="253">
        <f>IF('J202'!Y49&gt;=0,"OK","ERROR")</f>
      </c>
    </row>
    <row r="1522">
      <c r="A1522" t="s" s="253">
        <v>155</v>
      </c>
      <c r="B1522" t="s" s="252">
        <v>1835</v>
      </c>
      <c r="C1522" t="s" s="253">
        <v>1836</v>
      </c>
      <c r="D1522" t="s" s="253">
        <v>3255</v>
      </c>
      <c r="E1522" t="s" s="253">
        <v>3256</v>
      </c>
      <c r="F1522" s="253">
        <f>IF('J202'!K69&gt;=0,"OK","ERROR")</f>
      </c>
    </row>
    <row r="1523">
      <c r="A1523" t="s" s="253">
        <v>155</v>
      </c>
      <c r="B1523" t="s" s="252">
        <v>1835</v>
      </c>
      <c r="C1523" t="s" s="253">
        <v>1836</v>
      </c>
      <c r="D1523" t="s" s="253">
        <v>3257</v>
      </c>
      <c r="E1523" t="s" s="253">
        <v>3258</v>
      </c>
      <c r="F1523" s="253">
        <f>IF('J202'!L69&gt;=0,"OK","ERROR")</f>
      </c>
    </row>
    <row r="1524">
      <c r="A1524" t="s" s="253">
        <v>155</v>
      </c>
      <c r="B1524" t="s" s="252">
        <v>1835</v>
      </c>
      <c r="C1524" t="s" s="253">
        <v>1836</v>
      </c>
      <c r="D1524" t="s" s="253">
        <v>3259</v>
      </c>
      <c r="E1524" t="s" s="253">
        <v>3260</v>
      </c>
      <c r="F1524" s="253">
        <f>IF('J202'!M69&gt;=0,"OK","ERROR")</f>
      </c>
    </row>
    <row r="1525">
      <c r="A1525" t="s" s="253">
        <v>155</v>
      </c>
      <c r="B1525" t="s" s="252">
        <v>1835</v>
      </c>
      <c r="C1525" t="s" s="253">
        <v>1836</v>
      </c>
      <c r="D1525" t="s" s="253">
        <v>3261</v>
      </c>
      <c r="E1525" t="s" s="253">
        <v>3262</v>
      </c>
      <c r="F1525" s="253">
        <f>IF('J202'!N69&gt;=0,"OK","ERROR")</f>
      </c>
    </row>
    <row r="1526">
      <c r="A1526" t="s" s="253">
        <v>155</v>
      </c>
      <c r="B1526" t="s" s="252">
        <v>1835</v>
      </c>
      <c r="C1526" t="s" s="253">
        <v>1836</v>
      </c>
      <c r="D1526" t="s" s="253">
        <v>3263</v>
      </c>
      <c r="E1526" t="s" s="253">
        <v>3264</v>
      </c>
      <c r="F1526" s="253">
        <f>IF('J202'!O69&gt;=0,"OK","ERROR")</f>
      </c>
    </row>
    <row r="1527">
      <c r="A1527" t="s" s="253">
        <v>155</v>
      </c>
      <c r="B1527" t="s" s="252">
        <v>1835</v>
      </c>
      <c r="C1527" t="s" s="253">
        <v>1836</v>
      </c>
      <c r="D1527" t="s" s="253">
        <v>3265</v>
      </c>
      <c r="E1527" t="s" s="253">
        <v>3266</v>
      </c>
      <c r="F1527" s="253">
        <f>IF('J202'!P69&gt;=0,"OK","ERROR")</f>
      </c>
    </row>
    <row r="1528">
      <c r="A1528" t="s" s="253">
        <v>155</v>
      </c>
      <c r="B1528" t="s" s="252">
        <v>1835</v>
      </c>
      <c r="C1528" t="s" s="253">
        <v>1836</v>
      </c>
      <c r="D1528" t="s" s="253">
        <v>3267</v>
      </c>
      <c r="E1528" t="s" s="253">
        <v>3268</v>
      </c>
      <c r="F1528" s="253">
        <f>IF('J202'!Q69&gt;=0,"OK","ERROR")</f>
      </c>
    </row>
    <row r="1529">
      <c r="A1529" t="s" s="253">
        <v>155</v>
      </c>
      <c r="B1529" t="s" s="252">
        <v>1835</v>
      </c>
      <c r="C1529" t="s" s="253">
        <v>1836</v>
      </c>
      <c r="D1529" t="s" s="253">
        <v>3269</v>
      </c>
      <c r="E1529" t="s" s="253">
        <v>3270</v>
      </c>
      <c r="F1529" s="253">
        <f>IF('J202'!R69&gt;=0,"OK","ERROR")</f>
      </c>
    </row>
    <row r="1530">
      <c r="A1530" t="s" s="253">
        <v>155</v>
      </c>
      <c r="B1530" t="s" s="252">
        <v>1835</v>
      </c>
      <c r="C1530" t="s" s="253">
        <v>1836</v>
      </c>
      <c r="D1530" t="s" s="253">
        <v>3271</v>
      </c>
      <c r="E1530" t="s" s="253">
        <v>3272</v>
      </c>
      <c r="F1530" s="253">
        <f>IF('J202'!S69&gt;=0,"OK","ERROR")</f>
      </c>
    </row>
    <row r="1531">
      <c r="A1531" t="s" s="253">
        <v>155</v>
      </c>
      <c r="B1531" t="s" s="252">
        <v>1835</v>
      </c>
      <c r="C1531" t="s" s="253">
        <v>1836</v>
      </c>
      <c r="D1531" t="s" s="253">
        <v>3273</v>
      </c>
      <c r="E1531" t="s" s="253">
        <v>3274</v>
      </c>
      <c r="F1531" s="253">
        <f>IF('J202'!T69&gt;=0,"OK","ERROR")</f>
      </c>
    </row>
    <row r="1532">
      <c r="A1532" t="s" s="253">
        <v>155</v>
      </c>
      <c r="B1532" t="s" s="252">
        <v>1835</v>
      </c>
      <c r="C1532" t="s" s="253">
        <v>1836</v>
      </c>
      <c r="D1532" t="s" s="253">
        <v>3275</v>
      </c>
      <c r="E1532" t="s" s="253">
        <v>3276</v>
      </c>
      <c r="F1532" s="253">
        <f>IF('J202'!U69&gt;=0,"OK","ERROR")</f>
      </c>
    </row>
    <row r="1533">
      <c r="A1533" t="s" s="253">
        <v>155</v>
      </c>
      <c r="B1533" t="s" s="252">
        <v>1835</v>
      </c>
      <c r="C1533" t="s" s="253">
        <v>1836</v>
      </c>
      <c r="D1533" t="s" s="253">
        <v>3277</v>
      </c>
      <c r="E1533" t="s" s="253">
        <v>3278</v>
      </c>
      <c r="F1533" s="253">
        <f>IF('J202'!V69&gt;=0,"OK","ERROR")</f>
      </c>
    </row>
    <row r="1534">
      <c r="A1534" t="s" s="253">
        <v>155</v>
      </c>
      <c r="B1534" t="s" s="252">
        <v>1835</v>
      </c>
      <c r="C1534" t="s" s="253">
        <v>1836</v>
      </c>
      <c r="D1534" t="s" s="253">
        <v>3279</v>
      </c>
      <c r="E1534" t="s" s="253">
        <v>3280</v>
      </c>
      <c r="F1534" s="253">
        <f>IF('J202'!W69&gt;=0,"OK","ERROR")</f>
      </c>
    </row>
    <row r="1535">
      <c r="A1535" t="s" s="253">
        <v>155</v>
      </c>
      <c r="B1535" t="s" s="252">
        <v>1835</v>
      </c>
      <c r="C1535" t="s" s="253">
        <v>1836</v>
      </c>
      <c r="D1535" t="s" s="253">
        <v>3281</v>
      </c>
      <c r="E1535" t="s" s="253">
        <v>3282</v>
      </c>
      <c r="F1535" s="253">
        <f>IF('J202'!X69&gt;=0,"OK","ERROR")</f>
      </c>
    </row>
    <row r="1536">
      <c r="A1536" t="s" s="253">
        <v>155</v>
      </c>
      <c r="B1536" t="s" s="252">
        <v>1835</v>
      </c>
      <c r="C1536" t="s" s="253">
        <v>1836</v>
      </c>
      <c r="D1536" t="s" s="253">
        <v>3283</v>
      </c>
      <c r="E1536" t="s" s="253">
        <v>3284</v>
      </c>
      <c r="F1536" s="253">
        <f>IF('J202'!Y69&gt;=0,"OK","ERROR")</f>
      </c>
    </row>
    <row r="1537">
      <c r="A1537" t="s" s="253">
        <v>155</v>
      </c>
      <c r="B1537" t="s" s="252">
        <v>2107</v>
      </c>
      <c r="C1537" t="s" s="253">
        <v>2108</v>
      </c>
      <c r="D1537" t="s" s="253">
        <v>3285</v>
      </c>
      <c r="E1537" t="s" s="253">
        <v>3286</v>
      </c>
      <c r="F1537" s="253">
        <f>IF('J202'!K32&gt;=0,"OK","ERROR")</f>
      </c>
    </row>
    <row r="1538">
      <c r="A1538" t="s" s="253">
        <v>155</v>
      </c>
      <c r="B1538" t="s" s="252">
        <v>2107</v>
      </c>
      <c r="C1538" t="s" s="253">
        <v>2108</v>
      </c>
      <c r="D1538" t="s" s="253">
        <v>3287</v>
      </c>
      <c r="E1538" t="s" s="253">
        <v>3288</v>
      </c>
      <c r="F1538" s="253">
        <f>IF('J202'!L32&gt;=0,"OK","ERROR")</f>
      </c>
    </row>
    <row r="1539">
      <c r="A1539" t="s" s="253">
        <v>155</v>
      </c>
      <c r="B1539" t="s" s="252">
        <v>2107</v>
      </c>
      <c r="C1539" t="s" s="253">
        <v>2108</v>
      </c>
      <c r="D1539" t="s" s="253">
        <v>3289</v>
      </c>
      <c r="E1539" t="s" s="253">
        <v>3290</v>
      </c>
      <c r="F1539" s="253">
        <f>IF('J202'!M32&gt;=0,"OK","ERROR")</f>
      </c>
    </row>
    <row r="1540">
      <c r="A1540" t="s" s="253">
        <v>155</v>
      </c>
      <c r="B1540" t="s" s="252">
        <v>2107</v>
      </c>
      <c r="C1540" t="s" s="253">
        <v>2108</v>
      </c>
      <c r="D1540" t="s" s="253">
        <v>3291</v>
      </c>
      <c r="E1540" t="s" s="253">
        <v>3292</v>
      </c>
      <c r="F1540" s="253">
        <f>IF('J202'!N32&gt;=0,"OK","ERROR")</f>
      </c>
    </row>
    <row r="1541">
      <c r="A1541" t="s" s="253">
        <v>155</v>
      </c>
      <c r="B1541" t="s" s="252">
        <v>2107</v>
      </c>
      <c r="C1541" t="s" s="253">
        <v>2108</v>
      </c>
      <c r="D1541" t="s" s="253">
        <v>3293</v>
      </c>
      <c r="E1541" t="s" s="253">
        <v>3294</v>
      </c>
      <c r="F1541" s="253">
        <f>IF('J202'!O32&gt;=0,"OK","ERROR")</f>
      </c>
    </row>
    <row r="1542">
      <c r="A1542" t="s" s="253">
        <v>155</v>
      </c>
      <c r="B1542" t="s" s="252">
        <v>2107</v>
      </c>
      <c r="C1542" t="s" s="253">
        <v>2108</v>
      </c>
      <c r="D1542" t="s" s="253">
        <v>3295</v>
      </c>
      <c r="E1542" t="s" s="253">
        <v>3296</v>
      </c>
      <c r="F1542" s="253">
        <f>IF('J202'!P32&gt;=0,"OK","ERROR")</f>
      </c>
    </row>
    <row r="1543">
      <c r="A1543" t="s" s="253">
        <v>155</v>
      </c>
      <c r="B1543" t="s" s="252">
        <v>2107</v>
      </c>
      <c r="C1543" t="s" s="253">
        <v>2108</v>
      </c>
      <c r="D1543" t="s" s="253">
        <v>3297</v>
      </c>
      <c r="E1543" t="s" s="253">
        <v>3298</v>
      </c>
      <c r="F1543" s="253">
        <f>IF('J202'!Q32&gt;=0,"OK","ERROR")</f>
      </c>
    </row>
    <row r="1544">
      <c r="A1544" t="s" s="253">
        <v>155</v>
      </c>
      <c r="B1544" t="s" s="252">
        <v>2107</v>
      </c>
      <c r="C1544" t="s" s="253">
        <v>2108</v>
      </c>
      <c r="D1544" t="s" s="253">
        <v>3299</v>
      </c>
      <c r="E1544" t="s" s="253">
        <v>3300</v>
      </c>
      <c r="F1544" s="253">
        <f>IF('J202'!R32&gt;=0,"OK","ERROR")</f>
      </c>
    </row>
    <row r="1545">
      <c r="A1545" t="s" s="253">
        <v>155</v>
      </c>
      <c r="B1545" t="s" s="252">
        <v>2107</v>
      </c>
      <c r="C1545" t="s" s="253">
        <v>2108</v>
      </c>
      <c r="D1545" t="s" s="253">
        <v>3301</v>
      </c>
      <c r="E1545" t="s" s="253">
        <v>3302</v>
      </c>
      <c r="F1545" s="253">
        <f>IF('J202'!S32&gt;=0,"OK","ERROR")</f>
      </c>
    </row>
    <row r="1546">
      <c r="A1546" t="s" s="253">
        <v>155</v>
      </c>
      <c r="B1546" t="s" s="252">
        <v>2107</v>
      </c>
      <c r="C1546" t="s" s="253">
        <v>2108</v>
      </c>
      <c r="D1546" t="s" s="253">
        <v>3303</v>
      </c>
      <c r="E1546" t="s" s="253">
        <v>3304</v>
      </c>
      <c r="F1546" s="253">
        <f>IF('J202'!T32&gt;=0,"OK","ERROR")</f>
      </c>
    </row>
    <row r="1547">
      <c r="A1547" t="s" s="253">
        <v>155</v>
      </c>
      <c r="B1547" t="s" s="252">
        <v>2107</v>
      </c>
      <c r="C1547" t="s" s="253">
        <v>2108</v>
      </c>
      <c r="D1547" t="s" s="253">
        <v>3305</v>
      </c>
      <c r="E1547" t="s" s="253">
        <v>3306</v>
      </c>
      <c r="F1547" s="253">
        <f>IF('J202'!U32&gt;=0,"OK","ERROR")</f>
      </c>
    </row>
    <row r="1548">
      <c r="A1548" t="s" s="253">
        <v>155</v>
      </c>
      <c r="B1548" t="s" s="252">
        <v>2107</v>
      </c>
      <c r="C1548" t="s" s="253">
        <v>2108</v>
      </c>
      <c r="D1548" t="s" s="253">
        <v>3307</v>
      </c>
      <c r="E1548" t="s" s="253">
        <v>3308</v>
      </c>
      <c r="F1548" s="253">
        <f>IF('J202'!V32&gt;=0,"OK","ERROR")</f>
      </c>
    </row>
    <row r="1549">
      <c r="A1549" t="s" s="253">
        <v>155</v>
      </c>
      <c r="B1549" t="s" s="252">
        <v>2107</v>
      </c>
      <c r="C1549" t="s" s="253">
        <v>2108</v>
      </c>
      <c r="D1549" t="s" s="253">
        <v>3309</v>
      </c>
      <c r="E1549" t="s" s="253">
        <v>3310</v>
      </c>
      <c r="F1549" s="253">
        <f>IF('J202'!W32&gt;=0,"OK","ERROR")</f>
      </c>
    </row>
    <row r="1550">
      <c r="A1550" t="s" s="253">
        <v>155</v>
      </c>
      <c r="B1550" t="s" s="252">
        <v>2107</v>
      </c>
      <c r="C1550" t="s" s="253">
        <v>2108</v>
      </c>
      <c r="D1550" t="s" s="253">
        <v>3311</v>
      </c>
      <c r="E1550" t="s" s="253">
        <v>3312</v>
      </c>
      <c r="F1550" s="253">
        <f>IF('J202'!X32&gt;=0,"OK","ERROR")</f>
      </c>
    </row>
    <row r="1551">
      <c r="A1551" t="s" s="253">
        <v>155</v>
      </c>
      <c r="B1551" t="s" s="252">
        <v>2107</v>
      </c>
      <c r="C1551" t="s" s="253">
        <v>2108</v>
      </c>
      <c r="D1551" t="s" s="253">
        <v>3313</v>
      </c>
      <c r="E1551" t="s" s="253">
        <v>3314</v>
      </c>
      <c r="F1551" s="253">
        <f>IF('J202'!Y32&gt;=0,"OK","ERROR")</f>
      </c>
    </row>
    <row r="1552">
      <c r="A1552" t="s" s="253">
        <v>155</v>
      </c>
      <c r="B1552" t="s" s="252">
        <v>2107</v>
      </c>
      <c r="C1552" t="s" s="253">
        <v>2108</v>
      </c>
      <c r="D1552" t="s" s="253">
        <v>3315</v>
      </c>
      <c r="E1552" t="s" s="253">
        <v>3316</v>
      </c>
      <c r="F1552" s="253">
        <f>IF('J202'!K33&gt;=0,"OK","ERROR")</f>
      </c>
    </row>
    <row r="1553">
      <c r="A1553" t="s" s="253">
        <v>155</v>
      </c>
      <c r="B1553" t="s" s="252">
        <v>2107</v>
      </c>
      <c r="C1553" t="s" s="253">
        <v>2108</v>
      </c>
      <c r="D1553" t="s" s="253">
        <v>3317</v>
      </c>
      <c r="E1553" t="s" s="253">
        <v>3318</v>
      </c>
      <c r="F1553" s="253">
        <f>IF('J202'!L33&gt;=0,"OK","ERROR")</f>
      </c>
    </row>
    <row r="1554">
      <c r="A1554" t="s" s="253">
        <v>155</v>
      </c>
      <c r="B1554" t="s" s="252">
        <v>2107</v>
      </c>
      <c r="C1554" t="s" s="253">
        <v>2108</v>
      </c>
      <c r="D1554" t="s" s="253">
        <v>3319</v>
      </c>
      <c r="E1554" t="s" s="253">
        <v>3320</v>
      </c>
      <c r="F1554" s="253">
        <f>IF('J202'!M33&gt;=0,"OK","ERROR")</f>
      </c>
    </row>
    <row r="1555">
      <c r="A1555" t="s" s="253">
        <v>155</v>
      </c>
      <c r="B1555" t="s" s="252">
        <v>2107</v>
      </c>
      <c r="C1555" t="s" s="253">
        <v>2108</v>
      </c>
      <c r="D1555" t="s" s="253">
        <v>3321</v>
      </c>
      <c r="E1555" t="s" s="253">
        <v>3322</v>
      </c>
      <c r="F1555" s="253">
        <f>IF('J202'!N33&gt;=0,"OK","ERROR")</f>
      </c>
    </row>
    <row r="1556">
      <c r="A1556" t="s" s="253">
        <v>155</v>
      </c>
      <c r="B1556" t="s" s="252">
        <v>2107</v>
      </c>
      <c r="C1556" t="s" s="253">
        <v>2108</v>
      </c>
      <c r="D1556" t="s" s="253">
        <v>3323</v>
      </c>
      <c r="E1556" t="s" s="253">
        <v>3324</v>
      </c>
      <c r="F1556" s="253">
        <f>IF('J202'!O33&gt;=0,"OK","ERROR")</f>
      </c>
    </row>
    <row r="1557">
      <c r="A1557" t="s" s="253">
        <v>155</v>
      </c>
      <c r="B1557" t="s" s="252">
        <v>2107</v>
      </c>
      <c r="C1557" t="s" s="253">
        <v>2108</v>
      </c>
      <c r="D1557" t="s" s="253">
        <v>3325</v>
      </c>
      <c r="E1557" t="s" s="253">
        <v>3326</v>
      </c>
      <c r="F1557" s="253">
        <f>IF('J202'!P33&gt;=0,"OK","ERROR")</f>
      </c>
    </row>
    <row r="1558">
      <c r="A1558" t="s" s="253">
        <v>155</v>
      </c>
      <c r="B1558" t="s" s="252">
        <v>2107</v>
      </c>
      <c r="C1558" t="s" s="253">
        <v>2108</v>
      </c>
      <c r="D1558" t="s" s="253">
        <v>3327</v>
      </c>
      <c r="E1558" t="s" s="253">
        <v>3328</v>
      </c>
      <c r="F1558" s="253">
        <f>IF('J202'!Q33&gt;=0,"OK","ERROR")</f>
      </c>
    </row>
    <row r="1559">
      <c r="A1559" t="s" s="253">
        <v>155</v>
      </c>
      <c r="B1559" t="s" s="252">
        <v>2107</v>
      </c>
      <c r="C1559" t="s" s="253">
        <v>2108</v>
      </c>
      <c r="D1559" t="s" s="253">
        <v>3329</v>
      </c>
      <c r="E1559" t="s" s="253">
        <v>3330</v>
      </c>
      <c r="F1559" s="253">
        <f>IF('J202'!R33&gt;=0,"OK","ERROR")</f>
      </c>
    </row>
    <row r="1560">
      <c r="A1560" t="s" s="253">
        <v>155</v>
      </c>
      <c r="B1560" t="s" s="252">
        <v>2107</v>
      </c>
      <c r="C1560" t="s" s="253">
        <v>2108</v>
      </c>
      <c r="D1560" t="s" s="253">
        <v>3331</v>
      </c>
      <c r="E1560" t="s" s="253">
        <v>3332</v>
      </c>
      <c r="F1560" s="253">
        <f>IF('J202'!S33&gt;=0,"OK","ERROR")</f>
      </c>
    </row>
    <row r="1561">
      <c r="A1561" t="s" s="253">
        <v>155</v>
      </c>
      <c r="B1561" t="s" s="252">
        <v>2107</v>
      </c>
      <c r="C1561" t="s" s="253">
        <v>2108</v>
      </c>
      <c r="D1561" t="s" s="253">
        <v>3333</v>
      </c>
      <c r="E1561" t="s" s="253">
        <v>3334</v>
      </c>
      <c r="F1561" s="253">
        <f>IF('J202'!T33&gt;=0,"OK","ERROR")</f>
      </c>
    </row>
    <row r="1562">
      <c r="A1562" t="s" s="253">
        <v>155</v>
      </c>
      <c r="B1562" t="s" s="252">
        <v>2107</v>
      </c>
      <c r="C1562" t="s" s="253">
        <v>2108</v>
      </c>
      <c r="D1562" t="s" s="253">
        <v>3335</v>
      </c>
      <c r="E1562" t="s" s="253">
        <v>3336</v>
      </c>
      <c r="F1562" s="253">
        <f>IF('J202'!U33&gt;=0,"OK","ERROR")</f>
      </c>
    </row>
    <row r="1563">
      <c r="A1563" t="s" s="253">
        <v>155</v>
      </c>
      <c r="B1563" t="s" s="252">
        <v>2107</v>
      </c>
      <c r="C1563" t="s" s="253">
        <v>2108</v>
      </c>
      <c r="D1563" t="s" s="253">
        <v>3337</v>
      </c>
      <c r="E1563" t="s" s="253">
        <v>3338</v>
      </c>
      <c r="F1563" s="253">
        <f>IF('J202'!V33&gt;=0,"OK","ERROR")</f>
      </c>
    </row>
    <row r="1564">
      <c r="A1564" t="s" s="253">
        <v>155</v>
      </c>
      <c r="B1564" t="s" s="252">
        <v>2107</v>
      </c>
      <c r="C1564" t="s" s="253">
        <v>2108</v>
      </c>
      <c r="D1564" t="s" s="253">
        <v>3339</v>
      </c>
      <c r="E1564" t="s" s="253">
        <v>3340</v>
      </c>
      <c r="F1564" s="253">
        <f>IF('J202'!W33&gt;=0,"OK","ERROR")</f>
      </c>
    </row>
    <row r="1565">
      <c r="A1565" t="s" s="253">
        <v>155</v>
      </c>
      <c r="B1565" t="s" s="252">
        <v>2107</v>
      </c>
      <c r="C1565" t="s" s="253">
        <v>2108</v>
      </c>
      <c r="D1565" t="s" s="253">
        <v>3341</v>
      </c>
      <c r="E1565" t="s" s="253">
        <v>3342</v>
      </c>
      <c r="F1565" s="253">
        <f>IF('J202'!X33&gt;=0,"OK","ERROR")</f>
      </c>
    </row>
    <row r="1566">
      <c r="A1566" t="s" s="253">
        <v>155</v>
      </c>
      <c r="B1566" t="s" s="252">
        <v>2107</v>
      </c>
      <c r="C1566" t="s" s="253">
        <v>2108</v>
      </c>
      <c r="D1566" t="s" s="253">
        <v>3343</v>
      </c>
      <c r="E1566" t="s" s="253">
        <v>3344</v>
      </c>
      <c r="F1566" s="253">
        <f>IF('J202'!Y33&gt;=0,"OK","ERROR")</f>
      </c>
    </row>
    <row r="1567">
      <c r="A1567" t="s" s="253">
        <v>155</v>
      </c>
      <c r="B1567" t="s" s="252">
        <v>2107</v>
      </c>
      <c r="C1567" t="s" s="253">
        <v>2108</v>
      </c>
      <c r="D1567" t="s" s="253">
        <v>3345</v>
      </c>
      <c r="E1567" t="s" s="253">
        <v>3346</v>
      </c>
      <c r="F1567" s="253">
        <f>IF('J202'!K34&gt;=0,"OK","ERROR")</f>
      </c>
    </row>
    <row r="1568">
      <c r="A1568" t="s" s="253">
        <v>155</v>
      </c>
      <c r="B1568" t="s" s="252">
        <v>2107</v>
      </c>
      <c r="C1568" t="s" s="253">
        <v>2108</v>
      </c>
      <c r="D1568" t="s" s="253">
        <v>3347</v>
      </c>
      <c r="E1568" t="s" s="253">
        <v>3348</v>
      </c>
      <c r="F1568" s="253">
        <f>IF('J202'!L34&gt;=0,"OK","ERROR")</f>
      </c>
    </row>
    <row r="1569">
      <c r="A1569" t="s" s="253">
        <v>155</v>
      </c>
      <c r="B1569" t="s" s="252">
        <v>2107</v>
      </c>
      <c r="C1569" t="s" s="253">
        <v>2108</v>
      </c>
      <c r="D1569" t="s" s="253">
        <v>3349</v>
      </c>
      <c r="E1569" t="s" s="253">
        <v>3350</v>
      </c>
      <c r="F1569" s="253">
        <f>IF('J202'!M34&gt;=0,"OK","ERROR")</f>
      </c>
    </row>
    <row r="1570">
      <c r="A1570" t="s" s="253">
        <v>155</v>
      </c>
      <c r="B1570" t="s" s="252">
        <v>2107</v>
      </c>
      <c r="C1570" t="s" s="253">
        <v>2108</v>
      </c>
      <c r="D1570" t="s" s="253">
        <v>3351</v>
      </c>
      <c r="E1570" t="s" s="253">
        <v>3352</v>
      </c>
      <c r="F1570" s="253">
        <f>IF('J202'!N34&gt;=0,"OK","ERROR")</f>
      </c>
    </row>
    <row r="1571">
      <c r="A1571" t="s" s="253">
        <v>155</v>
      </c>
      <c r="B1571" t="s" s="252">
        <v>2107</v>
      </c>
      <c r="C1571" t="s" s="253">
        <v>2108</v>
      </c>
      <c r="D1571" t="s" s="253">
        <v>3353</v>
      </c>
      <c r="E1571" t="s" s="253">
        <v>3354</v>
      </c>
      <c r="F1571" s="253">
        <f>IF('J202'!O34&gt;=0,"OK","ERROR")</f>
      </c>
    </row>
    <row r="1572">
      <c r="A1572" t="s" s="253">
        <v>155</v>
      </c>
      <c r="B1572" t="s" s="252">
        <v>2107</v>
      </c>
      <c r="C1572" t="s" s="253">
        <v>2108</v>
      </c>
      <c r="D1572" t="s" s="253">
        <v>3355</v>
      </c>
      <c r="E1572" t="s" s="253">
        <v>3356</v>
      </c>
      <c r="F1572" s="253">
        <f>IF('J202'!P34&gt;=0,"OK","ERROR")</f>
      </c>
    </row>
    <row r="1573">
      <c r="A1573" t="s" s="253">
        <v>155</v>
      </c>
      <c r="B1573" t="s" s="252">
        <v>2107</v>
      </c>
      <c r="C1573" t="s" s="253">
        <v>2108</v>
      </c>
      <c r="D1573" t="s" s="253">
        <v>3357</v>
      </c>
      <c r="E1573" t="s" s="253">
        <v>3358</v>
      </c>
      <c r="F1573" s="253">
        <f>IF('J202'!Q34&gt;=0,"OK","ERROR")</f>
      </c>
    </row>
    <row r="1574">
      <c r="A1574" t="s" s="253">
        <v>155</v>
      </c>
      <c r="B1574" t="s" s="252">
        <v>2107</v>
      </c>
      <c r="C1574" t="s" s="253">
        <v>2108</v>
      </c>
      <c r="D1574" t="s" s="253">
        <v>3359</v>
      </c>
      <c r="E1574" t="s" s="253">
        <v>3360</v>
      </c>
      <c r="F1574" s="253">
        <f>IF('J202'!R34&gt;=0,"OK","ERROR")</f>
      </c>
    </row>
    <row r="1575">
      <c r="A1575" t="s" s="253">
        <v>155</v>
      </c>
      <c r="B1575" t="s" s="252">
        <v>2107</v>
      </c>
      <c r="C1575" t="s" s="253">
        <v>2108</v>
      </c>
      <c r="D1575" t="s" s="253">
        <v>3361</v>
      </c>
      <c r="E1575" t="s" s="253">
        <v>3362</v>
      </c>
      <c r="F1575" s="253">
        <f>IF('J202'!S34&gt;=0,"OK","ERROR")</f>
      </c>
    </row>
    <row r="1576">
      <c r="A1576" t="s" s="253">
        <v>155</v>
      </c>
      <c r="B1576" t="s" s="252">
        <v>2107</v>
      </c>
      <c r="C1576" t="s" s="253">
        <v>2108</v>
      </c>
      <c r="D1576" t="s" s="253">
        <v>3363</v>
      </c>
      <c r="E1576" t="s" s="253">
        <v>3364</v>
      </c>
      <c r="F1576" s="253">
        <f>IF('J202'!T34&gt;=0,"OK","ERROR")</f>
      </c>
    </row>
    <row r="1577">
      <c r="A1577" t="s" s="253">
        <v>155</v>
      </c>
      <c r="B1577" t="s" s="252">
        <v>2107</v>
      </c>
      <c r="C1577" t="s" s="253">
        <v>2108</v>
      </c>
      <c r="D1577" t="s" s="253">
        <v>3365</v>
      </c>
      <c r="E1577" t="s" s="253">
        <v>3366</v>
      </c>
      <c r="F1577" s="253">
        <f>IF('J202'!U34&gt;=0,"OK","ERROR")</f>
      </c>
    </row>
    <row r="1578">
      <c r="A1578" t="s" s="253">
        <v>155</v>
      </c>
      <c r="B1578" t="s" s="252">
        <v>2107</v>
      </c>
      <c r="C1578" t="s" s="253">
        <v>2108</v>
      </c>
      <c r="D1578" t="s" s="253">
        <v>3367</v>
      </c>
      <c r="E1578" t="s" s="253">
        <v>3368</v>
      </c>
      <c r="F1578" s="253">
        <f>IF('J202'!V34&gt;=0,"OK","ERROR")</f>
      </c>
    </row>
    <row r="1579">
      <c r="A1579" t="s" s="253">
        <v>155</v>
      </c>
      <c r="B1579" t="s" s="252">
        <v>2107</v>
      </c>
      <c r="C1579" t="s" s="253">
        <v>2108</v>
      </c>
      <c r="D1579" t="s" s="253">
        <v>3369</v>
      </c>
      <c r="E1579" t="s" s="253">
        <v>3370</v>
      </c>
      <c r="F1579" s="253">
        <f>IF('J202'!W34&gt;=0,"OK","ERROR")</f>
      </c>
    </row>
    <row r="1580">
      <c r="A1580" t="s" s="253">
        <v>155</v>
      </c>
      <c r="B1580" t="s" s="252">
        <v>2107</v>
      </c>
      <c r="C1580" t="s" s="253">
        <v>2108</v>
      </c>
      <c r="D1580" t="s" s="253">
        <v>3371</v>
      </c>
      <c r="E1580" t="s" s="253">
        <v>3372</v>
      </c>
      <c r="F1580" s="253">
        <f>IF('J202'!X34&gt;=0,"OK","ERROR")</f>
      </c>
    </row>
    <row r="1581">
      <c r="A1581" t="s" s="253">
        <v>155</v>
      </c>
      <c r="B1581" t="s" s="252">
        <v>2107</v>
      </c>
      <c r="C1581" t="s" s="253">
        <v>2108</v>
      </c>
      <c r="D1581" t="s" s="253">
        <v>3373</v>
      </c>
      <c r="E1581" t="s" s="253">
        <v>3374</v>
      </c>
      <c r="F1581" s="253">
        <f>IF('J202'!Y34&gt;=0,"OK","ERROR")</f>
      </c>
    </row>
    <row r="1582">
      <c r="A1582" t="s" s="253">
        <v>155</v>
      </c>
      <c r="B1582" t="s" s="252">
        <v>2107</v>
      </c>
      <c r="C1582" t="s" s="253">
        <v>2108</v>
      </c>
      <c r="D1582" t="s" s="253">
        <v>3375</v>
      </c>
      <c r="E1582" t="s" s="253">
        <v>3376</v>
      </c>
      <c r="F1582" s="253">
        <f>IF('J202'!K35&gt;=0,"OK","ERROR")</f>
      </c>
    </row>
    <row r="1583">
      <c r="A1583" t="s" s="253">
        <v>155</v>
      </c>
      <c r="B1583" t="s" s="252">
        <v>2107</v>
      </c>
      <c r="C1583" t="s" s="253">
        <v>2108</v>
      </c>
      <c r="D1583" t="s" s="253">
        <v>3377</v>
      </c>
      <c r="E1583" t="s" s="253">
        <v>3378</v>
      </c>
      <c r="F1583" s="253">
        <f>IF('J202'!L35&gt;=0,"OK","ERROR")</f>
      </c>
    </row>
    <row r="1584">
      <c r="A1584" t="s" s="253">
        <v>155</v>
      </c>
      <c r="B1584" t="s" s="252">
        <v>2107</v>
      </c>
      <c r="C1584" t="s" s="253">
        <v>2108</v>
      </c>
      <c r="D1584" t="s" s="253">
        <v>3379</v>
      </c>
      <c r="E1584" t="s" s="253">
        <v>3380</v>
      </c>
      <c r="F1584" s="253">
        <f>IF('J202'!M35&gt;=0,"OK","ERROR")</f>
      </c>
    </row>
    <row r="1585">
      <c r="A1585" t="s" s="253">
        <v>155</v>
      </c>
      <c r="B1585" t="s" s="252">
        <v>2107</v>
      </c>
      <c r="C1585" t="s" s="253">
        <v>2108</v>
      </c>
      <c r="D1585" t="s" s="253">
        <v>3381</v>
      </c>
      <c r="E1585" t="s" s="253">
        <v>3382</v>
      </c>
      <c r="F1585" s="253">
        <f>IF('J202'!N35&gt;=0,"OK","ERROR")</f>
      </c>
    </row>
    <row r="1586">
      <c r="A1586" t="s" s="253">
        <v>155</v>
      </c>
      <c r="B1586" t="s" s="252">
        <v>2107</v>
      </c>
      <c r="C1586" t="s" s="253">
        <v>2108</v>
      </c>
      <c r="D1586" t="s" s="253">
        <v>3383</v>
      </c>
      <c r="E1586" t="s" s="253">
        <v>3384</v>
      </c>
      <c r="F1586" s="253">
        <f>IF('J202'!O35&gt;=0,"OK","ERROR")</f>
      </c>
    </row>
    <row r="1587">
      <c r="A1587" t="s" s="253">
        <v>155</v>
      </c>
      <c r="B1587" t="s" s="252">
        <v>2107</v>
      </c>
      <c r="C1587" t="s" s="253">
        <v>2108</v>
      </c>
      <c r="D1587" t="s" s="253">
        <v>3385</v>
      </c>
      <c r="E1587" t="s" s="253">
        <v>3386</v>
      </c>
      <c r="F1587" s="253">
        <f>IF('J202'!P35&gt;=0,"OK","ERROR")</f>
      </c>
    </row>
    <row r="1588">
      <c r="A1588" t="s" s="253">
        <v>155</v>
      </c>
      <c r="B1588" t="s" s="252">
        <v>2107</v>
      </c>
      <c r="C1588" t="s" s="253">
        <v>2108</v>
      </c>
      <c r="D1588" t="s" s="253">
        <v>3387</v>
      </c>
      <c r="E1588" t="s" s="253">
        <v>3388</v>
      </c>
      <c r="F1588" s="253">
        <f>IF('J202'!Q35&gt;=0,"OK","ERROR")</f>
      </c>
    </row>
    <row r="1589">
      <c r="A1589" t="s" s="253">
        <v>155</v>
      </c>
      <c r="B1589" t="s" s="252">
        <v>2107</v>
      </c>
      <c r="C1589" t="s" s="253">
        <v>2108</v>
      </c>
      <c r="D1589" t="s" s="253">
        <v>3389</v>
      </c>
      <c r="E1589" t="s" s="253">
        <v>3390</v>
      </c>
      <c r="F1589" s="253">
        <f>IF('J202'!R35&gt;=0,"OK","ERROR")</f>
      </c>
    </row>
    <row r="1590">
      <c r="A1590" t="s" s="253">
        <v>155</v>
      </c>
      <c r="B1590" t="s" s="252">
        <v>2107</v>
      </c>
      <c r="C1590" t="s" s="253">
        <v>2108</v>
      </c>
      <c r="D1590" t="s" s="253">
        <v>3391</v>
      </c>
      <c r="E1590" t="s" s="253">
        <v>3392</v>
      </c>
      <c r="F1590" s="253">
        <f>IF('J202'!S35&gt;=0,"OK","ERROR")</f>
      </c>
    </row>
    <row r="1591">
      <c r="A1591" t="s" s="253">
        <v>155</v>
      </c>
      <c r="B1591" t="s" s="252">
        <v>2107</v>
      </c>
      <c r="C1591" t="s" s="253">
        <v>2108</v>
      </c>
      <c r="D1591" t="s" s="253">
        <v>3393</v>
      </c>
      <c r="E1591" t="s" s="253">
        <v>3394</v>
      </c>
      <c r="F1591" s="253">
        <f>IF('J202'!T35&gt;=0,"OK","ERROR")</f>
      </c>
    </row>
    <row r="1592">
      <c r="A1592" t="s" s="253">
        <v>155</v>
      </c>
      <c r="B1592" t="s" s="252">
        <v>2107</v>
      </c>
      <c r="C1592" t="s" s="253">
        <v>2108</v>
      </c>
      <c r="D1592" t="s" s="253">
        <v>3395</v>
      </c>
      <c r="E1592" t="s" s="253">
        <v>3396</v>
      </c>
      <c r="F1592" s="253">
        <f>IF('J202'!U35&gt;=0,"OK","ERROR")</f>
      </c>
    </row>
    <row r="1593">
      <c r="A1593" t="s" s="253">
        <v>155</v>
      </c>
      <c r="B1593" t="s" s="252">
        <v>2107</v>
      </c>
      <c r="C1593" t="s" s="253">
        <v>2108</v>
      </c>
      <c r="D1593" t="s" s="253">
        <v>3397</v>
      </c>
      <c r="E1593" t="s" s="253">
        <v>3398</v>
      </c>
      <c r="F1593" s="253">
        <f>IF('J202'!V35&gt;=0,"OK","ERROR")</f>
      </c>
    </row>
    <row r="1594">
      <c r="A1594" t="s" s="253">
        <v>155</v>
      </c>
      <c r="B1594" t="s" s="252">
        <v>2107</v>
      </c>
      <c r="C1594" t="s" s="253">
        <v>2108</v>
      </c>
      <c r="D1594" t="s" s="253">
        <v>3399</v>
      </c>
      <c r="E1594" t="s" s="253">
        <v>3400</v>
      </c>
      <c r="F1594" s="253">
        <f>IF('J202'!W35&gt;=0,"OK","ERROR")</f>
      </c>
    </row>
    <row r="1595">
      <c r="A1595" t="s" s="253">
        <v>155</v>
      </c>
      <c r="B1595" t="s" s="252">
        <v>2107</v>
      </c>
      <c r="C1595" t="s" s="253">
        <v>2108</v>
      </c>
      <c r="D1595" t="s" s="253">
        <v>3401</v>
      </c>
      <c r="E1595" t="s" s="253">
        <v>3402</v>
      </c>
      <c r="F1595" s="253">
        <f>IF('J202'!X35&gt;=0,"OK","ERROR")</f>
      </c>
    </row>
    <row r="1596">
      <c r="A1596" t="s" s="253">
        <v>155</v>
      </c>
      <c r="B1596" t="s" s="252">
        <v>2107</v>
      </c>
      <c r="C1596" t="s" s="253">
        <v>2108</v>
      </c>
      <c r="D1596" t="s" s="253">
        <v>3403</v>
      </c>
      <c r="E1596" t="s" s="253">
        <v>3404</v>
      </c>
      <c r="F1596" s="253">
        <f>IF('J202'!Y35&gt;=0,"OK","ERROR")</f>
      </c>
    </row>
    <row r="1597">
      <c r="A1597" t="s" s="253">
        <v>155</v>
      </c>
      <c r="B1597" t="s" s="252">
        <v>2107</v>
      </c>
      <c r="C1597" t="s" s="253">
        <v>2108</v>
      </c>
      <c r="D1597" t="s" s="253">
        <v>3405</v>
      </c>
      <c r="E1597" t="s" s="253">
        <v>3406</v>
      </c>
      <c r="F1597" s="253">
        <f>IF('J202'!K36&gt;=0,"OK","ERROR")</f>
      </c>
    </row>
    <row r="1598">
      <c r="A1598" t="s" s="253">
        <v>155</v>
      </c>
      <c r="B1598" t="s" s="252">
        <v>2107</v>
      </c>
      <c r="C1598" t="s" s="253">
        <v>2108</v>
      </c>
      <c r="D1598" t="s" s="253">
        <v>3407</v>
      </c>
      <c r="E1598" t="s" s="253">
        <v>3408</v>
      </c>
      <c r="F1598" s="253">
        <f>IF('J202'!L36&gt;=0,"OK","ERROR")</f>
      </c>
    </row>
    <row r="1599">
      <c r="A1599" t="s" s="253">
        <v>155</v>
      </c>
      <c r="B1599" t="s" s="252">
        <v>2107</v>
      </c>
      <c r="C1599" t="s" s="253">
        <v>2108</v>
      </c>
      <c r="D1599" t="s" s="253">
        <v>3409</v>
      </c>
      <c r="E1599" t="s" s="253">
        <v>3410</v>
      </c>
      <c r="F1599" s="253">
        <f>IF('J202'!M36&gt;=0,"OK","ERROR")</f>
      </c>
    </row>
    <row r="1600">
      <c r="A1600" t="s" s="253">
        <v>155</v>
      </c>
      <c r="B1600" t="s" s="252">
        <v>2107</v>
      </c>
      <c r="C1600" t="s" s="253">
        <v>2108</v>
      </c>
      <c r="D1600" t="s" s="253">
        <v>3411</v>
      </c>
      <c r="E1600" t="s" s="253">
        <v>3412</v>
      </c>
      <c r="F1600" s="253">
        <f>IF('J202'!N36&gt;=0,"OK","ERROR")</f>
      </c>
    </row>
    <row r="1601">
      <c r="A1601" t="s" s="253">
        <v>155</v>
      </c>
      <c r="B1601" t="s" s="252">
        <v>2107</v>
      </c>
      <c r="C1601" t="s" s="253">
        <v>2108</v>
      </c>
      <c r="D1601" t="s" s="253">
        <v>3413</v>
      </c>
      <c r="E1601" t="s" s="253">
        <v>3414</v>
      </c>
      <c r="F1601" s="253">
        <f>IF('J202'!O36&gt;=0,"OK","ERROR")</f>
      </c>
    </row>
    <row r="1602">
      <c r="A1602" t="s" s="253">
        <v>155</v>
      </c>
      <c r="B1602" t="s" s="252">
        <v>2107</v>
      </c>
      <c r="C1602" t="s" s="253">
        <v>2108</v>
      </c>
      <c r="D1602" t="s" s="253">
        <v>3415</v>
      </c>
      <c r="E1602" t="s" s="253">
        <v>3416</v>
      </c>
      <c r="F1602" s="253">
        <f>IF('J202'!P36&gt;=0,"OK","ERROR")</f>
      </c>
    </row>
    <row r="1603">
      <c r="A1603" t="s" s="253">
        <v>155</v>
      </c>
      <c r="B1603" t="s" s="252">
        <v>2107</v>
      </c>
      <c r="C1603" t="s" s="253">
        <v>2108</v>
      </c>
      <c r="D1603" t="s" s="253">
        <v>3417</v>
      </c>
      <c r="E1603" t="s" s="253">
        <v>3418</v>
      </c>
      <c r="F1603" s="253">
        <f>IF('J202'!Q36&gt;=0,"OK","ERROR")</f>
      </c>
    </row>
    <row r="1604">
      <c r="A1604" t="s" s="253">
        <v>155</v>
      </c>
      <c r="B1604" t="s" s="252">
        <v>2107</v>
      </c>
      <c r="C1604" t="s" s="253">
        <v>2108</v>
      </c>
      <c r="D1604" t="s" s="253">
        <v>3419</v>
      </c>
      <c r="E1604" t="s" s="253">
        <v>3420</v>
      </c>
      <c r="F1604" s="253">
        <f>IF('J202'!R36&gt;=0,"OK","ERROR")</f>
      </c>
    </row>
    <row r="1605">
      <c r="A1605" t="s" s="253">
        <v>155</v>
      </c>
      <c r="B1605" t="s" s="252">
        <v>2107</v>
      </c>
      <c r="C1605" t="s" s="253">
        <v>2108</v>
      </c>
      <c r="D1605" t="s" s="253">
        <v>3421</v>
      </c>
      <c r="E1605" t="s" s="253">
        <v>3422</v>
      </c>
      <c r="F1605" s="253">
        <f>IF('J202'!S36&gt;=0,"OK","ERROR")</f>
      </c>
    </row>
    <row r="1606">
      <c r="A1606" t="s" s="253">
        <v>155</v>
      </c>
      <c r="B1606" t="s" s="252">
        <v>2107</v>
      </c>
      <c r="C1606" t="s" s="253">
        <v>2108</v>
      </c>
      <c r="D1606" t="s" s="253">
        <v>3423</v>
      </c>
      <c r="E1606" t="s" s="253">
        <v>3424</v>
      </c>
      <c r="F1606" s="253">
        <f>IF('J202'!T36&gt;=0,"OK","ERROR")</f>
      </c>
    </row>
    <row r="1607">
      <c r="A1607" t="s" s="253">
        <v>155</v>
      </c>
      <c r="B1607" t="s" s="252">
        <v>2107</v>
      </c>
      <c r="C1607" t="s" s="253">
        <v>2108</v>
      </c>
      <c r="D1607" t="s" s="253">
        <v>3425</v>
      </c>
      <c r="E1607" t="s" s="253">
        <v>3426</v>
      </c>
      <c r="F1607" s="253">
        <f>IF('J202'!U36&gt;=0,"OK","ERROR")</f>
      </c>
    </row>
    <row r="1608">
      <c r="A1608" t="s" s="253">
        <v>155</v>
      </c>
      <c r="B1608" t="s" s="252">
        <v>2107</v>
      </c>
      <c r="C1608" t="s" s="253">
        <v>2108</v>
      </c>
      <c r="D1608" t="s" s="253">
        <v>3427</v>
      </c>
      <c r="E1608" t="s" s="253">
        <v>3428</v>
      </c>
      <c r="F1608" s="253">
        <f>IF('J202'!V36&gt;=0,"OK","ERROR")</f>
      </c>
    </row>
    <row r="1609">
      <c r="A1609" t="s" s="253">
        <v>155</v>
      </c>
      <c r="B1609" t="s" s="252">
        <v>2107</v>
      </c>
      <c r="C1609" t="s" s="253">
        <v>2108</v>
      </c>
      <c r="D1609" t="s" s="253">
        <v>3429</v>
      </c>
      <c r="E1609" t="s" s="253">
        <v>3430</v>
      </c>
      <c r="F1609" s="253">
        <f>IF('J202'!W36&gt;=0,"OK","ERROR")</f>
      </c>
    </row>
    <row r="1610">
      <c r="A1610" t="s" s="253">
        <v>155</v>
      </c>
      <c r="B1610" t="s" s="252">
        <v>2107</v>
      </c>
      <c r="C1610" t="s" s="253">
        <v>2108</v>
      </c>
      <c r="D1610" t="s" s="253">
        <v>3431</v>
      </c>
      <c r="E1610" t="s" s="253">
        <v>3432</v>
      </c>
      <c r="F1610" s="253">
        <f>IF('J202'!X36&gt;=0,"OK","ERROR")</f>
      </c>
    </row>
    <row r="1611">
      <c r="A1611" t="s" s="253">
        <v>155</v>
      </c>
      <c r="B1611" t="s" s="252">
        <v>2107</v>
      </c>
      <c r="C1611" t="s" s="253">
        <v>2108</v>
      </c>
      <c r="D1611" t="s" s="253">
        <v>3433</v>
      </c>
      <c r="E1611" t="s" s="253">
        <v>3434</v>
      </c>
      <c r="F1611" s="253">
        <f>IF('J202'!Y36&gt;=0,"OK","ERROR")</f>
      </c>
    </row>
    <row r="1612">
      <c r="A1612" t="s" s="253">
        <v>155</v>
      </c>
      <c r="B1612" t="s" s="252">
        <v>2107</v>
      </c>
      <c r="C1612" t="s" s="253">
        <v>2108</v>
      </c>
      <c r="D1612" t="s" s="253">
        <v>3435</v>
      </c>
      <c r="E1612" t="s" s="253">
        <v>3436</v>
      </c>
      <c r="F1612" s="253">
        <f>IF('J202'!K37&gt;=0,"OK","ERROR")</f>
      </c>
    </row>
    <row r="1613">
      <c r="A1613" t="s" s="253">
        <v>155</v>
      </c>
      <c r="B1613" t="s" s="252">
        <v>2107</v>
      </c>
      <c r="C1613" t="s" s="253">
        <v>2108</v>
      </c>
      <c r="D1613" t="s" s="253">
        <v>3437</v>
      </c>
      <c r="E1613" t="s" s="253">
        <v>3438</v>
      </c>
      <c r="F1613" s="253">
        <f>IF('J202'!L37&gt;=0,"OK","ERROR")</f>
      </c>
    </row>
    <row r="1614">
      <c r="A1614" t="s" s="253">
        <v>155</v>
      </c>
      <c r="B1614" t="s" s="252">
        <v>2107</v>
      </c>
      <c r="C1614" t="s" s="253">
        <v>2108</v>
      </c>
      <c r="D1614" t="s" s="253">
        <v>3439</v>
      </c>
      <c r="E1614" t="s" s="253">
        <v>3440</v>
      </c>
      <c r="F1614" s="253">
        <f>IF('J202'!M37&gt;=0,"OK","ERROR")</f>
      </c>
    </row>
    <row r="1615">
      <c r="A1615" t="s" s="253">
        <v>155</v>
      </c>
      <c r="B1615" t="s" s="252">
        <v>2107</v>
      </c>
      <c r="C1615" t="s" s="253">
        <v>2108</v>
      </c>
      <c r="D1615" t="s" s="253">
        <v>3441</v>
      </c>
      <c r="E1615" t="s" s="253">
        <v>3442</v>
      </c>
      <c r="F1615" s="253">
        <f>IF('J202'!N37&gt;=0,"OK","ERROR")</f>
      </c>
    </row>
    <row r="1616">
      <c r="A1616" t="s" s="253">
        <v>155</v>
      </c>
      <c r="B1616" t="s" s="252">
        <v>2107</v>
      </c>
      <c r="C1616" t="s" s="253">
        <v>2108</v>
      </c>
      <c r="D1616" t="s" s="253">
        <v>3443</v>
      </c>
      <c r="E1616" t="s" s="253">
        <v>3444</v>
      </c>
      <c r="F1616" s="253">
        <f>IF('J202'!O37&gt;=0,"OK","ERROR")</f>
      </c>
    </row>
    <row r="1617">
      <c r="A1617" t="s" s="253">
        <v>155</v>
      </c>
      <c r="B1617" t="s" s="252">
        <v>2107</v>
      </c>
      <c r="C1617" t="s" s="253">
        <v>2108</v>
      </c>
      <c r="D1617" t="s" s="253">
        <v>3445</v>
      </c>
      <c r="E1617" t="s" s="253">
        <v>3446</v>
      </c>
      <c r="F1617" s="253">
        <f>IF('J202'!P37&gt;=0,"OK","ERROR")</f>
      </c>
    </row>
    <row r="1618">
      <c r="A1618" t="s" s="253">
        <v>155</v>
      </c>
      <c r="B1618" t="s" s="252">
        <v>2107</v>
      </c>
      <c r="C1618" t="s" s="253">
        <v>2108</v>
      </c>
      <c r="D1618" t="s" s="253">
        <v>3447</v>
      </c>
      <c r="E1618" t="s" s="253">
        <v>3448</v>
      </c>
      <c r="F1618" s="253">
        <f>IF('J202'!Q37&gt;=0,"OK","ERROR")</f>
      </c>
    </row>
    <row r="1619">
      <c r="A1619" t="s" s="253">
        <v>155</v>
      </c>
      <c r="B1619" t="s" s="252">
        <v>2107</v>
      </c>
      <c r="C1619" t="s" s="253">
        <v>2108</v>
      </c>
      <c r="D1619" t="s" s="253">
        <v>3449</v>
      </c>
      <c r="E1619" t="s" s="253">
        <v>3450</v>
      </c>
      <c r="F1619" s="253">
        <f>IF('J202'!R37&gt;=0,"OK","ERROR")</f>
      </c>
    </row>
    <row r="1620">
      <c r="A1620" t="s" s="253">
        <v>155</v>
      </c>
      <c r="B1620" t="s" s="252">
        <v>2107</v>
      </c>
      <c r="C1620" t="s" s="253">
        <v>2108</v>
      </c>
      <c r="D1620" t="s" s="253">
        <v>3451</v>
      </c>
      <c r="E1620" t="s" s="253">
        <v>3452</v>
      </c>
      <c r="F1620" s="253">
        <f>IF('J202'!S37&gt;=0,"OK","ERROR")</f>
      </c>
    </row>
    <row r="1621">
      <c r="A1621" t="s" s="253">
        <v>155</v>
      </c>
      <c r="B1621" t="s" s="252">
        <v>2107</v>
      </c>
      <c r="C1621" t="s" s="253">
        <v>2108</v>
      </c>
      <c r="D1621" t="s" s="253">
        <v>3453</v>
      </c>
      <c r="E1621" t="s" s="253">
        <v>3454</v>
      </c>
      <c r="F1621" s="253">
        <f>IF('J202'!T37&gt;=0,"OK","ERROR")</f>
      </c>
    </row>
    <row r="1622">
      <c r="A1622" t="s" s="253">
        <v>155</v>
      </c>
      <c r="B1622" t="s" s="252">
        <v>2107</v>
      </c>
      <c r="C1622" t="s" s="253">
        <v>2108</v>
      </c>
      <c r="D1622" t="s" s="253">
        <v>3455</v>
      </c>
      <c r="E1622" t="s" s="253">
        <v>3456</v>
      </c>
      <c r="F1622" s="253">
        <f>IF('J202'!U37&gt;=0,"OK","ERROR")</f>
      </c>
    </row>
    <row r="1623">
      <c r="A1623" t="s" s="253">
        <v>155</v>
      </c>
      <c r="B1623" t="s" s="252">
        <v>2107</v>
      </c>
      <c r="C1623" t="s" s="253">
        <v>2108</v>
      </c>
      <c r="D1623" t="s" s="253">
        <v>3457</v>
      </c>
      <c r="E1623" t="s" s="253">
        <v>3458</v>
      </c>
      <c r="F1623" s="253">
        <f>IF('J202'!V37&gt;=0,"OK","ERROR")</f>
      </c>
    </row>
    <row r="1624">
      <c r="A1624" t="s" s="253">
        <v>155</v>
      </c>
      <c r="B1624" t="s" s="252">
        <v>2107</v>
      </c>
      <c r="C1624" t="s" s="253">
        <v>2108</v>
      </c>
      <c r="D1624" t="s" s="253">
        <v>3459</v>
      </c>
      <c r="E1624" t="s" s="253">
        <v>3460</v>
      </c>
      <c r="F1624" s="253">
        <f>IF('J202'!W37&gt;=0,"OK","ERROR")</f>
      </c>
    </row>
    <row r="1625">
      <c r="A1625" t="s" s="253">
        <v>155</v>
      </c>
      <c r="B1625" t="s" s="252">
        <v>2107</v>
      </c>
      <c r="C1625" t="s" s="253">
        <v>2108</v>
      </c>
      <c r="D1625" t="s" s="253">
        <v>3461</v>
      </c>
      <c r="E1625" t="s" s="253">
        <v>3462</v>
      </c>
      <c r="F1625" s="253">
        <f>IF('J202'!X37&gt;=0,"OK","ERROR")</f>
      </c>
    </row>
    <row r="1626">
      <c r="A1626" t="s" s="253">
        <v>155</v>
      </c>
      <c r="B1626" t="s" s="252">
        <v>2107</v>
      </c>
      <c r="C1626" t="s" s="253">
        <v>2108</v>
      </c>
      <c r="D1626" t="s" s="253">
        <v>3463</v>
      </c>
      <c r="E1626" t="s" s="253">
        <v>3464</v>
      </c>
      <c r="F1626" s="253">
        <f>IF('J202'!Y37&gt;=0,"OK","ERROR")</f>
      </c>
    </row>
    <row r="1627">
      <c r="A1627" t="s" s="253">
        <v>155</v>
      </c>
      <c r="B1627" t="s" s="252">
        <v>2107</v>
      </c>
      <c r="C1627" t="s" s="253">
        <v>2108</v>
      </c>
      <c r="D1627" t="s" s="253">
        <v>3465</v>
      </c>
      <c r="E1627" t="s" s="253">
        <v>3466</v>
      </c>
      <c r="F1627" s="253">
        <f>IF('J202'!K38&gt;=0,"OK","ERROR")</f>
      </c>
    </row>
    <row r="1628">
      <c r="A1628" t="s" s="253">
        <v>155</v>
      </c>
      <c r="B1628" t="s" s="252">
        <v>2107</v>
      </c>
      <c r="C1628" t="s" s="253">
        <v>2108</v>
      </c>
      <c r="D1628" t="s" s="253">
        <v>3467</v>
      </c>
      <c r="E1628" t="s" s="253">
        <v>3468</v>
      </c>
      <c r="F1628" s="253">
        <f>IF('J202'!L38&gt;=0,"OK","ERROR")</f>
      </c>
    </row>
    <row r="1629">
      <c r="A1629" t="s" s="253">
        <v>155</v>
      </c>
      <c r="B1629" t="s" s="252">
        <v>2107</v>
      </c>
      <c r="C1629" t="s" s="253">
        <v>2108</v>
      </c>
      <c r="D1629" t="s" s="253">
        <v>3469</v>
      </c>
      <c r="E1629" t="s" s="253">
        <v>3470</v>
      </c>
      <c r="F1629" s="253">
        <f>IF('J202'!M38&gt;=0,"OK","ERROR")</f>
      </c>
    </row>
    <row r="1630">
      <c r="A1630" t="s" s="253">
        <v>155</v>
      </c>
      <c r="B1630" t="s" s="252">
        <v>2107</v>
      </c>
      <c r="C1630" t="s" s="253">
        <v>2108</v>
      </c>
      <c r="D1630" t="s" s="253">
        <v>3471</v>
      </c>
      <c r="E1630" t="s" s="253">
        <v>3472</v>
      </c>
      <c r="F1630" s="253">
        <f>IF('J202'!N38&gt;=0,"OK","ERROR")</f>
      </c>
    </row>
    <row r="1631">
      <c r="A1631" t="s" s="253">
        <v>155</v>
      </c>
      <c r="B1631" t="s" s="252">
        <v>2107</v>
      </c>
      <c r="C1631" t="s" s="253">
        <v>2108</v>
      </c>
      <c r="D1631" t="s" s="253">
        <v>3473</v>
      </c>
      <c r="E1631" t="s" s="253">
        <v>3474</v>
      </c>
      <c r="F1631" s="253">
        <f>IF('J202'!O38&gt;=0,"OK","ERROR")</f>
      </c>
    </row>
    <row r="1632">
      <c r="A1632" t="s" s="253">
        <v>155</v>
      </c>
      <c r="B1632" t="s" s="252">
        <v>2107</v>
      </c>
      <c r="C1632" t="s" s="253">
        <v>2108</v>
      </c>
      <c r="D1632" t="s" s="253">
        <v>3475</v>
      </c>
      <c r="E1632" t="s" s="253">
        <v>3476</v>
      </c>
      <c r="F1632" s="253">
        <f>IF('J202'!P38&gt;=0,"OK","ERROR")</f>
      </c>
    </row>
    <row r="1633">
      <c r="A1633" t="s" s="253">
        <v>155</v>
      </c>
      <c r="B1633" t="s" s="252">
        <v>2107</v>
      </c>
      <c r="C1633" t="s" s="253">
        <v>2108</v>
      </c>
      <c r="D1633" t="s" s="253">
        <v>3477</v>
      </c>
      <c r="E1633" t="s" s="253">
        <v>3478</v>
      </c>
      <c r="F1633" s="253">
        <f>IF('J202'!Q38&gt;=0,"OK","ERROR")</f>
      </c>
    </row>
    <row r="1634">
      <c r="A1634" t="s" s="253">
        <v>155</v>
      </c>
      <c r="B1634" t="s" s="252">
        <v>2107</v>
      </c>
      <c r="C1634" t="s" s="253">
        <v>2108</v>
      </c>
      <c r="D1634" t="s" s="253">
        <v>3479</v>
      </c>
      <c r="E1634" t="s" s="253">
        <v>3480</v>
      </c>
      <c r="F1634" s="253">
        <f>IF('J202'!R38&gt;=0,"OK","ERROR")</f>
      </c>
    </row>
    <row r="1635">
      <c r="A1635" t="s" s="253">
        <v>155</v>
      </c>
      <c r="B1635" t="s" s="252">
        <v>2107</v>
      </c>
      <c r="C1635" t="s" s="253">
        <v>2108</v>
      </c>
      <c r="D1635" t="s" s="253">
        <v>3481</v>
      </c>
      <c r="E1635" t="s" s="253">
        <v>3482</v>
      </c>
      <c r="F1635" s="253">
        <f>IF('J202'!S38&gt;=0,"OK","ERROR")</f>
      </c>
    </row>
    <row r="1636">
      <c r="A1636" t="s" s="253">
        <v>155</v>
      </c>
      <c r="B1636" t="s" s="252">
        <v>2107</v>
      </c>
      <c r="C1636" t="s" s="253">
        <v>2108</v>
      </c>
      <c r="D1636" t="s" s="253">
        <v>3483</v>
      </c>
      <c r="E1636" t="s" s="253">
        <v>3484</v>
      </c>
      <c r="F1636" s="253">
        <f>IF('J202'!T38&gt;=0,"OK","ERROR")</f>
      </c>
    </row>
    <row r="1637">
      <c r="A1637" t="s" s="253">
        <v>155</v>
      </c>
      <c r="B1637" t="s" s="252">
        <v>2107</v>
      </c>
      <c r="C1637" t="s" s="253">
        <v>2108</v>
      </c>
      <c r="D1637" t="s" s="253">
        <v>3485</v>
      </c>
      <c r="E1637" t="s" s="253">
        <v>3486</v>
      </c>
      <c r="F1637" s="253">
        <f>IF('J202'!U38&gt;=0,"OK","ERROR")</f>
      </c>
    </row>
    <row r="1638">
      <c r="A1638" t="s" s="253">
        <v>155</v>
      </c>
      <c r="B1638" t="s" s="252">
        <v>2107</v>
      </c>
      <c r="C1638" t="s" s="253">
        <v>2108</v>
      </c>
      <c r="D1638" t="s" s="253">
        <v>3487</v>
      </c>
      <c r="E1638" t="s" s="253">
        <v>3488</v>
      </c>
      <c r="F1638" s="253">
        <f>IF('J202'!V38&gt;=0,"OK","ERROR")</f>
      </c>
    </row>
    <row r="1639">
      <c r="A1639" t="s" s="253">
        <v>155</v>
      </c>
      <c r="B1639" t="s" s="252">
        <v>2107</v>
      </c>
      <c r="C1639" t="s" s="253">
        <v>2108</v>
      </c>
      <c r="D1639" t="s" s="253">
        <v>3489</v>
      </c>
      <c r="E1639" t="s" s="253">
        <v>3490</v>
      </c>
      <c r="F1639" s="253">
        <f>IF('J202'!W38&gt;=0,"OK","ERROR")</f>
      </c>
    </row>
    <row r="1640">
      <c r="A1640" t="s" s="253">
        <v>155</v>
      </c>
      <c r="B1640" t="s" s="252">
        <v>2107</v>
      </c>
      <c r="C1640" t="s" s="253">
        <v>2108</v>
      </c>
      <c r="D1640" t="s" s="253">
        <v>3491</v>
      </c>
      <c r="E1640" t="s" s="253">
        <v>3492</v>
      </c>
      <c r="F1640" s="253">
        <f>IF('J202'!X38&gt;=0,"OK","ERROR")</f>
      </c>
    </row>
    <row r="1641">
      <c r="A1641" t="s" s="253">
        <v>155</v>
      </c>
      <c r="B1641" t="s" s="252">
        <v>2107</v>
      </c>
      <c r="C1641" t="s" s="253">
        <v>2108</v>
      </c>
      <c r="D1641" t="s" s="253">
        <v>3493</v>
      </c>
      <c r="E1641" t="s" s="253">
        <v>3494</v>
      </c>
      <c r="F1641" s="253">
        <f>IF('J202'!Y38&gt;=0,"OK","ERROR")</f>
      </c>
    </row>
    <row r="1642">
      <c r="A1642" t="s" s="253">
        <v>155</v>
      </c>
      <c r="B1642" t="s" s="252">
        <v>2107</v>
      </c>
      <c r="C1642" t="s" s="253">
        <v>2108</v>
      </c>
      <c r="D1642" t="s" s="253">
        <v>2109</v>
      </c>
      <c r="E1642" t="s" s="253">
        <v>3495</v>
      </c>
      <c r="F1642" s="253">
        <f>IF('J202'!K39&gt;=0,"OK","ERROR")</f>
      </c>
    </row>
    <row r="1643">
      <c r="A1643" t="s" s="253">
        <v>155</v>
      </c>
      <c r="B1643" t="s" s="252">
        <v>2107</v>
      </c>
      <c r="C1643" t="s" s="253">
        <v>2108</v>
      </c>
      <c r="D1643" t="s" s="253">
        <v>2111</v>
      </c>
      <c r="E1643" t="s" s="253">
        <v>3496</v>
      </c>
      <c r="F1643" s="253">
        <f>IF('J202'!L39&gt;=0,"OK","ERROR")</f>
      </c>
    </row>
    <row r="1644">
      <c r="A1644" t="s" s="253">
        <v>155</v>
      </c>
      <c r="B1644" t="s" s="252">
        <v>2107</v>
      </c>
      <c r="C1644" t="s" s="253">
        <v>2108</v>
      </c>
      <c r="D1644" t="s" s="253">
        <v>2113</v>
      </c>
      <c r="E1644" t="s" s="253">
        <v>3497</v>
      </c>
      <c r="F1644" s="253">
        <f>IF('J202'!M39&gt;=0,"OK","ERROR")</f>
      </c>
    </row>
    <row r="1645">
      <c r="A1645" t="s" s="253">
        <v>155</v>
      </c>
      <c r="B1645" t="s" s="252">
        <v>2107</v>
      </c>
      <c r="C1645" t="s" s="253">
        <v>2108</v>
      </c>
      <c r="D1645" t="s" s="253">
        <v>2115</v>
      </c>
      <c r="E1645" t="s" s="253">
        <v>3498</v>
      </c>
      <c r="F1645" s="253">
        <f>IF('J202'!N39&gt;=0,"OK","ERROR")</f>
      </c>
    </row>
    <row r="1646">
      <c r="A1646" t="s" s="253">
        <v>155</v>
      </c>
      <c r="B1646" t="s" s="252">
        <v>2107</v>
      </c>
      <c r="C1646" t="s" s="253">
        <v>2108</v>
      </c>
      <c r="D1646" t="s" s="253">
        <v>2117</v>
      </c>
      <c r="E1646" t="s" s="253">
        <v>3499</v>
      </c>
      <c r="F1646" s="253">
        <f>IF('J202'!O39&gt;=0,"OK","ERROR")</f>
      </c>
    </row>
    <row r="1647">
      <c r="A1647" t="s" s="253">
        <v>155</v>
      </c>
      <c r="B1647" t="s" s="252">
        <v>2107</v>
      </c>
      <c r="C1647" t="s" s="253">
        <v>2108</v>
      </c>
      <c r="D1647" t="s" s="253">
        <v>2119</v>
      </c>
      <c r="E1647" t="s" s="253">
        <v>3500</v>
      </c>
      <c r="F1647" s="253">
        <f>IF('J202'!P39&gt;=0,"OK","ERROR")</f>
      </c>
    </row>
    <row r="1648">
      <c r="A1648" t="s" s="253">
        <v>155</v>
      </c>
      <c r="B1648" t="s" s="252">
        <v>2107</v>
      </c>
      <c r="C1648" t="s" s="253">
        <v>2108</v>
      </c>
      <c r="D1648" t="s" s="253">
        <v>2121</v>
      </c>
      <c r="E1648" t="s" s="253">
        <v>3501</v>
      </c>
      <c r="F1648" s="253">
        <f>IF('J202'!Q39&gt;=0,"OK","ERROR")</f>
      </c>
    </row>
    <row r="1649">
      <c r="A1649" t="s" s="253">
        <v>155</v>
      </c>
      <c r="B1649" t="s" s="252">
        <v>2107</v>
      </c>
      <c r="C1649" t="s" s="253">
        <v>2108</v>
      </c>
      <c r="D1649" t="s" s="253">
        <v>2123</v>
      </c>
      <c r="E1649" t="s" s="253">
        <v>3502</v>
      </c>
      <c r="F1649" s="253">
        <f>IF('J202'!R39&gt;=0,"OK","ERROR")</f>
      </c>
    </row>
    <row r="1650">
      <c r="A1650" t="s" s="253">
        <v>155</v>
      </c>
      <c r="B1650" t="s" s="252">
        <v>2107</v>
      </c>
      <c r="C1650" t="s" s="253">
        <v>2108</v>
      </c>
      <c r="D1650" t="s" s="253">
        <v>2125</v>
      </c>
      <c r="E1650" t="s" s="253">
        <v>3503</v>
      </c>
      <c r="F1650" s="253">
        <f>IF('J202'!S39&gt;=0,"OK","ERROR")</f>
      </c>
    </row>
    <row r="1651">
      <c r="A1651" t="s" s="253">
        <v>155</v>
      </c>
      <c r="B1651" t="s" s="252">
        <v>2107</v>
      </c>
      <c r="C1651" t="s" s="253">
        <v>2108</v>
      </c>
      <c r="D1651" t="s" s="253">
        <v>2127</v>
      </c>
      <c r="E1651" t="s" s="253">
        <v>3504</v>
      </c>
      <c r="F1651" s="253">
        <f>IF('J202'!T39&gt;=0,"OK","ERROR")</f>
      </c>
    </row>
    <row r="1652">
      <c r="A1652" t="s" s="253">
        <v>155</v>
      </c>
      <c r="B1652" t="s" s="252">
        <v>2107</v>
      </c>
      <c r="C1652" t="s" s="253">
        <v>2108</v>
      </c>
      <c r="D1652" t="s" s="253">
        <v>2129</v>
      </c>
      <c r="E1652" t="s" s="253">
        <v>3505</v>
      </c>
      <c r="F1652" s="253">
        <f>IF('J202'!U39&gt;=0,"OK","ERROR")</f>
      </c>
    </row>
    <row r="1653">
      <c r="A1653" t="s" s="253">
        <v>155</v>
      </c>
      <c r="B1653" t="s" s="252">
        <v>2107</v>
      </c>
      <c r="C1653" t="s" s="253">
        <v>2108</v>
      </c>
      <c r="D1653" t="s" s="253">
        <v>2131</v>
      </c>
      <c r="E1653" t="s" s="253">
        <v>3506</v>
      </c>
      <c r="F1653" s="253">
        <f>IF('J202'!V39&gt;=0,"OK","ERROR")</f>
      </c>
    </row>
    <row r="1654">
      <c r="A1654" t="s" s="253">
        <v>155</v>
      </c>
      <c r="B1654" t="s" s="252">
        <v>2107</v>
      </c>
      <c r="C1654" t="s" s="253">
        <v>2108</v>
      </c>
      <c r="D1654" t="s" s="253">
        <v>2133</v>
      </c>
      <c r="E1654" t="s" s="253">
        <v>3507</v>
      </c>
      <c r="F1654" s="253">
        <f>IF('J202'!W39&gt;=0,"OK","ERROR")</f>
      </c>
    </row>
    <row r="1655">
      <c r="A1655" t="s" s="253">
        <v>155</v>
      </c>
      <c r="B1655" t="s" s="252">
        <v>2107</v>
      </c>
      <c r="C1655" t="s" s="253">
        <v>2108</v>
      </c>
      <c r="D1655" t="s" s="253">
        <v>2135</v>
      </c>
      <c r="E1655" t="s" s="253">
        <v>3508</v>
      </c>
      <c r="F1655" s="253">
        <f>IF('J202'!X39&gt;=0,"OK","ERROR")</f>
      </c>
    </row>
    <row r="1656">
      <c r="A1656" t="s" s="253">
        <v>155</v>
      </c>
      <c r="B1656" t="s" s="252">
        <v>2107</v>
      </c>
      <c r="C1656" t="s" s="253">
        <v>2108</v>
      </c>
      <c r="D1656" t="s" s="253">
        <v>2137</v>
      </c>
      <c r="E1656" t="s" s="253">
        <v>3509</v>
      </c>
      <c r="F1656" s="253">
        <f>IF('J202'!Y39&gt;=0,"OK","ERROR")</f>
      </c>
    </row>
    <row r="1657">
      <c r="A1657" t="s" s="253">
        <v>155</v>
      </c>
      <c r="B1657" t="s" s="252">
        <v>2107</v>
      </c>
      <c r="C1657" t="s" s="253">
        <v>2108</v>
      </c>
      <c r="D1657" t="s" s="253">
        <v>2139</v>
      </c>
      <c r="E1657" t="s" s="253">
        <v>3510</v>
      </c>
      <c r="F1657" s="253">
        <f>IF('J202'!K40&gt;=0,"OK","ERROR")</f>
      </c>
    </row>
    <row r="1658">
      <c r="A1658" t="s" s="253">
        <v>155</v>
      </c>
      <c r="B1658" t="s" s="252">
        <v>2107</v>
      </c>
      <c r="C1658" t="s" s="253">
        <v>2108</v>
      </c>
      <c r="D1658" t="s" s="253">
        <v>2141</v>
      </c>
      <c r="E1658" t="s" s="253">
        <v>3511</v>
      </c>
      <c r="F1658" s="253">
        <f>IF('J202'!L40&gt;=0,"OK","ERROR")</f>
      </c>
    </row>
    <row r="1659">
      <c r="A1659" t="s" s="253">
        <v>155</v>
      </c>
      <c r="B1659" t="s" s="252">
        <v>2107</v>
      </c>
      <c r="C1659" t="s" s="253">
        <v>2108</v>
      </c>
      <c r="D1659" t="s" s="253">
        <v>2143</v>
      </c>
      <c r="E1659" t="s" s="253">
        <v>3512</v>
      </c>
      <c r="F1659" s="253">
        <f>IF('J202'!M40&gt;=0,"OK","ERROR")</f>
      </c>
    </row>
    <row r="1660">
      <c r="A1660" t="s" s="253">
        <v>155</v>
      </c>
      <c r="B1660" t="s" s="252">
        <v>2107</v>
      </c>
      <c r="C1660" t="s" s="253">
        <v>2108</v>
      </c>
      <c r="D1660" t="s" s="253">
        <v>2145</v>
      </c>
      <c r="E1660" t="s" s="253">
        <v>3513</v>
      </c>
      <c r="F1660" s="253">
        <f>IF('J202'!N40&gt;=0,"OK","ERROR")</f>
      </c>
    </row>
    <row r="1661">
      <c r="A1661" t="s" s="253">
        <v>155</v>
      </c>
      <c r="B1661" t="s" s="252">
        <v>2107</v>
      </c>
      <c r="C1661" t="s" s="253">
        <v>2108</v>
      </c>
      <c r="D1661" t="s" s="253">
        <v>2147</v>
      </c>
      <c r="E1661" t="s" s="253">
        <v>3514</v>
      </c>
      <c r="F1661" s="253">
        <f>IF('J202'!O40&gt;=0,"OK","ERROR")</f>
      </c>
    </row>
    <row r="1662">
      <c r="A1662" t="s" s="253">
        <v>155</v>
      </c>
      <c r="B1662" t="s" s="252">
        <v>2107</v>
      </c>
      <c r="C1662" t="s" s="253">
        <v>2108</v>
      </c>
      <c r="D1662" t="s" s="253">
        <v>2149</v>
      </c>
      <c r="E1662" t="s" s="253">
        <v>3515</v>
      </c>
      <c r="F1662" s="253">
        <f>IF('J202'!P40&gt;=0,"OK","ERROR")</f>
      </c>
    </row>
    <row r="1663">
      <c r="A1663" t="s" s="253">
        <v>155</v>
      </c>
      <c r="B1663" t="s" s="252">
        <v>2107</v>
      </c>
      <c r="C1663" t="s" s="253">
        <v>2108</v>
      </c>
      <c r="D1663" t="s" s="253">
        <v>2151</v>
      </c>
      <c r="E1663" t="s" s="253">
        <v>3516</v>
      </c>
      <c r="F1663" s="253">
        <f>IF('J202'!Q40&gt;=0,"OK","ERROR")</f>
      </c>
    </row>
    <row r="1664">
      <c r="A1664" t="s" s="253">
        <v>155</v>
      </c>
      <c r="B1664" t="s" s="252">
        <v>2107</v>
      </c>
      <c r="C1664" t="s" s="253">
        <v>2108</v>
      </c>
      <c r="D1664" t="s" s="253">
        <v>2153</v>
      </c>
      <c r="E1664" t="s" s="253">
        <v>3517</v>
      </c>
      <c r="F1664" s="253">
        <f>IF('J202'!R40&gt;=0,"OK","ERROR")</f>
      </c>
    </row>
    <row r="1665">
      <c r="A1665" t="s" s="253">
        <v>155</v>
      </c>
      <c r="B1665" t="s" s="252">
        <v>2107</v>
      </c>
      <c r="C1665" t="s" s="253">
        <v>2108</v>
      </c>
      <c r="D1665" t="s" s="253">
        <v>2155</v>
      </c>
      <c r="E1665" t="s" s="253">
        <v>3518</v>
      </c>
      <c r="F1665" s="253">
        <f>IF('J202'!S40&gt;=0,"OK","ERROR")</f>
      </c>
    </row>
    <row r="1666">
      <c r="A1666" t="s" s="253">
        <v>155</v>
      </c>
      <c r="B1666" t="s" s="252">
        <v>2107</v>
      </c>
      <c r="C1666" t="s" s="253">
        <v>2108</v>
      </c>
      <c r="D1666" t="s" s="253">
        <v>2157</v>
      </c>
      <c r="E1666" t="s" s="253">
        <v>3519</v>
      </c>
      <c r="F1666" s="253">
        <f>IF('J202'!T40&gt;=0,"OK","ERROR")</f>
      </c>
    </row>
    <row r="1667">
      <c r="A1667" t="s" s="253">
        <v>155</v>
      </c>
      <c r="B1667" t="s" s="252">
        <v>2107</v>
      </c>
      <c r="C1667" t="s" s="253">
        <v>2108</v>
      </c>
      <c r="D1667" t="s" s="253">
        <v>2159</v>
      </c>
      <c r="E1667" t="s" s="253">
        <v>3520</v>
      </c>
      <c r="F1667" s="253">
        <f>IF('J202'!U40&gt;=0,"OK","ERROR")</f>
      </c>
    </row>
    <row r="1668">
      <c r="A1668" t="s" s="253">
        <v>155</v>
      </c>
      <c r="B1668" t="s" s="252">
        <v>2107</v>
      </c>
      <c r="C1668" t="s" s="253">
        <v>2108</v>
      </c>
      <c r="D1668" t="s" s="253">
        <v>2161</v>
      </c>
      <c r="E1668" t="s" s="253">
        <v>3521</v>
      </c>
      <c r="F1668" s="253">
        <f>IF('J202'!V40&gt;=0,"OK","ERROR")</f>
      </c>
    </row>
    <row r="1669">
      <c r="A1669" t="s" s="253">
        <v>155</v>
      </c>
      <c r="B1669" t="s" s="252">
        <v>2107</v>
      </c>
      <c r="C1669" t="s" s="253">
        <v>2108</v>
      </c>
      <c r="D1669" t="s" s="253">
        <v>2163</v>
      </c>
      <c r="E1669" t="s" s="253">
        <v>3522</v>
      </c>
      <c r="F1669" s="253">
        <f>IF('J202'!W40&gt;=0,"OK","ERROR")</f>
      </c>
    </row>
    <row r="1670">
      <c r="A1670" t="s" s="253">
        <v>155</v>
      </c>
      <c r="B1670" t="s" s="252">
        <v>2107</v>
      </c>
      <c r="C1670" t="s" s="253">
        <v>2108</v>
      </c>
      <c r="D1670" t="s" s="253">
        <v>2165</v>
      </c>
      <c r="E1670" t="s" s="253">
        <v>3523</v>
      </c>
      <c r="F1670" s="253">
        <f>IF('J202'!X40&gt;=0,"OK","ERROR")</f>
      </c>
    </row>
    <row r="1671">
      <c r="A1671" t="s" s="253">
        <v>155</v>
      </c>
      <c r="B1671" t="s" s="252">
        <v>2107</v>
      </c>
      <c r="C1671" t="s" s="253">
        <v>2108</v>
      </c>
      <c r="D1671" t="s" s="253">
        <v>2167</v>
      </c>
      <c r="E1671" t="s" s="253">
        <v>3524</v>
      </c>
      <c r="F1671" s="253">
        <f>IF('J202'!Y40&gt;=0,"OK","ERROR")</f>
      </c>
    </row>
    <row r="1672">
      <c r="A1672" t="s" s="253">
        <v>155</v>
      </c>
      <c r="B1672" t="s" s="252">
        <v>2107</v>
      </c>
      <c r="C1672" t="s" s="253">
        <v>2108</v>
      </c>
      <c r="D1672" t="s" s="253">
        <v>3525</v>
      </c>
      <c r="E1672" t="s" s="253">
        <v>3526</v>
      </c>
      <c r="F1672" s="253">
        <f>IF('J202'!K68&gt;=0,"OK","ERROR")</f>
      </c>
    </row>
    <row r="1673">
      <c r="A1673" t="s" s="253">
        <v>155</v>
      </c>
      <c r="B1673" t="s" s="252">
        <v>2107</v>
      </c>
      <c r="C1673" t="s" s="253">
        <v>2108</v>
      </c>
      <c r="D1673" t="s" s="253">
        <v>3527</v>
      </c>
      <c r="E1673" t="s" s="253">
        <v>3528</v>
      </c>
      <c r="F1673" s="253">
        <f>IF('J202'!L68&gt;=0,"OK","ERROR")</f>
      </c>
    </row>
    <row r="1674">
      <c r="A1674" t="s" s="253">
        <v>155</v>
      </c>
      <c r="B1674" t="s" s="252">
        <v>2107</v>
      </c>
      <c r="C1674" t="s" s="253">
        <v>2108</v>
      </c>
      <c r="D1674" t="s" s="253">
        <v>3529</v>
      </c>
      <c r="E1674" t="s" s="253">
        <v>3530</v>
      </c>
      <c r="F1674" s="253">
        <f>IF('J202'!M68&gt;=0,"OK","ERROR")</f>
      </c>
    </row>
    <row r="1675">
      <c r="A1675" t="s" s="253">
        <v>155</v>
      </c>
      <c r="B1675" t="s" s="252">
        <v>2107</v>
      </c>
      <c r="C1675" t="s" s="253">
        <v>2108</v>
      </c>
      <c r="D1675" t="s" s="253">
        <v>3531</v>
      </c>
      <c r="E1675" t="s" s="253">
        <v>3532</v>
      </c>
      <c r="F1675" s="253">
        <f>IF('J202'!N68&gt;=0,"OK","ERROR")</f>
      </c>
    </row>
    <row r="1676">
      <c r="A1676" t="s" s="253">
        <v>155</v>
      </c>
      <c r="B1676" t="s" s="252">
        <v>2107</v>
      </c>
      <c r="C1676" t="s" s="253">
        <v>2108</v>
      </c>
      <c r="D1676" t="s" s="253">
        <v>3533</v>
      </c>
      <c r="E1676" t="s" s="253">
        <v>3534</v>
      </c>
      <c r="F1676" s="253">
        <f>IF('J202'!O68&gt;=0,"OK","ERROR")</f>
      </c>
    </row>
    <row r="1677">
      <c r="A1677" t="s" s="253">
        <v>155</v>
      </c>
      <c r="B1677" t="s" s="252">
        <v>2107</v>
      </c>
      <c r="C1677" t="s" s="253">
        <v>2108</v>
      </c>
      <c r="D1677" t="s" s="253">
        <v>3535</v>
      </c>
      <c r="E1677" t="s" s="253">
        <v>3536</v>
      </c>
      <c r="F1677" s="253">
        <f>IF('J202'!P68&gt;=0,"OK","ERROR")</f>
      </c>
    </row>
    <row r="1678">
      <c r="A1678" t="s" s="253">
        <v>155</v>
      </c>
      <c r="B1678" t="s" s="252">
        <v>2107</v>
      </c>
      <c r="C1678" t="s" s="253">
        <v>2108</v>
      </c>
      <c r="D1678" t="s" s="253">
        <v>3537</v>
      </c>
      <c r="E1678" t="s" s="253">
        <v>3538</v>
      </c>
      <c r="F1678" s="253">
        <f>IF('J202'!Q68&gt;=0,"OK","ERROR")</f>
      </c>
    </row>
    <row r="1679">
      <c r="A1679" t="s" s="253">
        <v>155</v>
      </c>
      <c r="B1679" t="s" s="252">
        <v>2107</v>
      </c>
      <c r="C1679" t="s" s="253">
        <v>2108</v>
      </c>
      <c r="D1679" t="s" s="253">
        <v>3539</v>
      </c>
      <c r="E1679" t="s" s="253">
        <v>3540</v>
      </c>
      <c r="F1679" s="253">
        <f>IF('J202'!R68&gt;=0,"OK","ERROR")</f>
      </c>
    </row>
    <row r="1680">
      <c r="A1680" t="s" s="253">
        <v>155</v>
      </c>
      <c r="B1680" t="s" s="252">
        <v>2107</v>
      </c>
      <c r="C1680" t="s" s="253">
        <v>2108</v>
      </c>
      <c r="D1680" t="s" s="253">
        <v>3541</v>
      </c>
      <c r="E1680" t="s" s="253">
        <v>3542</v>
      </c>
      <c r="F1680" s="253">
        <f>IF('J202'!S68&gt;=0,"OK","ERROR")</f>
      </c>
    </row>
    <row r="1681">
      <c r="A1681" t="s" s="253">
        <v>155</v>
      </c>
      <c r="B1681" t="s" s="252">
        <v>2107</v>
      </c>
      <c r="C1681" t="s" s="253">
        <v>2108</v>
      </c>
      <c r="D1681" t="s" s="253">
        <v>3543</v>
      </c>
      <c r="E1681" t="s" s="253">
        <v>3544</v>
      </c>
      <c r="F1681" s="253">
        <f>IF('J202'!T68&gt;=0,"OK","ERROR")</f>
      </c>
    </row>
    <row r="1682">
      <c r="A1682" t="s" s="253">
        <v>155</v>
      </c>
      <c r="B1682" t="s" s="252">
        <v>2107</v>
      </c>
      <c r="C1682" t="s" s="253">
        <v>2108</v>
      </c>
      <c r="D1682" t="s" s="253">
        <v>3545</v>
      </c>
      <c r="E1682" t="s" s="253">
        <v>3546</v>
      </c>
      <c r="F1682" s="253">
        <f>IF('J202'!U68&gt;=0,"OK","ERROR")</f>
      </c>
    </row>
    <row r="1683">
      <c r="A1683" t="s" s="253">
        <v>155</v>
      </c>
      <c r="B1683" t="s" s="252">
        <v>2107</v>
      </c>
      <c r="C1683" t="s" s="253">
        <v>2108</v>
      </c>
      <c r="D1683" t="s" s="253">
        <v>3547</v>
      </c>
      <c r="E1683" t="s" s="253">
        <v>3548</v>
      </c>
      <c r="F1683" s="253">
        <f>IF('J202'!V68&gt;=0,"OK","ERROR")</f>
      </c>
    </row>
    <row r="1684">
      <c r="A1684" t="s" s="253">
        <v>155</v>
      </c>
      <c r="B1684" t="s" s="252">
        <v>2107</v>
      </c>
      <c r="C1684" t="s" s="253">
        <v>2108</v>
      </c>
      <c r="D1684" t="s" s="253">
        <v>3549</v>
      </c>
      <c r="E1684" t="s" s="253">
        <v>3550</v>
      </c>
      <c r="F1684" s="253">
        <f>IF('J202'!W68&gt;=0,"OK","ERROR")</f>
      </c>
    </row>
    <row r="1685">
      <c r="A1685" t="s" s="253">
        <v>155</v>
      </c>
      <c r="B1685" t="s" s="252">
        <v>2107</v>
      </c>
      <c r="C1685" t="s" s="253">
        <v>2108</v>
      </c>
      <c r="D1685" t="s" s="253">
        <v>3551</v>
      </c>
      <c r="E1685" t="s" s="253">
        <v>3552</v>
      </c>
      <c r="F1685" s="253">
        <f>IF('J202'!X68&gt;=0,"OK","ERROR")</f>
      </c>
    </row>
    <row r="1686">
      <c r="A1686" t="s" s="253">
        <v>155</v>
      </c>
      <c r="B1686" t="s" s="252">
        <v>2107</v>
      </c>
      <c r="C1686" t="s" s="253">
        <v>2108</v>
      </c>
      <c r="D1686" t="s" s="253">
        <v>3553</v>
      </c>
      <c r="E1686" t="s" s="253">
        <v>3554</v>
      </c>
      <c r="F1686" s="253">
        <f>IF('J202'!Y68&gt;=0,"OK","ERROR")</f>
      </c>
    </row>
    <row r="1687">
      <c r="A1687" t="s" s="253">
        <v>155</v>
      </c>
      <c r="B1687" t="s" s="252">
        <v>3555</v>
      </c>
      <c r="C1687" t="s" s="253">
        <v>3556</v>
      </c>
      <c r="D1687" t="s" s="253">
        <v>3557</v>
      </c>
      <c r="E1687" t="s" s="253">
        <v>3558</v>
      </c>
      <c r="F1687" s="253">
        <f>IF(ABS('J202'!K53-SUM('J202'!K55,'J202'!K54))&lt;=0.5,"OK","ERROR")</f>
      </c>
    </row>
    <row r="1688">
      <c r="A1688" t="s" s="253">
        <v>155</v>
      </c>
      <c r="B1688" t="s" s="252">
        <v>3555</v>
      </c>
      <c r="C1688" t="s" s="253">
        <v>3556</v>
      </c>
      <c r="D1688" t="s" s="253">
        <v>3559</v>
      </c>
      <c r="E1688" t="s" s="253">
        <v>3560</v>
      </c>
      <c r="F1688" s="253">
        <f>IF(ABS('J202'!L53-SUM('J202'!L55,'J202'!L54))&lt;=0.5,"OK","ERROR")</f>
      </c>
    </row>
    <row r="1689">
      <c r="A1689" t="s" s="253">
        <v>155</v>
      </c>
      <c r="B1689" t="s" s="252">
        <v>3555</v>
      </c>
      <c r="C1689" t="s" s="253">
        <v>3556</v>
      </c>
      <c r="D1689" t="s" s="253">
        <v>3561</v>
      </c>
      <c r="E1689" t="s" s="253">
        <v>3562</v>
      </c>
      <c r="F1689" s="253">
        <f>IF(ABS('J202'!M53-SUM('J202'!M55,'J202'!M54))&lt;=0.5,"OK","ERROR")</f>
      </c>
    </row>
    <row r="1690">
      <c r="A1690" t="s" s="253">
        <v>155</v>
      </c>
      <c r="B1690" t="s" s="252">
        <v>3555</v>
      </c>
      <c r="C1690" t="s" s="253">
        <v>3556</v>
      </c>
      <c r="D1690" t="s" s="253">
        <v>3563</v>
      </c>
      <c r="E1690" t="s" s="253">
        <v>3564</v>
      </c>
      <c r="F1690" s="253">
        <f>IF(ABS('J202'!N53-SUM('J202'!N55,'J202'!N54))&lt;=0.5,"OK","ERROR")</f>
      </c>
    </row>
    <row r="1691">
      <c r="A1691" t="s" s="253">
        <v>155</v>
      </c>
      <c r="B1691" t="s" s="252">
        <v>3555</v>
      </c>
      <c r="C1691" t="s" s="253">
        <v>3556</v>
      </c>
      <c r="D1691" t="s" s="253">
        <v>3565</v>
      </c>
      <c r="E1691" t="s" s="253">
        <v>3566</v>
      </c>
      <c r="F1691" s="253">
        <f>IF(ABS('J202'!O53-SUM('J202'!O55,'J202'!O54))&lt;=0.5,"OK","ERROR")</f>
      </c>
    </row>
    <row r="1692">
      <c r="A1692" t="s" s="253">
        <v>155</v>
      </c>
      <c r="B1692" t="s" s="252">
        <v>3555</v>
      </c>
      <c r="C1692" t="s" s="253">
        <v>3556</v>
      </c>
      <c r="D1692" t="s" s="253">
        <v>3567</v>
      </c>
      <c r="E1692" t="s" s="253">
        <v>3568</v>
      </c>
      <c r="F1692" s="253">
        <f>IF(ABS('J202'!P53-SUM('J202'!P55,'J202'!P54))&lt;=0.5,"OK","ERROR")</f>
      </c>
    </row>
    <row r="1693">
      <c r="A1693" t="s" s="253">
        <v>155</v>
      </c>
      <c r="B1693" t="s" s="252">
        <v>3555</v>
      </c>
      <c r="C1693" t="s" s="253">
        <v>3556</v>
      </c>
      <c r="D1693" t="s" s="253">
        <v>3569</v>
      </c>
      <c r="E1693" t="s" s="253">
        <v>3570</v>
      </c>
      <c r="F1693" s="253">
        <f>IF(ABS('J202'!Q53-SUM('J202'!Q55,'J202'!Q54))&lt;=0.5,"OK","ERROR")</f>
      </c>
    </row>
    <row r="1694">
      <c r="A1694" t="s" s="253">
        <v>155</v>
      </c>
      <c r="B1694" t="s" s="252">
        <v>3555</v>
      </c>
      <c r="C1694" t="s" s="253">
        <v>3556</v>
      </c>
      <c r="D1694" t="s" s="253">
        <v>3571</v>
      </c>
      <c r="E1694" t="s" s="253">
        <v>3572</v>
      </c>
      <c r="F1694" s="253">
        <f>IF(ABS('J202'!R53-SUM('J202'!R55,'J202'!R54))&lt;=0.5,"OK","ERROR")</f>
      </c>
    </row>
    <row r="1695">
      <c r="A1695" t="s" s="253">
        <v>155</v>
      </c>
      <c r="B1695" t="s" s="252">
        <v>3555</v>
      </c>
      <c r="C1695" t="s" s="253">
        <v>3556</v>
      </c>
      <c r="D1695" t="s" s="253">
        <v>3573</v>
      </c>
      <c r="E1695" t="s" s="253">
        <v>3574</v>
      </c>
      <c r="F1695" s="253">
        <f>IF(ABS('J202'!S53-SUM('J202'!S55,'J202'!S54))&lt;=0.5,"OK","ERROR")</f>
      </c>
    </row>
    <row r="1696">
      <c r="A1696" t="s" s="253">
        <v>155</v>
      </c>
      <c r="B1696" t="s" s="252">
        <v>3555</v>
      </c>
      <c r="C1696" t="s" s="253">
        <v>3556</v>
      </c>
      <c r="D1696" t="s" s="253">
        <v>3575</v>
      </c>
      <c r="E1696" t="s" s="253">
        <v>3576</v>
      </c>
      <c r="F1696" s="253">
        <f>IF(ABS('J202'!T53-SUM('J202'!T55,'J202'!T54))&lt;=0.5,"OK","ERROR")</f>
      </c>
    </row>
    <row r="1697">
      <c r="A1697" t="s" s="253">
        <v>155</v>
      </c>
      <c r="B1697" t="s" s="252">
        <v>3555</v>
      </c>
      <c r="C1697" t="s" s="253">
        <v>3556</v>
      </c>
      <c r="D1697" t="s" s="253">
        <v>3577</v>
      </c>
      <c r="E1697" t="s" s="253">
        <v>3578</v>
      </c>
      <c r="F1697" s="253">
        <f>IF(ABS('J202'!U53-SUM('J202'!U55,'J202'!U54))&lt;=0.5,"OK","ERROR")</f>
      </c>
    </row>
    <row r="1698">
      <c r="A1698" t="s" s="253">
        <v>155</v>
      </c>
      <c r="B1698" t="s" s="252">
        <v>3555</v>
      </c>
      <c r="C1698" t="s" s="253">
        <v>3556</v>
      </c>
      <c r="D1698" t="s" s="253">
        <v>3579</v>
      </c>
      <c r="E1698" t="s" s="253">
        <v>3580</v>
      </c>
      <c r="F1698" s="253">
        <f>IF(ABS('J202'!V53-SUM('J202'!V55,'J202'!V54))&lt;=0.5,"OK","ERROR")</f>
      </c>
    </row>
    <row r="1699">
      <c r="A1699" t="s" s="253">
        <v>155</v>
      </c>
      <c r="B1699" t="s" s="252">
        <v>3555</v>
      </c>
      <c r="C1699" t="s" s="253">
        <v>3556</v>
      </c>
      <c r="D1699" t="s" s="253">
        <v>3581</v>
      </c>
      <c r="E1699" t="s" s="253">
        <v>3582</v>
      </c>
      <c r="F1699" s="253">
        <f>IF(ABS('J202'!W53-SUM('J202'!W55,'J202'!W54))&lt;=0.5,"OK","ERROR")</f>
      </c>
    </row>
    <row r="1700">
      <c r="A1700" t="s" s="253">
        <v>155</v>
      </c>
      <c r="B1700" t="s" s="252">
        <v>3555</v>
      </c>
      <c r="C1700" t="s" s="253">
        <v>3556</v>
      </c>
      <c r="D1700" t="s" s="253">
        <v>3583</v>
      </c>
      <c r="E1700" t="s" s="253">
        <v>3584</v>
      </c>
      <c r="F1700" s="253">
        <f>IF(ABS('J202'!X53-SUM('J202'!X55,'J202'!X54))&lt;=0.5,"OK","ERROR")</f>
      </c>
    </row>
    <row r="1701">
      <c r="A1701" t="s" s="253">
        <v>155</v>
      </c>
      <c r="B1701" t="s" s="252">
        <v>3555</v>
      </c>
      <c r="C1701" t="s" s="253">
        <v>3556</v>
      </c>
      <c r="D1701" t="s" s="253">
        <v>3585</v>
      </c>
      <c r="E1701" t="s" s="253">
        <v>3586</v>
      </c>
      <c r="F1701" s="253">
        <f>IF(ABS('J202'!Y53-SUM('J202'!Y55,'J202'!Y54))&lt;=0.5,"OK","ERROR")</f>
      </c>
    </row>
    <row r="1702">
      <c r="A1702" t="s" s="253">
        <v>155</v>
      </c>
      <c r="B1702" t="s" s="252">
        <v>3587</v>
      </c>
      <c r="C1702" t="s" s="253">
        <v>3588</v>
      </c>
      <c r="D1702" t="s" s="253">
        <v>3589</v>
      </c>
      <c r="E1702" t="s" s="253">
        <v>3590</v>
      </c>
      <c r="F1702" s="253">
        <f>IF(ABS('J202'!K76-SUM('J202'!K77,'J202'!K78))&lt;=0.5,"OK","ERROR")</f>
      </c>
    </row>
    <row r="1703">
      <c r="A1703" t="s" s="253">
        <v>155</v>
      </c>
      <c r="B1703" t="s" s="252">
        <v>3587</v>
      </c>
      <c r="C1703" t="s" s="253">
        <v>3588</v>
      </c>
      <c r="D1703" t="s" s="253">
        <v>3591</v>
      </c>
      <c r="E1703" t="s" s="253">
        <v>3592</v>
      </c>
      <c r="F1703" s="253">
        <f>IF(ABS('J202'!M76-SUM('J202'!M77,'J202'!M78))&lt;=0.5,"OK","ERROR")</f>
      </c>
    </row>
    <row r="1704">
      <c r="A1704" t="s" s="253">
        <v>155</v>
      </c>
      <c r="B1704" t="s" s="252">
        <v>3587</v>
      </c>
      <c r="C1704" t="s" s="253">
        <v>3588</v>
      </c>
      <c r="D1704" t="s" s="253">
        <v>3593</v>
      </c>
      <c r="E1704" t="s" s="253">
        <v>3594</v>
      </c>
      <c r="F1704" s="253">
        <f>IF(ABS('J202'!N76-SUM('J202'!N77,'J202'!N78))&lt;=0.5,"OK","ERROR")</f>
      </c>
    </row>
    <row r="1705">
      <c r="A1705" t="s" s="253">
        <v>155</v>
      </c>
      <c r="B1705" t="s" s="252">
        <v>3587</v>
      </c>
      <c r="C1705" t="s" s="253">
        <v>3588</v>
      </c>
      <c r="D1705" t="s" s="253">
        <v>3595</v>
      </c>
      <c r="E1705" t="s" s="253">
        <v>3596</v>
      </c>
      <c r="F1705" s="253">
        <f>IF(ABS('J202'!O76-SUM('J202'!O77,'J202'!O78))&lt;=0.5,"OK","ERROR")</f>
      </c>
    </row>
    <row r="1706">
      <c r="A1706" t="s" s="253">
        <v>155</v>
      </c>
      <c r="B1706" t="s" s="252">
        <v>3587</v>
      </c>
      <c r="C1706" t="s" s="253">
        <v>3588</v>
      </c>
      <c r="D1706" t="s" s="253">
        <v>3597</v>
      </c>
      <c r="E1706" t="s" s="253">
        <v>3598</v>
      </c>
      <c r="F1706" s="253">
        <f>IF(ABS('J202'!P76-SUM('J202'!P77,'J202'!P78))&lt;=0.5,"OK","ERROR")</f>
      </c>
    </row>
    <row r="1707">
      <c r="A1707" t="s" s="253">
        <v>155</v>
      </c>
      <c r="B1707" t="s" s="252">
        <v>3587</v>
      </c>
      <c r="C1707" t="s" s="253">
        <v>3588</v>
      </c>
      <c r="D1707" t="s" s="253">
        <v>3599</v>
      </c>
      <c r="E1707" t="s" s="253">
        <v>3600</v>
      </c>
      <c r="F1707" s="253">
        <f>IF(ABS('J202'!Q76-SUM('J202'!Q77,'J202'!Q78))&lt;=0.5,"OK","ERROR")</f>
      </c>
    </row>
    <row r="1708">
      <c r="A1708" t="s" s="253">
        <v>155</v>
      </c>
      <c r="B1708" t="s" s="252">
        <v>3587</v>
      </c>
      <c r="C1708" t="s" s="253">
        <v>3588</v>
      </c>
      <c r="D1708" t="s" s="253">
        <v>3601</v>
      </c>
      <c r="E1708" t="s" s="253">
        <v>3602</v>
      </c>
      <c r="F1708" s="253">
        <f>IF(ABS('J202'!R76-SUM('J202'!R77,'J202'!R78))&lt;=0.5,"OK","ERROR")</f>
      </c>
    </row>
    <row r="1709">
      <c r="A1709" t="s" s="253">
        <v>155</v>
      </c>
      <c r="B1709" t="s" s="252">
        <v>3587</v>
      </c>
      <c r="C1709" t="s" s="253">
        <v>3588</v>
      </c>
      <c r="D1709" t="s" s="253">
        <v>3603</v>
      </c>
      <c r="E1709" t="s" s="253">
        <v>3604</v>
      </c>
      <c r="F1709" s="253">
        <f>IF(ABS('J202'!T76-SUM('J202'!T77,'J202'!T78))&lt;=0.5,"OK","ERROR")</f>
      </c>
    </row>
    <row r="1710">
      <c r="A1710" t="s" s="253">
        <v>155</v>
      </c>
      <c r="B1710" t="s" s="252">
        <v>3587</v>
      </c>
      <c r="C1710" t="s" s="253">
        <v>3588</v>
      </c>
      <c r="D1710" t="s" s="253">
        <v>3605</v>
      </c>
      <c r="E1710" t="s" s="253">
        <v>3606</v>
      </c>
      <c r="F1710" s="253">
        <f>IF(ABS('J202'!U76-SUM('J202'!U77,'J202'!U78))&lt;=0.5,"OK","ERROR")</f>
      </c>
    </row>
    <row r="1711">
      <c r="A1711" t="s" s="253">
        <v>155</v>
      </c>
      <c r="B1711" t="s" s="252">
        <v>3587</v>
      </c>
      <c r="C1711" t="s" s="253">
        <v>3588</v>
      </c>
      <c r="D1711" t="s" s="253">
        <v>3607</v>
      </c>
      <c r="E1711" t="s" s="253">
        <v>3608</v>
      </c>
      <c r="F1711" s="253">
        <f>IF(ABS('J202'!V76-SUM('J202'!V77,'J202'!V78))&lt;=0.5,"OK","ERROR")</f>
      </c>
    </row>
    <row r="1712">
      <c r="A1712" t="s" s="253">
        <v>155</v>
      </c>
      <c r="B1712" t="s" s="252">
        <v>3587</v>
      </c>
      <c r="C1712" t="s" s="253">
        <v>3588</v>
      </c>
      <c r="D1712" t="s" s="253">
        <v>3609</v>
      </c>
      <c r="E1712" t="s" s="253">
        <v>3610</v>
      </c>
      <c r="F1712" s="253">
        <f>IF(ABS('J202'!W76-SUM('J202'!W77,'J202'!W78))&lt;=0.5,"OK","ERROR")</f>
      </c>
    </row>
    <row r="1713">
      <c r="A1713" t="s" s="253">
        <v>155</v>
      </c>
      <c r="B1713" t="s" s="252">
        <v>3587</v>
      </c>
      <c r="C1713" t="s" s="253">
        <v>3588</v>
      </c>
      <c r="D1713" t="s" s="253">
        <v>3611</v>
      </c>
      <c r="E1713" t="s" s="253">
        <v>3612</v>
      </c>
      <c r="F1713" s="253">
        <f>IF(ABS('J202'!X76-SUM('J202'!X77,'J202'!X78))&lt;=0.5,"OK","ERROR")</f>
      </c>
    </row>
    <row r="1714">
      <c r="A1714" t="s" s="253">
        <v>155</v>
      </c>
      <c r="B1714" t="s" s="252">
        <v>3587</v>
      </c>
      <c r="C1714" t="s" s="253">
        <v>3588</v>
      </c>
      <c r="D1714" t="s" s="253">
        <v>3613</v>
      </c>
      <c r="E1714" t="s" s="253">
        <v>3614</v>
      </c>
      <c r="F1714" s="253">
        <f>IF(ABS('J202'!Y76-SUM('J202'!Y77,'J202'!Y78))&lt;=0.5,"OK","ERROR")</f>
      </c>
    </row>
    <row r="1715">
      <c r="A1715" t="s" s="253">
        <v>155</v>
      </c>
      <c r="B1715" t="s" s="252">
        <v>3615</v>
      </c>
      <c r="C1715" t="s" s="253">
        <v>3616</v>
      </c>
      <c r="D1715" t="s" s="253">
        <v>3617</v>
      </c>
      <c r="E1715" t="s" s="253">
        <v>3618</v>
      </c>
      <c r="F1715" s="253">
        <f>IF(ABS('J202'!K98-SUM('J202'!K79,-'J202'!K96,'J202'!K71,'J202'!K95,'J202'!K91,'J202'!K94,'J202'!K97,'J202'!K67,'J202'!K76,'J202'!K92,'J202'!K90,'J202'!K85,'J202'!K89,'J202'!K86,'J202'!K21,'J202'!K50,'J202'!K70,'J202'!K31))&lt;=0.5,"OK","ERROR")</f>
      </c>
    </row>
    <row r="1716">
      <c r="A1716" t="s" s="253">
        <v>155</v>
      </c>
      <c r="B1716" t="s" s="252">
        <v>3615</v>
      </c>
      <c r="C1716" t="s" s="253">
        <v>3616</v>
      </c>
      <c r="D1716" t="s" s="253">
        <v>3619</v>
      </c>
      <c r="E1716" t="s" s="253">
        <v>3620</v>
      </c>
      <c r="F1716" s="253">
        <f>IF(ABS('J202'!L98-SUM('J202'!L71,'J202'!L67,'J202'!L86,'J202'!L21,'J202'!L50,'J202'!L70,'J202'!L31))&lt;=0.5,"OK","ERROR")</f>
      </c>
    </row>
    <row r="1717">
      <c r="A1717" t="s" s="253">
        <v>155</v>
      </c>
      <c r="B1717" t="s" s="252">
        <v>3615</v>
      </c>
      <c r="C1717" t="s" s="253">
        <v>3616</v>
      </c>
      <c r="D1717" t="s" s="253">
        <v>3621</v>
      </c>
      <c r="E1717" t="s" s="253">
        <v>3622</v>
      </c>
      <c r="F1717" s="253">
        <f>IF(ABS('J202'!M98-SUM('J202'!M79,-'J202'!M96,'J202'!M71,'J202'!M95,'J202'!M91,'J202'!M94,'J202'!M97,'J202'!M67,'J202'!M76,'J202'!M92,'J202'!M90,'J202'!M85,'J202'!M89,'J202'!M86,'J202'!M21,'J202'!M50,'J202'!M70,'J202'!M31))&lt;=0.5,"OK","ERROR")</f>
      </c>
    </row>
    <row r="1718">
      <c r="A1718" t="s" s="253">
        <v>155</v>
      </c>
      <c r="B1718" t="s" s="252">
        <v>3615</v>
      </c>
      <c r="C1718" t="s" s="253">
        <v>3616</v>
      </c>
      <c r="D1718" t="s" s="253">
        <v>3623</v>
      </c>
      <c r="E1718" t="s" s="253">
        <v>3624</v>
      </c>
      <c r="F1718" s="253">
        <f>IF(ABS('J202'!N98-SUM('J202'!N79,-'J202'!N96,'J202'!N71,'J202'!N95,'J202'!N91,'J202'!N94,'J202'!N97,'J202'!N67,'J202'!N76,'J202'!N92,'J202'!N90,'J202'!N85,'J202'!N89,'J202'!N86,'J202'!N21,'J202'!N50,'J202'!N70,'J202'!N31))&lt;=0.5,"OK","ERROR")</f>
      </c>
    </row>
    <row r="1719">
      <c r="A1719" t="s" s="253">
        <v>155</v>
      </c>
      <c r="B1719" t="s" s="252">
        <v>3615</v>
      </c>
      <c r="C1719" t="s" s="253">
        <v>3616</v>
      </c>
      <c r="D1719" t="s" s="253">
        <v>3625</v>
      </c>
      <c r="E1719" t="s" s="253">
        <v>3626</v>
      </c>
      <c r="F1719" s="253">
        <f>IF(ABS('J202'!O98-SUM('J202'!O79,-'J202'!O96,'J202'!O71,'J202'!O95,'J202'!O91,'J202'!O94,'J202'!O97,'J202'!O67,'J202'!O76,'J202'!O92,'J202'!O90,'J202'!O85,'J202'!O89,'J202'!O86,'J202'!O21,'J202'!O50,'J202'!O70,'J202'!O31))&lt;=0.5,"OK","ERROR")</f>
      </c>
    </row>
    <row r="1720">
      <c r="A1720" t="s" s="253">
        <v>155</v>
      </c>
      <c r="B1720" t="s" s="252">
        <v>3615</v>
      </c>
      <c r="C1720" t="s" s="253">
        <v>3616</v>
      </c>
      <c r="D1720" t="s" s="253">
        <v>3627</v>
      </c>
      <c r="E1720" t="s" s="253">
        <v>3628</v>
      </c>
      <c r="F1720" s="253">
        <f>IF(ABS('J202'!P98-SUM('J202'!P79,-'J202'!P96,'J202'!P71,'J202'!P95,'J202'!P91,'J202'!P94,'J202'!P97,'J202'!P67,'J202'!P76,'J202'!P92,'J202'!P90,'J202'!P85,'J202'!P89,'J202'!P86,'J202'!P21,'J202'!P50,'J202'!P70,'J202'!P31))&lt;=0.5,"OK","ERROR")</f>
      </c>
    </row>
    <row r="1721">
      <c r="A1721" t="s" s="253">
        <v>155</v>
      </c>
      <c r="B1721" t="s" s="252">
        <v>3615</v>
      </c>
      <c r="C1721" t="s" s="253">
        <v>3616</v>
      </c>
      <c r="D1721" t="s" s="253">
        <v>3629</v>
      </c>
      <c r="E1721" t="s" s="253">
        <v>3630</v>
      </c>
      <c r="F1721" s="253">
        <f>IF(ABS('J202'!Q98-SUM('J202'!Q79,-'J202'!Q96,'J202'!Q71,'J202'!Q95,'J202'!Q91,'J202'!Q94,'J202'!Q97,'J202'!Q67,'J202'!Q76,'J202'!Q92,'J202'!Q90,'J202'!Q85,'J202'!Q89,'J202'!Q86,'J202'!Q21,'J202'!Q50,'J202'!Q70,'J202'!Q31))&lt;=0.5,"OK","ERROR")</f>
      </c>
    </row>
    <row r="1722">
      <c r="A1722" t="s" s="253">
        <v>155</v>
      </c>
      <c r="B1722" t="s" s="252">
        <v>3615</v>
      </c>
      <c r="C1722" t="s" s="253">
        <v>3616</v>
      </c>
      <c r="D1722" t="s" s="253">
        <v>3631</v>
      </c>
      <c r="E1722" t="s" s="253">
        <v>3632</v>
      </c>
      <c r="F1722" s="253">
        <f>IF(ABS('J202'!R98-SUM('J202'!R79,-'J202'!R96,'J202'!R71,'J202'!R95,'J202'!R91,'J202'!R94,'J202'!R97,'J202'!R67,'J202'!R76,'J202'!R92,'J202'!R90,'J202'!R85,'J202'!R89,'J202'!R86,'J202'!R21,'J202'!R50,'J202'!R70,'J202'!R31))&lt;=0.5,"OK","ERROR")</f>
      </c>
    </row>
    <row r="1723">
      <c r="A1723" t="s" s="253">
        <v>155</v>
      </c>
      <c r="B1723" t="s" s="252">
        <v>3615</v>
      </c>
      <c r="C1723" t="s" s="253">
        <v>3616</v>
      </c>
      <c r="D1723" t="s" s="253">
        <v>3633</v>
      </c>
      <c r="E1723" t="s" s="253">
        <v>3634</v>
      </c>
      <c r="F1723" s="253">
        <f>IF(ABS('J202'!S98-SUM('J202'!S71,'J202'!S67,'J202'!S86,'J202'!S21,'J202'!S50,'J202'!S70,'J202'!S31))&lt;=0.5,"OK","ERROR")</f>
      </c>
    </row>
    <row r="1724">
      <c r="A1724" t="s" s="253">
        <v>155</v>
      </c>
      <c r="B1724" t="s" s="252">
        <v>3615</v>
      </c>
      <c r="C1724" t="s" s="253">
        <v>3616</v>
      </c>
      <c r="D1724" t="s" s="253">
        <v>3635</v>
      </c>
      <c r="E1724" t="s" s="253">
        <v>3636</v>
      </c>
      <c r="F1724" s="253">
        <f>IF(ABS('J202'!T98-SUM('J202'!T79,-'J202'!T96,'J202'!T71,'J202'!T95,'J202'!T91,'J202'!T94,'J202'!T97,'J202'!T67,'J202'!T76,'J202'!T92,'J202'!T90,'J202'!T85,'J202'!T89,'J202'!T86,'J202'!T21,'J202'!T50,'J202'!T70,'J202'!T31))&lt;=0.5,"OK","ERROR")</f>
      </c>
    </row>
    <row r="1725">
      <c r="A1725" t="s" s="253">
        <v>155</v>
      </c>
      <c r="B1725" t="s" s="252">
        <v>3615</v>
      </c>
      <c r="C1725" t="s" s="253">
        <v>3616</v>
      </c>
      <c r="D1725" t="s" s="253">
        <v>3637</v>
      </c>
      <c r="E1725" t="s" s="253">
        <v>3638</v>
      </c>
      <c r="F1725" s="253">
        <f>IF(ABS('J202'!U98-SUM('J202'!U79,-'J202'!U96,'J202'!U71,'J202'!U95,'J202'!U91,'J202'!U94,'J202'!U97,'J202'!U67,'J202'!U76,'J202'!U92,'J202'!U90,'J202'!U85,'J202'!U89,'J202'!U86,'J202'!U21,'J202'!U50,'J202'!U70,'J202'!U31))&lt;=0.5,"OK","ERROR")</f>
      </c>
    </row>
    <row r="1726">
      <c r="A1726" t="s" s="253">
        <v>155</v>
      </c>
      <c r="B1726" t="s" s="252">
        <v>3615</v>
      </c>
      <c r="C1726" t="s" s="253">
        <v>3616</v>
      </c>
      <c r="D1726" t="s" s="253">
        <v>3639</v>
      </c>
      <c r="E1726" t="s" s="253">
        <v>3640</v>
      </c>
      <c r="F1726" s="253">
        <f>IF(ABS('J202'!V98-SUM('J202'!V79,-'J202'!V96,'J202'!V71,'J202'!V95,'J202'!V91,'J202'!V94,'J202'!V97,'J202'!V67,'J202'!V76,'J202'!V92,'J202'!V90,'J202'!V85,'J202'!V89,'J202'!V86,'J202'!V21,'J202'!V50,'J202'!V70,'J202'!V31))&lt;=0.5,"OK","ERROR")</f>
      </c>
    </row>
    <row r="1727">
      <c r="A1727" t="s" s="253">
        <v>155</v>
      </c>
      <c r="B1727" t="s" s="252">
        <v>3615</v>
      </c>
      <c r="C1727" t="s" s="253">
        <v>3616</v>
      </c>
      <c r="D1727" t="s" s="253">
        <v>3641</v>
      </c>
      <c r="E1727" t="s" s="253">
        <v>3642</v>
      </c>
      <c r="F1727" s="253">
        <f>IF(ABS('J202'!W98-SUM('J202'!W79,-'J202'!W96,'J202'!W71,'J202'!W95,'J202'!W91,'J202'!W94,'J202'!W97,'J202'!W67,'J202'!W76,'J202'!W92,'J202'!W90,'J202'!W85,'J202'!W89,'J202'!W86,'J202'!W21,'J202'!W50,'J202'!W70,'J202'!W31))&lt;=0.5,"OK","ERROR")</f>
      </c>
    </row>
    <row r="1728">
      <c r="A1728" t="s" s="253">
        <v>155</v>
      </c>
      <c r="B1728" t="s" s="252">
        <v>3615</v>
      </c>
      <c r="C1728" t="s" s="253">
        <v>3616</v>
      </c>
      <c r="D1728" t="s" s="253">
        <v>3643</v>
      </c>
      <c r="E1728" t="s" s="253">
        <v>3644</v>
      </c>
      <c r="F1728" s="253">
        <f>IF(ABS('J202'!X98-SUM('J202'!X79,-'J202'!X96,'J202'!X71,'J202'!X95,'J202'!X91,'J202'!X94,'J202'!X97,'J202'!X67,'J202'!X76,'J202'!X92,'J202'!X90,'J202'!X85,'J202'!X89,'J202'!X86,'J202'!X21,'J202'!X50,'J202'!X70,'J202'!X31))&lt;=0.5,"OK","ERROR")</f>
      </c>
    </row>
    <row r="1729">
      <c r="A1729" t="s" s="253">
        <v>155</v>
      </c>
      <c r="B1729" t="s" s="252">
        <v>3615</v>
      </c>
      <c r="C1729" t="s" s="253">
        <v>3616</v>
      </c>
      <c r="D1729" t="s" s="253">
        <v>3645</v>
      </c>
      <c r="E1729" t="s" s="253">
        <v>3646</v>
      </c>
      <c r="F1729" s="253">
        <f>IF(ABS('J202'!Y98-SUM('J202'!Y79,-'J202'!Y96,'J202'!Y71,'J202'!Y95,'J202'!Y91,'J202'!Y94,'J202'!Y97,'J202'!Y67,'J202'!Y76,'J202'!Y92,'J202'!Y90,'J202'!Y85,'J202'!Y89,'J202'!Y86,'J202'!Y21,'J202'!Y50,'J202'!Y70,'J202'!Y31))&lt;=0.5,"OK","ERROR")</f>
      </c>
    </row>
    <row r="1730">
      <c r="A1730" t="s" s="253">
        <v>155</v>
      </c>
      <c r="B1730" t="s" s="252">
        <v>3647</v>
      </c>
      <c r="C1730" t="s" s="253">
        <v>3648</v>
      </c>
      <c r="D1730" t="s" s="253">
        <v>3649</v>
      </c>
      <c r="E1730" t="s" s="253">
        <v>3650</v>
      </c>
      <c r="F1730" s="253">
        <f>IF('J202'!K98-SUM('J202'!K99)&gt;=-0.5,"OK","ERROR")</f>
      </c>
    </row>
    <row r="1731">
      <c r="A1731" t="s" s="253">
        <v>155</v>
      </c>
      <c r="B1731" t="s" s="252">
        <v>3647</v>
      </c>
      <c r="C1731" t="s" s="253">
        <v>3648</v>
      </c>
      <c r="D1731" t="s" s="253">
        <v>3651</v>
      </c>
      <c r="E1731" t="s" s="253">
        <v>3652</v>
      </c>
      <c r="F1731" s="253">
        <f>IF('J202'!M98-SUM('J202'!M99)&gt;=-0.5,"OK","ERROR")</f>
      </c>
    </row>
    <row r="1732">
      <c r="A1732" t="s" s="253">
        <v>155</v>
      </c>
      <c r="B1732" t="s" s="252">
        <v>3647</v>
      </c>
      <c r="C1732" t="s" s="253">
        <v>3648</v>
      </c>
      <c r="D1732" t="s" s="253">
        <v>3653</v>
      </c>
      <c r="E1732" t="s" s="253">
        <v>3654</v>
      </c>
      <c r="F1732" s="253">
        <f>IF('J202'!N98-SUM('J202'!N99)&gt;=-0.5,"OK","ERROR")</f>
      </c>
    </row>
    <row r="1733">
      <c r="A1733" t="s" s="253">
        <v>155</v>
      </c>
      <c r="B1733" t="s" s="252">
        <v>3647</v>
      </c>
      <c r="C1733" t="s" s="253">
        <v>3648</v>
      </c>
      <c r="D1733" t="s" s="253">
        <v>3655</v>
      </c>
      <c r="E1733" t="s" s="253">
        <v>3656</v>
      </c>
      <c r="F1733" s="253">
        <f>IF('J202'!O98-SUM('J202'!O99)&gt;=-0.5,"OK","ERROR")</f>
      </c>
    </row>
    <row r="1734">
      <c r="A1734" t="s" s="253">
        <v>155</v>
      </c>
      <c r="B1734" t="s" s="252">
        <v>3647</v>
      </c>
      <c r="C1734" t="s" s="253">
        <v>3648</v>
      </c>
      <c r="D1734" t="s" s="253">
        <v>3657</v>
      </c>
      <c r="E1734" t="s" s="253">
        <v>3658</v>
      </c>
      <c r="F1734" s="253">
        <f>IF('J202'!P98-SUM('J202'!P99)&gt;=-0.5,"OK","ERROR")</f>
      </c>
    </row>
    <row r="1735">
      <c r="A1735" t="s" s="253">
        <v>155</v>
      </c>
      <c r="B1735" t="s" s="252">
        <v>3647</v>
      </c>
      <c r="C1735" t="s" s="253">
        <v>3648</v>
      </c>
      <c r="D1735" t="s" s="253">
        <v>3659</v>
      </c>
      <c r="E1735" t="s" s="253">
        <v>3660</v>
      </c>
      <c r="F1735" s="253">
        <f>IF('J202'!Q98-SUM('J202'!Q99)&gt;=-0.5,"OK","ERROR")</f>
      </c>
    </row>
    <row r="1736">
      <c r="A1736" t="s" s="253">
        <v>155</v>
      </c>
      <c r="B1736" t="s" s="252">
        <v>3647</v>
      </c>
      <c r="C1736" t="s" s="253">
        <v>3648</v>
      </c>
      <c r="D1736" t="s" s="253">
        <v>3661</v>
      </c>
      <c r="E1736" t="s" s="253">
        <v>3662</v>
      </c>
      <c r="F1736" s="253">
        <f>IF('J202'!R98-SUM('J202'!R99)&gt;=-0.5,"OK","ERROR")</f>
      </c>
    </row>
    <row r="1737">
      <c r="A1737" t="s" s="253">
        <v>155</v>
      </c>
      <c r="B1737" t="s" s="252">
        <v>3647</v>
      </c>
      <c r="C1737" t="s" s="253">
        <v>3648</v>
      </c>
      <c r="D1737" t="s" s="253">
        <v>3663</v>
      </c>
      <c r="E1737" t="s" s="253">
        <v>3664</v>
      </c>
      <c r="F1737" s="253">
        <f>IF('J202'!T98-SUM('J202'!T99)&gt;=-0.5,"OK","ERROR")</f>
      </c>
    </row>
    <row r="1738">
      <c r="A1738" t="s" s="253">
        <v>155</v>
      </c>
      <c r="B1738" t="s" s="252">
        <v>3647</v>
      </c>
      <c r="C1738" t="s" s="253">
        <v>3648</v>
      </c>
      <c r="D1738" t="s" s="253">
        <v>3665</v>
      </c>
      <c r="E1738" t="s" s="253">
        <v>3666</v>
      </c>
      <c r="F1738" s="253">
        <f>IF('J202'!U98-SUM('J202'!U99)&gt;=-0.5,"OK","ERROR")</f>
      </c>
    </row>
    <row r="1739">
      <c r="A1739" t="s" s="253">
        <v>155</v>
      </c>
      <c r="B1739" t="s" s="252">
        <v>3647</v>
      </c>
      <c r="C1739" t="s" s="253">
        <v>3648</v>
      </c>
      <c r="D1739" t="s" s="253">
        <v>3667</v>
      </c>
      <c r="E1739" t="s" s="253">
        <v>3668</v>
      </c>
      <c r="F1739" s="253">
        <f>IF('J202'!V98-SUM('J202'!V99)&gt;=-0.5,"OK","ERROR")</f>
      </c>
    </row>
    <row r="1740">
      <c r="A1740" t="s" s="253">
        <v>155</v>
      </c>
      <c r="B1740" t="s" s="252">
        <v>3647</v>
      </c>
      <c r="C1740" t="s" s="253">
        <v>3648</v>
      </c>
      <c r="D1740" t="s" s="253">
        <v>3669</v>
      </c>
      <c r="E1740" t="s" s="253">
        <v>3670</v>
      </c>
      <c r="F1740" s="253">
        <f>IF('J202'!W98-SUM('J202'!W99)&gt;=-0.5,"OK","ERROR")</f>
      </c>
    </row>
    <row r="1741">
      <c r="A1741" t="s" s="253">
        <v>155</v>
      </c>
      <c r="B1741" t="s" s="252">
        <v>3647</v>
      </c>
      <c r="C1741" t="s" s="253">
        <v>3648</v>
      </c>
      <c r="D1741" t="s" s="253">
        <v>3671</v>
      </c>
      <c r="E1741" t="s" s="253">
        <v>3672</v>
      </c>
      <c r="F1741" s="253">
        <f>IF('J202'!X98-SUM('J202'!X99)&gt;=-0.5,"OK","ERROR")</f>
      </c>
    </row>
    <row r="1742">
      <c r="A1742" t="s" s="253">
        <v>155</v>
      </c>
      <c r="B1742" t="s" s="252">
        <v>3647</v>
      </c>
      <c r="C1742" t="s" s="253">
        <v>3648</v>
      </c>
      <c r="D1742" t="s" s="253">
        <v>3673</v>
      </c>
      <c r="E1742" t="s" s="253">
        <v>3674</v>
      </c>
      <c r="F1742" s="253">
        <f>IF('J202'!Y98-SUM('J202'!Y99)&gt;=-0.5,"OK","ERROR")</f>
      </c>
    </row>
    <row r="1743">
      <c r="A1743" t="s" s="253">
        <v>155</v>
      </c>
      <c r="B1743" t="s" s="252">
        <v>3675</v>
      </c>
      <c r="C1743" t="s" s="253">
        <v>3676</v>
      </c>
      <c r="D1743" t="s" s="253">
        <v>3677</v>
      </c>
      <c r="E1743" t="s" s="253">
        <v>3678</v>
      </c>
      <c r="F1743" s="253">
        <f>IF(IF('J202'!K98&lt;&gt;0,NOT('J202'!K98='J202'!K99),TRUE),"OK","WARNING")</f>
      </c>
    </row>
    <row r="1744">
      <c r="A1744" t="s" s="253">
        <v>155</v>
      </c>
      <c r="B1744" t="s" s="252">
        <v>3675</v>
      </c>
      <c r="C1744" t="s" s="253">
        <v>3676</v>
      </c>
      <c r="D1744" t="s" s="253">
        <v>3679</v>
      </c>
      <c r="E1744" t="s" s="253">
        <v>3680</v>
      </c>
      <c r="F1744" s="253">
        <f>IF(IF('J202'!M98&lt;&gt;0,NOT('J202'!M98='J202'!M99),TRUE),"OK","WARNING")</f>
      </c>
    </row>
    <row r="1745">
      <c r="A1745" t="s" s="253">
        <v>155</v>
      </c>
      <c r="B1745" t="s" s="252">
        <v>3675</v>
      </c>
      <c r="C1745" t="s" s="253">
        <v>3676</v>
      </c>
      <c r="D1745" t="s" s="253">
        <v>3681</v>
      </c>
      <c r="E1745" t="s" s="253">
        <v>3682</v>
      </c>
      <c r="F1745" s="253">
        <f>IF(IF('J202'!N98&lt;&gt;0,NOT('J202'!N98='J202'!N99),TRUE),"OK","WARNING")</f>
      </c>
    </row>
    <row r="1746">
      <c r="A1746" t="s" s="253">
        <v>155</v>
      </c>
      <c r="B1746" t="s" s="252">
        <v>3675</v>
      </c>
      <c r="C1746" t="s" s="253">
        <v>3676</v>
      </c>
      <c r="D1746" t="s" s="253">
        <v>3683</v>
      </c>
      <c r="E1746" t="s" s="253">
        <v>3684</v>
      </c>
      <c r="F1746" s="253">
        <f>IF(IF('J202'!O98&lt;&gt;0,NOT('J202'!O98='J202'!O99),TRUE),"OK","WARNING")</f>
      </c>
    </row>
    <row r="1747">
      <c r="A1747" t="s" s="253">
        <v>155</v>
      </c>
      <c r="B1747" t="s" s="252">
        <v>3675</v>
      </c>
      <c r="C1747" t="s" s="253">
        <v>3676</v>
      </c>
      <c r="D1747" t="s" s="253">
        <v>3685</v>
      </c>
      <c r="E1747" t="s" s="253">
        <v>3686</v>
      </c>
      <c r="F1747" s="253">
        <f>IF(IF('J202'!P98&lt;&gt;0,NOT('J202'!P98='J202'!P99),TRUE),"OK","WARNING")</f>
      </c>
    </row>
    <row r="1748">
      <c r="A1748" t="s" s="253">
        <v>155</v>
      </c>
      <c r="B1748" t="s" s="252">
        <v>3675</v>
      </c>
      <c r="C1748" t="s" s="253">
        <v>3676</v>
      </c>
      <c r="D1748" t="s" s="253">
        <v>3687</v>
      </c>
      <c r="E1748" t="s" s="253">
        <v>3688</v>
      </c>
      <c r="F1748" s="253">
        <f>IF(IF('J202'!Q98&lt;&gt;0,NOT('J202'!Q98='J202'!Q99),TRUE),"OK","WARNING")</f>
      </c>
    </row>
    <row r="1749">
      <c r="A1749" t="s" s="253">
        <v>155</v>
      </c>
      <c r="B1749" t="s" s="252">
        <v>3675</v>
      </c>
      <c r="C1749" t="s" s="253">
        <v>3676</v>
      </c>
      <c r="D1749" t="s" s="253">
        <v>3689</v>
      </c>
      <c r="E1749" t="s" s="253">
        <v>3690</v>
      </c>
      <c r="F1749" s="253">
        <f>IF(IF('J202'!R98&lt;&gt;0,NOT('J202'!R98='J202'!R99),TRUE),"OK","WARNING")</f>
      </c>
    </row>
    <row r="1750">
      <c r="A1750" t="s" s="253">
        <v>155</v>
      </c>
      <c r="B1750" t="s" s="252">
        <v>3675</v>
      </c>
      <c r="C1750" t="s" s="253">
        <v>3676</v>
      </c>
      <c r="D1750" t="s" s="253">
        <v>3691</v>
      </c>
      <c r="E1750" t="s" s="253">
        <v>3692</v>
      </c>
      <c r="F1750" s="253">
        <f>IF(IF('J202'!T98&lt;&gt;0,NOT('J202'!T98='J202'!T99),TRUE),"OK","WARNING")</f>
      </c>
    </row>
    <row r="1751">
      <c r="A1751" t="s" s="253">
        <v>155</v>
      </c>
      <c r="B1751" t="s" s="252">
        <v>3675</v>
      </c>
      <c r="C1751" t="s" s="253">
        <v>3676</v>
      </c>
      <c r="D1751" t="s" s="253">
        <v>3693</v>
      </c>
      <c r="E1751" t="s" s="253">
        <v>3694</v>
      </c>
      <c r="F1751" s="253">
        <f>IF(IF('J202'!U98&lt;&gt;0,NOT('J202'!U98='J202'!U99),TRUE),"OK","WARNING")</f>
      </c>
    </row>
    <row r="1752">
      <c r="A1752" t="s" s="253">
        <v>155</v>
      </c>
      <c r="B1752" t="s" s="252">
        <v>3675</v>
      </c>
      <c r="C1752" t="s" s="253">
        <v>3676</v>
      </c>
      <c r="D1752" t="s" s="253">
        <v>3695</v>
      </c>
      <c r="E1752" t="s" s="253">
        <v>3696</v>
      </c>
      <c r="F1752" s="253">
        <f>IF(IF('J202'!V98&lt;&gt;0,NOT('J202'!V98='J202'!V99),TRUE),"OK","WARNING")</f>
      </c>
    </row>
    <row r="1753">
      <c r="A1753" t="s" s="253">
        <v>155</v>
      </c>
      <c r="B1753" t="s" s="252">
        <v>3675</v>
      </c>
      <c r="C1753" t="s" s="253">
        <v>3676</v>
      </c>
      <c r="D1753" t="s" s="253">
        <v>3697</v>
      </c>
      <c r="E1753" t="s" s="253">
        <v>3698</v>
      </c>
      <c r="F1753" s="253">
        <f>IF(IF('J202'!W98&lt;&gt;0,NOT('J202'!W98='J202'!W99),TRUE),"OK","WARNING")</f>
      </c>
    </row>
    <row r="1754">
      <c r="A1754" t="s" s="253">
        <v>155</v>
      </c>
      <c r="B1754" t="s" s="252">
        <v>3675</v>
      </c>
      <c r="C1754" t="s" s="253">
        <v>3676</v>
      </c>
      <c r="D1754" t="s" s="253">
        <v>3699</v>
      </c>
      <c r="E1754" t="s" s="253">
        <v>3700</v>
      </c>
      <c r="F1754" s="253">
        <f>IF(IF('J202'!X98&lt;&gt;0,NOT('J202'!X98='J202'!X99),TRUE),"OK","WARNING")</f>
      </c>
    </row>
    <row r="1755">
      <c r="A1755" t="s" s="253">
        <v>155</v>
      </c>
      <c r="B1755" t="s" s="252">
        <v>3675</v>
      </c>
      <c r="C1755" t="s" s="253">
        <v>3676</v>
      </c>
      <c r="D1755" t="s" s="253">
        <v>3701</v>
      </c>
      <c r="E1755" t="s" s="253">
        <v>3702</v>
      </c>
      <c r="F1755" s="253">
        <f>IF(IF('J202'!Y98&lt;&gt;0,NOT('J202'!Y98='J202'!Y99),TRUE),"OK","WARNING")</f>
      </c>
    </row>
    <row r="1756">
      <c r="A1756" t="s" s="253">
        <v>155</v>
      </c>
      <c r="B1756" t="s" s="252">
        <v>3703</v>
      </c>
      <c r="C1756" t="s" s="253">
        <v>3704</v>
      </c>
      <c r="D1756" t="s" s="253">
        <v>3705</v>
      </c>
      <c r="E1756" t="s" s="253">
        <v>3706</v>
      </c>
      <c r="F1756" s="253">
        <f>IF('J202'!K99-SUM('J202'!K100)&gt;=-0.5,"OK","ERROR")</f>
      </c>
    </row>
    <row r="1757">
      <c r="A1757" t="s" s="253">
        <v>155</v>
      </c>
      <c r="B1757" t="s" s="252">
        <v>3703</v>
      </c>
      <c r="C1757" t="s" s="253">
        <v>3704</v>
      </c>
      <c r="D1757" t="s" s="253">
        <v>3707</v>
      </c>
      <c r="E1757" t="s" s="253">
        <v>3708</v>
      </c>
      <c r="F1757" s="253">
        <f>IF('J202'!M99-SUM('J202'!M100)&gt;=-0.5,"OK","ERROR")</f>
      </c>
    </row>
    <row r="1758">
      <c r="A1758" t="s" s="253">
        <v>155</v>
      </c>
      <c r="B1758" t="s" s="252">
        <v>3703</v>
      </c>
      <c r="C1758" t="s" s="253">
        <v>3704</v>
      </c>
      <c r="D1758" t="s" s="253">
        <v>3709</v>
      </c>
      <c r="E1758" t="s" s="253">
        <v>3710</v>
      </c>
      <c r="F1758" s="253">
        <f>IF('J202'!N99-SUM('J202'!N100)&gt;=-0.5,"OK","ERROR")</f>
      </c>
    </row>
    <row r="1759">
      <c r="A1759" t="s" s="253">
        <v>155</v>
      </c>
      <c r="B1759" t="s" s="252">
        <v>3703</v>
      </c>
      <c r="C1759" t="s" s="253">
        <v>3704</v>
      </c>
      <c r="D1759" t="s" s="253">
        <v>3711</v>
      </c>
      <c r="E1759" t="s" s="253">
        <v>3712</v>
      </c>
      <c r="F1759" s="253">
        <f>IF('J202'!O99-SUM('J202'!O100)&gt;=-0.5,"OK","ERROR")</f>
      </c>
    </row>
    <row r="1760">
      <c r="A1760" t="s" s="253">
        <v>155</v>
      </c>
      <c r="B1760" t="s" s="252">
        <v>3703</v>
      </c>
      <c r="C1760" t="s" s="253">
        <v>3704</v>
      </c>
      <c r="D1760" t="s" s="253">
        <v>3713</v>
      </c>
      <c r="E1760" t="s" s="253">
        <v>3714</v>
      </c>
      <c r="F1760" s="253">
        <f>IF('J202'!P99-SUM('J202'!P100)&gt;=-0.5,"OK","ERROR")</f>
      </c>
    </row>
    <row r="1761">
      <c r="A1761" t="s" s="253">
        <v>155</v>
      </c>
      <c r="B1761" t="s" s="252">
        <v>3703</v>
      </c>
      <c r="C1761" t="s" s="253">
        <v>3704</v>
      </c>
      <c r="D1761" t="s" s="253">
        <v>3715</v>
      </c>
      <c r="E1761" t="s" s="253">
        <v>3716</v>
      </c>
      <c r="F1761" s="253">
        <f>IF('J202'!Q99-SUM('J202'!Q100)&gt;=-0.5,"OK","ERROR")</f>
      </c>
    </row>
    <row r="1762">
      <c r="A1762" t="s" s="253">
        <v>155</v>
      </c>
      <c r="B1762" t="s" s="252">
        <v>3703</v>
      </c>
      <c r="C1762" t="s" s="253">
        <v>3704</v>
      </c>
      <c r="D1762" t="s" s="253">
        <v>3717</v>
      </c>
      <c r="E1762" t="s" s="253">
        <v>3718</v>
      </c>
      <c r="F1762" s="253">
        <f>IF('J202'!R99-SUM('J202'!R100)&gt;=-0.5,"OK","ERROR")</f>
      </c>
    </row>
    <row r="1763">
      <c r="A1763" t="s" s="253">
        <v>155</v>
      </c>
      <c r="B1763" t="s" s="252">
        <v>3703</v>
      </c>
      <c r="C1763" t="s" s="253">
        <v>3704</v>
      </c>
      <c r="D1763" t="s" s="253">
        <v>3719</v>
      </c>
      <c r="E1763" t="s" s="253">
        <v>3720</v>
      </c>
      <c r="F1763" s="253">
        <f>IF('J202'!T99-SUM('J202'!T100)&gt;=-0.5,"OK","ERROR")</f>
      </c>
    </row>
    <row r="1764">
      <c r="A1764" t="s" s="253">
        <v>155</v>
      </c>
      <c r="B1764" t="s" s="252">
        <v>3703</v>
      </c>
      <c r="C1764" t="s" s="253">
        <v>3704</v>
      </c>
      <c r="D1764" t="s" s="253">
        <v>3721</v>
      </c>
      <c r="E1764" t="s" s="253">
        <v>3722</v>
      </c>
      <c r="F1764" s="253">
        <f>IF('J202'!U99-SUM('J202'!U100)&gt;=-0.5,"OK","ERROR")</f>
      </c>
    </row>
    <row r="1765">
      <c r="A1765" t="s" s="253">
        <v>155</v>
      </c>
      <c r="B1765" t="s" s="252">
        <v>3703</v>
      </c>
      <c r="C1765" t="s" s="253">
        <v>3704</v>
      </c>
      <c r="D1765" t="s" s="253">
        <v>3723</v>
      </c>
      <c r="E1765" t="s" s="253">
        <v>3724</v>
      </c>
      <c r="F1765" s="253">
        <f>IF('J202'!V99-SUM('J202'!V100)&gt;=-0.5,"OK","ERROR")</f>
      </c>
    </row>
    <row r="1766">
      <c r="A1766" t="s" s="253">
        <v>155</v>
      </c>
      <c r="B1766" t="s" s="252">
        <v>3703</v>
      </c>
      <c r="C1766" t="s" s="253">
        <v>3704</v>
      </c>
      <c r="D1766" t="s" s="253">
        <v>3725</v>
      </c>
      <c r="E1766" t="s" s="253">
        <v>3726</v>
      </c>
      <c r="F1766" s="253">
        <f>IF('J202'!W99-SUM('J202'!W100)&gt;=-0.5,"OK","ERROR")</f>
      </c>
    </row>
    <row r="1767">
      <c r="A1767" t="s" s="253">
        <v>155</v>
      </c>
      <c r="B1767" t="s" s="252">
        <v>3703</v>
      </c>
      <c r="C1767" t="s" s="253">
        <v>3704</v>
      </c>
      <c r="D1767" t="s" s="253">
        <v>3727</v>
      </c>
      <c r="E1767" t="s" s="253">
        <v>3728</v>
      </c>
      <c r="F1767" s="253">
        <f>IF('J202'!X99-SUM('J202'!X100)&gt;=-0.5,"OK","ERROR")</f>
      </c>
    </row>
    <row r="1768">
      <c r="A1768" t="s" s="253">
        <v>155</v>
      </c>
      <c r="B1768" t="s" s="252">
        <v>3703</v>
      </c>
      <c r="C1768" t="s" s="253">
        <v>3704</v>
      </c>
      <c r="D1768" t="s" s="253">
        <v>3729</v>
      </c>
      <c r="E1768" t="s" s="253">
        <v>3730</v>
      </c>
      <c r="F1768" s="253">
        <f>IF('J202'!Y99-SUM('J202'!Y100)&gt;=-0.5,"OK","ERROR")</f>
      </c>
    </row>
    <row r="1769">
      <c r="A1769" t="s" s="253">
        <v>3731</v>
      </c>
      <c r="B1769" t="s" s="253">
        <v>3732</v>
      </c>
      <c r="C1769" t="s" s="253">
        <v>3733</v>
      </c>
      <c r="D1769" t="s" s="253">
        <v>3734</v>
      </c>
      <c r="E1769" t="s" s="253">
        <v>3735</v>
      </c>
      <c r="F1769" s="253">
        <f>IF('J202'!K21-'J203'!K39&gt;=-0.5,"OK","ERROR")</f>
      </c>
    </row>
    <row r="1770">
      <c r="A1770" t="s" s="253">
        <v>3731</v>
      </c>
      <c r="B1770" t="s" s="253">
        <v>3732</v>
      </c>
      <c r="C1770" t="s" s="253">
        <v>3733</v>
      </c>
      <c r="D1770" t="s" s="253">
        <v>3736</v>
      </c>
      <c r="E1770" t="s" s="253">
        <v>3737</v>
      </c>
      <c r="F1770" s="253">
        <f>IF('J202'!L21-'J203'!L39&gt;=-0.5,"OK","ERROR")</f>
      </c>
    </row>
    <row r="1771">
      <c r="A1771" t="s" s="253">
        <v>3731</v>
      </c>
      <c r="B1771" t="s" s="253">
        <v>3732</v>
      </c>
      <c r="C1771" t="s" s="253">
        <v>3733</v>
      </c>
      <c r="D1771" t="s" s="253">
        <v>3738</v>
      </c>
      <c r="E1771" t="s" s="253">
        <v>3739</v>
      </c>
      <c r="F1771" s="253">
        <f>IF('J202'!M21-'J203'!M39&gt;=-0.5,"OK","ERROR")</f>
      </c>
    </row>
    <row r="1772">
      <c r="A1772" t="s" s="253">
        <v>3731</v>
      </c>
      <c r="B1772" t="s" s="253">
        <v>3732</v>
      </c>
      <c r="C1772" t="s" s="253">
        <v>3733</v>
      </c>
      <c r="D1772" t="s" s="253">
        <v>3740</v>
      </c>
      <c r="E1772" t="s" s="253">
        <v>3741</v>
      </c>
      <c r="F1772" s="253">
        <f>IF('J202'!N21-'J203'!N39&gt;=-0.5,"OK","ERROR")</f>
      </c>
    </row>
    <row r="1773">
      <c r="A1773" t="s" s="253">
        <v>3731</v>
      </c>
      <c r="B1773" t="s" s="253">
        <v>3732</v>
      </c>
      <c r="C1773" t="s" s="253">
        <v>3733</v>
      </c>
      <c r="D1773" t="s" s="253">
        <v>3742</v>
      </c>
      <c r="E1773" t="s" s="253">
        <v>3743</v>
      </c>
      <c r="F1773" s="253">
        <f>IF('J202'!O21-'J203'!O39&gt;=-0.5,"OK","ERROR")</f>
      </c>
    </row>
    <row r="1774">
      <c r="A1774" t="s" s="253">
        <v>3731</v>
      </c>
      <c r="B1774" t="s" s="253">
        <v>3732</v>
      </c>
      <c r="C1774" t="s" s="253">
        <v>3733</v>
      </c>
      <c r="D1774" t="s" s="253">
        <v>3744</v>
      </c>
      <c r="E1774" t="s" s="253">
        <v>3745</v>
      </c>
      <c r="F1774" s="253">
        <f>IF('J202'!P21-'J203'!P39&gt;=-0.5,"OK","ERROR")</f>
      </c>
    </row>
    <row r="1775">
      <c r="A1775" t="s" s="253">
        <v>3731</v>
      </c>
      <c r="B1775" t="s" s="253">
        <v>3732</v>
      </c>
      <c r="C1775" t="s" s="253">
        <v>3733</v>
      </c>
      <c r="D1775" t="s" s="253">
        <v>3746</v>
      </c>
      <c r="E1775" t="s" s="253">
        <v>3747</v>
      </c>
      <c r="F1775" s="253">
        <f>IF('J202'!Q21-'J203'!Q39&gt;=-0.5,"OK","ERROR")</f>
      </c>
    </row>
    <row r="1776">
      <c r="A1776" t="s" s="253">
        <v>3731</v>
      </c>
      <c r="B1776" t="s" s="253">
        <v>3732</v>
      </c>
      <c r="C1776" t="s" s="253">
        <v>3733</v>
      </c>
      <c r="D1776" t="s" s="253">
        <v>3748</v>
      </c>
      <c r="E1776" t="s" s="253">
        <v>3749</v>
      </c>
      <c r="F1776" s="253">
        <f>IF('J202'!R21-'J203'!R39&gt;=-0.5,"OK","ERROR")</f>
      </c>
    </row>
    <row r="1777">
      <c r="A1777" t="s" s="253">
        <v>3731</v>
      </c>
      <c r="B1777" t="s" s="253">
        <v>3732</v>
      </c>
      <c r="C1777" t="s" s="253">
        <v>3733</v>
      </c>
      <c r="D1777" t="s" s="253">
        <v>3750</v>
      </c>
      <c r="E1777" t="s" s="253">
        <v>3751</v>
      </c>
      <c r="F1777" s="253">
        <f>IF('J202'!S21-'J203'!S39&gt;=-0.5,"OK","ERROR")</f>
      </c>
    </row>
    <row r="1778">
      <c r="A1778" t="s" s="253">
        <v>3731</v>
      </c>
      <c r="B1778" t="s" s="253">
        <v>3732</v>
      </c>
      <c r="C1778" t="s" s="253">
        <v>3733</v>
      </c>
      <c r="D1778" t="s" s="253">
        <v>3752</v>
      </c>
      <c r="E1778" t="s" s="253">
        <v>3753</v>
      </c>
      <c r="F1778" s="253">
        <f>IF('J202'!T21-'J203'!T39&gt;=-0.5,"OK","ERROR")</f>
      </c>
    </row>
    <row r="1779">
      <c r="A1779" t="s" s="253">
        <v>3731</v>
      </c>
      <c r="B1779" t="s" s="253">
        <v>3732</v>
      </c>
      <c r="C1779" t="s" s="253">
        <v>3733</v>
      </c>
      <c r="D1779" t="s" s="253">
        <v>3754</v>
      </c>
      <c r="E1779" t="s" s="253">
        <v>3755</v>
      </c>
      <c r="F1779" s="253">
        <f>IF('J202'!U21-'J203'!U39&gt;=-0.5,"OK","ERROR")</f>
      </c>
    </row>
    <row r="1780">
      <c r="A1780" t="s" s="253">
        <v>3731</v>
      </c>
      <c r="B1780" t="s" s="253">
        <v>3732</v>
      </c>
      <c r="C1780" t="s" s="253">
        <v>3733</v>
      </c>
      <c r="D1780" t="s" s="253">
        <v>3756</v>
      </c>
      <c r="E1780" t="s" s="253">
        <v>3757</v>
      </c>
      <c r="F1780" s="253">
        <f>IF('J202'!V21-'J203'!V39&gt;=-0.5,"OK","ERROR")</f>
      </c>
    </row>
    <row r="1781">
      <c r="A1781" t="s" s="253">
        <v>3731</v>
      </c>
      <c r="B1781" t="s" s="253">
        <v>3732</v>
      </c>
      <c r="C1781" t="s" s="253">
        <v>3733</v>
      </c>
      <c r="D1781" t="s" s="253">
        <v>3758</v>
      </c>
      <c r="E1781" t="s" s="253">
        <v>3759</v>
      </c>
      <c r="F1781" s="253">
        <f>IF('J202'!W21-'J203'!W39&gt;=-0.5,"OK","ERROR")</f>
      </c>
    </row>
    <row r="1782">
      <c r="A1782" t="s" s="253">
        <v>3731</v>
      </c>
      <c r="B1782" t="s" s="253">
        <v>3732</v>
      </c>
      <c r="C1782" t="s" s="253">
        <v>3733</v>
      </c>
      <c r="D1782" t="s" s="253">
        <v>3760</v>
      </c>
      <c r="E1782" t="s" s="253">
        <v>3761</v>
      </c>
      <c r="F1782" s="253">
        <f>IF('J202'!X21-'J203'!X39&gt;=-0.5,"OK","ERROR")</f>
      </c>
    </row>
    <row r="1783">
      <c r="A1783" t="s" s="253">
        <v>3731</v>
      </c>
      <c r="B1783" t="s" s="253">
        <v>3732</v>
      </c>
      <c r="C1783" t="s" s="253">
        <v>3733</v>
      </c>
      <c r="D1783" t="s" s="253">
        <v>3762</v>
      </c>
      <c r="E1783" t="s" s="253">
        <v>3763</v>
      </c>
      <c r="F1783" s="253">
        <f>IF('J202'!Y21-'J203'!Y39&gt;=-0.5,"OK","ERROR")</f>
      </c>
    </row>
    <row r="1784">
      <c r="A1784" t="s" s="253">
        <v>155</v>
      </c>
      <c r="B1784" t="s" s="252">
        <v>3764</v>
      </c>
      <c r="C1784" t="s" s="253">
        <v>3765</v>
      </c>
      <c r="D1784" t="s" s="253">
        <v>3766</v>
      </c>
      <c r="E1784" t="s" s="253">
        <v>3767</v>
      </c>
      <c r="F1784" s="253">
        <f>IF('J202'!K21-'J202'!K30&gt;=-0.5,"OK","ERROR")</f>
      </c>
    </row>
    <row r="1785">
      <c r="A1785" t="s" s="253">
        <v>155</v>
      </c>
      <c r="B1785" t="s" s="252">
        <v>3764</v>
      </c>
      <c r="C1785" t="s" s="253">
        <v>3765</v>
      </c>
      <c r="D1785" t="s" s="253">
        <v>3768</v>
      </c>
      <c r="E1785" t="s" s="253">
        <v>3769</v>
      </c>
      <c r="F1785" s="253">
        <f>IF('J202'!M21-'J202'!M30&gt;=-0.5,"OK","ERROR")</f>
      </c>
    </row>
    <row r="1786">
      <c r="A1786" t="s" s="253">
        <v>155</v>
      </c>
      <c r="B1786" t="s" s="252">
        <v>3764</v>
      </c>
      <c r="C1786" t="s" s="253">
        <v>3765</v>
      </c>
      <c r="D1786" t="s" s="253">
        <v>3770</v>
      </c>
      <c r="E1786" t="s" s="253">
        <v>3771</v>
      </c>
      <c r="F1786" s="253">
        <f>IF('J202'!N21-'J202'!N30&gt;=-0.5,"OK","ERROR")</f>
      </c>
    </row>
    <row r="1787">
      <c r="A1787" t="s" s="253">
        <v>155</v>
      </c>
      <c r="B1787" t="s" s="252">
        <v>3764</v>
      </c>
      <c r="C1787" t="s" s="253">
        <v>3765</v>
      </c>
      <c r="D1787" t="s" s="253">
        <v>3772</v>
      </c>
      <c r="E1787" t="s" s="253">
        <v>3773</v>
      </c>
      <c r="F1787" s="253">
        <f>IF('J202'!O21-'J202'!O30&gt;=-0.5,"OK","ERROR")</f>
      </c>
    </row>
    <row r="1788">
      <c r="A1788" t="s" s="253">
        <v>155</v>
      </c>
      <c r="B1788" t="s" s="252">
        <v>3764</v>
      </c>
      <c r="C1788" t="s" s="253">
        <v>3765</v>
      </c>
      <c r="D1788" t="s" s="253">
        <v>3774</v>
      </c>
      <c r="E1788" t="s" s="253">
        <v>3775</v>
      </c>
      <c r="F1788" s="253">
        <f>IF('J202'!P21-'J202'!P30&gt;=-0.5,"OK","ERROR")</f>
      </c>
    </row>
    <row r="1789">
      <c r="A1789" t="s" s="253">
        <v>155</v>
      </c>
      <c r="B1789" t="s" s="252">
        <v>3764</v>
      </c>
      <c r="C1789" t="s" s="253">
        <v>3765</v>
      </c>
      <c r="D1789" t="s" s="253">
        <v>3776</v>
      </c>
      <c r="E1789" t="s" s="253">
        <v>3777</v>
      </c>
      <c r="F1789" s="253">
        <f>IF('J202'!Q21-'J202'!Q30&gt;=-0.5,"OK","ERROR")</f>
      </c>
    </row>
    <row r="1790">
      <c r="A1790" t="s" s="253">
        <v>155</v>
      </c>
      <c r="B1790" t="s" s="252">
        <v>3764</v>
      </c>
      <c r="C1790" t="s" s="253">
        <v>3765</v>
      </c>
      <c r="D1790" t="s" s="253">
        <v>3778</v>
      </c>
      <c r="E1790" t="s" s="253">
        <v>3779</v>
      </c>
      <c r="F1790" s="253">
        <f>IF('J202'!R21-'J202'!R30&gt;=-0.5,"OK","ERROR")</f>
      </c>
    </row>
    <row r="1791">
      <c r="A1791" t="s" s="253">
        <v>155</v>
      </c>
      <c r="B1791" t="s" s="252">
        <v>3764</v>
      </c>
      <c r="C1791" t="s" s="253">
        <v>3765</v>
      </c>
      <c r="D1791" t="s" s="253">
        <v>3780</v>
      </c>
      <c r="E1791" t="s" s="253">
        <v>3781</v>
      </c>
      <c r="F1791" s="253">
        <f>IF('J202'!T21-'J202'!T30&gt;=-0.5,"OK","ERROR")</f>
      </c>
    </row>
    <row r="1792">
      <c r="A1792" t="s" s="253">
        <v>155</v>
      </c>
      <c r="B1792" t="s" s="252">
        <v>3764</v>
      </c>
      <c r="C1792" t="s" s="253">
        <v>3765</v>
      </c>
      <c r="D1792" t="s" s="253">
        <v>3782</v>
      </c>
      <c r="E1792" t="s" s="253">
        <v>3783</v>
      </c>
      <c r="F1792" s="253">
        <f>IF('J202'!U21-'J202'!U30&gt;=-0.5,"OK","ERROR")</f>
      </c>
    </row>
    <row r="1793">
      <c r="A1793" t="s" s="253">
        <v>155</v>
      </c>
      <c r="B1793" t="s" s="252">
        <v>3764</v>
      </c>
      <c r="C1793" t="s" s="253">
        <v>3765</v>
      </c>
      <c r="D1793" t="s" s="253">
        <v>3784</v>
      </c>
      <c r="E1793" t="s" s="253">
        <v>3785</v>
      </c>
      <c r="F1793" s="253">
        <f>IF('J202'!V21-'J202'!V30&gt;=-0.5,"OK","ERROR")</f>
      </c>
    </row>
    <row r="1794">
      <c r="A1794" t="s" s="253">
        <v>155</v>
      </c>
      <c r="B1794" t="s" s="252">
        <v>3764</v>
      </c>
      <c r="C1794" t="s" s="253">
        <v>3765</v>
      </c>
      <c r="D1794" t="s" s="253">
        <v>3786</v>
      </c>
      <c r="E1794" t="s" s="253">
        <v>3787</v>
      </c>
      <c r="F1794" s="253">
        <f>IF('J202'!W21-'J202'!W30&gt;=-0.5,"OK","ERROR")</f>
      </c>
    </row>
    <row r="1795">
      <c r="A1795" t="s" s="253">
        <v>155</v>
      </c>
      <c r="B1795" t="s" s="252">
        <v>3764</v>
      </c>
      <c r="C1795" t="s" s="253">
        <v>3765</v>
      </c>
      <c r="D1795" t="s" s="253">
        <v>3788</v>
      </c>
      <c r="E1795" t="s" s="253">
        <v>3789</v>
      </c>
      <c r="F1795" s="253">
        <f>IF('J202'!X21-'J202'!X30&gt;=-0.5,"OK","ERROR")</f>
      </c>
    </row>
    <row r="1796">
      <c r="A1796" t="s" s="253">
        <v>155</v>
      </c>
      <c r="B1796" t="s" s="252">
        <v>3764</v>
      </c>
      <c r="C1796" t="s" s="253">
        <v>3765</v>
      </c>
      <c r="D1796" t="s" s="253">
        <v>3790</v>
      </c>
      <c r="E1796" t="s" s="253">
        <v>3791</v>
      </c>
      <c r="F1796" s="253">
        <f>IF('J202'!Y21-'J202'!Y30&gt;=-0.5,"OK","ERROR")</f>
      </c>
    </row>
    <row r="1797">
      <c r="A1797" t="s" s="253">
        <v>3731</v>
      </c>
      <c r="B1797" t="s" s="253">
        <v>3792</v>
      </c>
      <c r="C1797" t="s" s="253">
        <v>3793</v>
      </c>
      <c r="D1797" t="s" s="253">
        <v>3794</v>
      </c>
      <c r="E1797" t="s" s="253">
        <v>3795</v>
      </c>
      <c r="F1797" s="253">
        <f>IF(ABS('J202'!K31-SUM('J203'!K41,'J203'!K44))&lt;=0.5,"OK","ERROR")</f>
      </c>
    </row>
    <row r="1798">
      <c r="A1798" t="s" s="253">
        <v>3731</v>
      </c>
      <c r="B1798" t="s" s="253">
        <v>3792</v>
      </c>
      <c r="C1798" t="s" s="253">
        <v>3793</v>
      </c>
      <c r="D1798" t="s" s="253">
        <v>3796</v>
      </c>
      <c r="E1798" t="s" s="253">
        <v>3797</v>
      </c>
      <c r="F1798" s="253">
        <f>IF(ABS('J202'!L31-SUM('J203'!L41,'J203'!L44))&lt;=0.5,"OK","ERROR")</f>
      </c>
    </row>
    <row r="1799">
      <c r="A1799" t="s" s="253">
        <v>3731</v>
      </c>
      <c r="B1799" t="s" s="253">
        <v>3792</v>
      </c>
      <c r="C1799" t="s" s="253">
        <v>3793</v>
      </c>
      <c r="D1799" t="s" s="253">
        <v>3798</v>
      </c>
      <c r="E1799" t="s" s="253">
        <v>3799</v>
      </c>
      <c r="F1799" s="253">
        <f>IF(ABS('J202'!M31-SUM('J203'!M41,'J203'!M44))&lt;=0.5,"OK","ERROR")</f>
      </c>
    </row>
    <row r="1800">
      <c r="A1800" t="s" s="253">
        <v>3731</v>
      </c>
      <c r="B1800" t="s" s="253">
        <v>3792</v>
      </c>
      <c r="C1800" t="s" s="253">
        <v>3793</v>
      </c>
      <c r="D1800" t="s" s="253">
        <v>3800</v>
      </c>
      <c r="E1800" t="s" s="253">
        <v>3801</v>
      </c>
      <c r="F1800" s="253">
        <f>IF(ABS('J202'!N31-SUM('J203'!N41,'J203'!N44))&lt;=0.5,"OK","ERROR")</f>
      </c>
    </row>
    <row r="1801">
      <c r="A1801" t="s" s="253">
        <v>3731</v>
      </c>
      <c r="B1801" t="s" s="253">
        <v>3792</v>
      </c>
      <c r="C1801" t="s" s="253">
        <v>3793</v>
      </c>
      <c r="D1801" t="s" s="253">
        <v>3802</v>
      </c>
      <c r="E1801" t="s" s="253">
        <v>3803</v>
      </c>
      <c r="F1801" s="253">
        <f>IF(ABS('J202'!O31-SUM('J203'!O41,'J203'!O44))&lt;=0.5,"OK","ERROR")</f>
      </c>
    </row>
    <row r="1802">
      <c r="A1802" t="s" s="253">
        <v>3731</v>
      </c>
      <c r="B1802" t="s" s="253">
        <v>3792</v>
      </c>
      <c r="C1802" t="s" s="253">
        <v>3793</v>
      </c>
      <c r="D1802" t="s" s="253">
        <v>3804</v>
      </c>
      <c r="E1802" t="s" s="253">
        <v>3805</v>
      </c>
      <c r="F1802" s="253">
        <f>IF(ABS('J202'!P31-SUM('J203'!P41,'J203'!P44))&lt;=0.5,"OK","ERROR")</f>
      </c>
    </row>
    <row r="1803">
      <c r="A1803" t="s" s="253">
        <v>3731</v>
      </c>
      <c r="B1803" t="s" s="253">
        <v>3792</v>
      </c>
      <c r="C1803" t="s" s="253">
        <v>3793</v>
      </c>
      <c r="D1803" t="s" s="253">
        <v>3806</v>
      </c>
      <c r="E1803" t="s" s="253">
        <v>3807</v>
      </c>
      <c r="F1803" s="253">
        <f>IF(ABS('J202'!Q31-SUM('J203'!Q41,'J203'!Q44))&lt;=0.5,"OK","ERROR")</f>
      </c>
    </row>
    <row r="1804">
      <c r="A1804" t="s" s="253">
        <v>3731</v>
      </c>
      <c r="B1804" t="s" s="253">
        <v>3792</v>
      </c>
      <c r="C1804" t="s" s="253">
        <v>3793</v>
      </c>
      <c r="D1804" t="s" s="253">
        <v>3808</v>
      </c>
      <c r="E1804" t="s" s="253">
        <v>3809</v>
      </c>
      <c r="F1804" s="253">
        <f>IF(ABS('J202'!R31-SUM('J203'!R41,'J203'!R44))&lt;=0.5,"OK","ERROR")</f>
      </c>
    </row>
    <row r="1805">
      <c r="A1805" t="s" s="253">
        <v>3731</v>
      </c>
      <c r="B1805" t="s" s="253">
        <v>3792</v>
      </c>
      <c r="C1805" t="s" s="253">
        <v>3793</v>
      </c>
      <c r="D1805" t="s" s="253">
        <v>3810</v>
      </c>
      <c r="E1805" t="s" s="253">
        <v>3811</v>
      </c>
      <c r="F1805" s="253">
        <f>IF(ABS('J202'!S31-SUM('J203'!S41,'J203'!S44))&lt;=0.5,"OK","ERROR")</f>
      </c>
    </row>
    <row r="1806">
      <c r="A1806" t="s" s="253">
        <v>3731</v>
      </c>
      <c r="B1806" t="s" s="253">
        <v>3792</v>
      </c>
      <c r="C1806" t="s" s="253">
        <v>3793</v>
      </c>
      <c r="D1806" t="s" s="253">
        <v>3812</v>
      </c>
      <c r="E1806" t="s" s="253">
        <v>3813</v>
      </c>
      <c r="F1806" s="253">
        <f>IF(ABS('J202'!T31-SUM('J203'!T41,'J203'!T44))&lt;=0.5,"OK","ERROR")</f>
      </c>
    </row>
    <row r="1807">
      <c r="A1807" t="s" s="253">
        <v>3731</v>
      </c>
      <c r="B1807" t="s" s="253">
        <v>3792</v>
      </c>
      <c r="C1807" t="s" s="253">
        <v>3793</v>
      </c>
      <c r="D1807" t="s" s="253">
        <v>3814</v>
      </c>
      <c r="E1807" t="s" s="253">
        <v>3815</v>
      </c>
      <c r="F1807" s="253">
        <f>IF(ABS('J202'!U31-SUM('J203'!U41,'J203'!U44))&lt;=0.5,"OK","ERROR")</f>
      </c>
    </row>
    <row r="1808">
      <c r="A1808" t="s" s="253">
        <v>3731</v>
      </c>
      <c r="B1808" t="s" s="253">
        <v>3792</v>
      </c>
      <c r="C1808" t="s" s="253">
        <v>3793</v>
      </c>
      <c r="D1808" t="s" s="253">
        <v>3816</v>
      </c>
      <c r="E1808" t="s" s="253">
        <v>3817</v>
      </c>
      <c r="F1808" s="253">
        <f>IF(ABS('J202'!V31-SUM('J203'!V41,'J203'!V44))&lt;=0.5,"OK","ERROR")</f>
      </c>
    </row>
    <row r="1809">
      <c r="A1809" t="s" s="253">
        <v>3731</v>
      </c>
      <c r="B1809" t="s" s="253">
        <v>3792</v>
      </c>
      <c r="C1809" t="s" s="253">
        <v>3793</v>
      </c>
      <c r="D1809" t="s" s="253">
        <v>3818</v>
      </c>
      <c r="E1809" t="s" s="253">
        <v>3819</v>
      </c>
      <c r="F1809" s="253">
        <f>IF(ABS('J202'!W31-SUM('J203'!W41,'J203'!W44))&lt;=0.5,"OK","ERROR")</f>
      </c>
    </row>
    <row r="1810">
      <c r="A1810" t="s" s="253">
        <v>3731</v>
      </c>
      <c r="B1810" t="s" s="253">
        <v>3792</v>
      </c>
      <c r="C1810" t="s" s="253">
        <v>3793</v>
      </c>
      <c r="D1810" t="s" s="253">
        <v>3820</v>
      </c>
      <c r="E1810" t="s" s="253">
        <v>3821</v>
      </c>
      <c r="F1810" s="253">
        <f>IF(ABS('J202'!X31-SUM('J203'!X41,'J203'!X44))&lt;=0.5,"OK","ERROR")</f>
      </c>
    </row>
    <row r="1811">
      <c r="A1811" t="s" s="253">
        <v>3731</v>
      </c>
      <c r="B1811" t="s" s="253">
        <v>3792</v>
      </c>
      <c r="C1811" t="s" s="253">
        <v>3793</v>
      </c>
      <c r="D1811" t="s" s="253">
        <v>3822</v>
      </c>
      <c r="E1811" t="s" s="253">
        <v>3823</v>
      </c>
      <c r="F1811" s="253">
        <f>IF(ABS('J202'!Y31-SUM('J203'!Y41,'J203'!Y44))&lt;=0.5,"OK","ERROR")</f>
      </c>
    </row>
    <row r="1812">
      <c r="A1812" t="s" s="253">
        <v>3731</v>
      </c>
      <c r="B1812" t="s" s="253">
        <v>3792</v>
      </c>
      <c r="C1812" t="s" s="253">
        <v>3793</v>
      </c>
      <c r="D1812" t="s" s="253">
        <v>3824</v>
      </c>
      <c r="E1812" t="s" s="253">
        <v>3825</v>
      </c>
      <c r="F1812" s="253">
        <f>IF(ABS('J202'!K32-SUM('J203'!K42,'J203'!K45))&lt;=0.5,"OK","ERROR")</f>
      </c>
    </row>
    <row r="1813">
      <c r="A1813" t="s" s="253">
        <v>3731</v>
      </c>
      <c r="B1813" t="s" s="253">
        <v>3792</v>
      </c>
      <c r="C1813" t="s" s="253">
        <v>3793</v>
      </c>
      <c r="D1813" t="s" s="253">
        <v>3826</v>
      </c>
      <c r="E1813" t="s" s="253">
        <v>3827</v>
      </c>
      <c r="F1813" s="253">
        <f>IF(ABS('J202'!L32-SUM('J203'!L42,'J203'!L45))&lt;=0.5,"OK","ERROR")</f>
      </c>
    </row>
    <row r="1814">
      <c r="A1814" t="s" s="253">
        <v>3731</v>
      </c>
      <c r="B1814" t="s" s="253">
        <v>3792</v>
      </c>
      <c r="C1814" t="s" s="253">
        <v>3793</v>
      </c>
      <c r="D1814" t="s" s="253">
        <v>3828</v>
      </c>
      <c r="E1814" t="s" s="253">
        <v>3829</v>
      </c>
      <c r="F1814" s="253">
        <f>IF(ABS('J202'!M32-SUM('J203'!M42,'J203'!M45))&lt;=0.5,"OK","ERROR")</f>
      </c>
    </row>
    <row r="1815">
      <c r="A1815" t="s" s="253">
        <v>3731</v>
      </c>
      <c r="B1815" t="s" s="253">
        <v>3792</v>
      </c>
      <c r="C1815" t="s" s="253">
        <v>3793</v>
      </c>
      <c r="D1815" t="s" s="253">
        <v>3830</v>
      </c>
      <c r="E1815" t="s" s="253">
        <v>3831</v>
      </c>
      <c r="F1815" s="253">
        <f>IF(ABS('J202'!N32-SUM('J203'!N42,'J203'!N45))&lt;=0.5,"OK","ERROR")</f>
      </c>
    </row>
    <row r="1816">
      <c r="A1816" t="s" s="253">
        <v>3731</v>
      </c>
      <c r="B1816" t="s" s="253">
        <v>3792</v>
      </c>
      <c r="C1816" t="s" s="253">
        <v>3793</v>
      </c>
      <c r="D1816" t="s" s="253">
        <v>3832</v>
      </c>
      <c r="E1816" t="s" s="253">
        <v>3833</v>
      </c>
      <c r="F1816" s="253">
        <f>IF(ABS('J202'!O32-SUM('J203'!O42,'J203'!O45))&lt;=0.5,"OK","ERROR")</f>
      </c>
    </row>
    <row r="1817">
      <c r="A1817" t="s" s="253">
        <v>3731</v>
      </c>
      <c r="B1817" t="s" s="253">
        <v>3792</v>
      </c>
      <c r="C1817" t="s" s="253">
        <v>3793</v>
      </c>
      <c r="D1817" t="s" s="253">
        <v>3834</v>
      </c>
      <c r="E1817" t="s" s="253">
        <v>3835</v>
      </c>
      <c r="F1817" s="253">
        <f>IF(ABS('J202'!P32-SUM('J203'!P42,'J203'!P45))&lt;=0.5,"OK","ERROR")</f>
      </c>
    </row>
    <row r="1818">
      <c r="A1818" t="s" s="253">
        <v>3731</v>
      </c>
      <c r="B1818" t="s" s="253">
        <v>3792</v>
      </c>
      <c r="C1818" t="s" s="253">
        <v>3793</v>
      </c>
      <c r="D1818" t="s" s="253">
        <v>3836</v>
      </c>
      <c r="E1818" t="s" s="253">
        <v>3837</v>
      </c>
      <c r="F1818" s="253">
        <f>IF(ABS('J202'!Q32-SUM('J203'!Q42,'J203'!Q45))&lt;=0.5,"OK","ERROR")</f>
      </c>
    </row>
    <row r="1819">
      <c r="A1819" t="s" s="253">
        <v>3731</v>
      </c>
      <c r="B1819" t="s" s="253">
        <v>3792</v>
      </c>
      <c r="C1819" t="s" s="253">
        <v>3793</v>
      </c>
      <c r="D1819" t="s" s="253">
        <v>3838</v>
      </c>
      <c r="E1819" t="s" s="253">
        <v>3839</v>
      </c>
      <c r="F1819" s="253">
        <f>IF(ABS('J202'!R32-SUM('J203'!R42,'J203'!R45))&lt;=0.5,"OK","ERROR")</f>
      </c>
    </row>
    <row r="1820">
      <c r="A1820" t="s" s="253">
        <v>3731</v>
      </c>
      <c r="B1820" t="s" s="253">
        <v>3792</v>
      </c>
      <c r="C1820" t="s" s="253">
        <v>3793</v>
      </c>
      <c r="D1820" t="s" s="253">
        <v>3840</v>
      </c>
      <c r="E1820" t="s" s="253">
        <v>3841</v>
      </c>
      <c r="F1820" s="253">
        <f>IF(ABS('J202'!S32-SUM('J203'!S42,'J203'!S45))&lt;=0.5,"OK","ERROR")</f>
      </c>
    </row>
    <row r="1821">
      <c r="A1821" t="s" s="253">
        <v>3731</v>
      </c>
      <c r="B1821" t="s" s="253">
        <v>3792</v>
      </c>
      <c r="C1821" t="s" s="253">
        <v>3793</v>
      </c>
      <c r="D1821" t="s" s="253">
        <v>3842</v>
      </c>
      <c r="E1821" t="s" s="253">
        <v>3843</v>
      </c>
      <c r="F1821" s="253">
        <f>IF(ABS('J202'!T32-SUM('J203'!T42,'J203'!T45))&lt;=0.5,"OK","ERROR")</f>
      </c>
    </row>
    <row r="1822">
      <c r="A1822" t="s" s="253">
        <v>3731</v>
      </c>
      <c r="B1822" t="s" s="253">
        <v>3792</v>
      </c>
      <c r="C1822" t="s" s="253">
        <v>3793</v>
      </c>
      <c r="D1822" t="s" s="253">
        <v>3844</v>
      </c>
      <c r="E1822" t="s" s="253">
        <v>3845</v>
      </c>
      <c r="F1822" s="253">
        <f>IF(ABS('J202'!U32-SUM('J203'!U42,'J203'!U45))&lt;=0.5,"OK","ERROR")</f>
      </c>
    </row>
    <row r="1823">
      <c r="A1823" t="s" s="253">
        <v>3731</v>
      </c>
      <c r="B1823" t="s" s="253">
        <v>3792</v>
      </c>
      <c r="C1823" t="s" s="253">
        <v>3793</v>
      </c>
      <c r="D1823" t="s" s="253">
        <v>3846</v>
      </c>
      <c r="E1823" t="s" s="253">
        <v>3847</v>
      </c>
      <c r="F1823" s="253">
        <f>IF(ABS('J202'!V32-SUM('J203'!V42,'J203'!V45))&lt;=0.5,"OK","ERROR")</f>
      </c>
    </row>
    <row r="1824">
      <c r="A1824" t="s" s="253">
        <v>3731</v>
      </c>
      <c r="B1824" t="s" s="253">
        <v>3792</v>
      </c>
      <c r="C1824" t="s" s="253">
        <v>3793</v>
      </c>
      <c r="D1824" t="s" s="253">
        <v>3848</v>
      </c>
      <c r="E1824" t="s" s="253">
        <v>3849</v>
      </c>
      <c r="F1824" s="253">
        <f>IF(ABS('J202'!W32-SUM('J203'!W42,'J203'!W45))&lt;=0.5,"OK","ERROR")</f>
      </c>
    </row>
    <row r="1825">
      <c r="A1825" t="s" s="253">
        <v>3731</v>
      </c>
      <c r="B1825" t="s" s="253">
        <v>3792</v>
      </c>
      <c r="C1825" t="s" s="253">
        <v>3793</v>
      </c>
      <c r="D1825" t="s" s="253">
        <v>3850</v>
      </c>
      <c r="E1825" t="s" s="253">
        <v>3851</v>
      </c>
      <c r="F1825" s="253">
        <f>IF(ABS('J202'!X32-SUM('J203'!X42,'J203'!X45))&lt;=0.5,"OK","ERROR")</f>
      </c>
    </row>
    <row r="1826">
      <c r="A1826" t="s" s="253">
        <v>3731</v>
      </c>
      <c r="B1826" t="s" s="253">
        <v>3792</v>
      </c>
      <c r="C1826" t="s" s="253">
        <v>3793</v>
      </c>
      <c r="D1826" t="s" s="253">
        <v>3852</v>
      </c>
      <c r="E1826" t="s" s="253">
        <v>3853</v>
      </c>
      <c r="F1826" s="253">
        <f>IF(ABS('J202'!Y32-SUM('J203'!Y42,'J203'!Y45))&lt;=0.5,"OK","ERROR")</f>
      </c>
    </row>
    <row r="1827">
      <c r="A1827" t="s" s="253">
        <v>3731</v>
      </c>
      <c r="B1827" t="s" s="253">
        <v>3792</v>
      </c>
      <c r="C1827" t="s" s="253">
        <v>3793</v>
      </c>
      <c r="D1827" t="s" s="253">
        <v>3854</v>
      </c>
      <c r="E1827" t="s" s="253">
        <v>3855</v>
      </c>
      <c r="F1827" s="253">
        <f>IF(ABS('J202'!K41-SUM('J203'!K43,'J203'!K46))&lt;=0.5,"OK","ERROR")</f>
      </c>
    </row>
    <row r="1828">
      <c r="A1828" t="s" s="253">
        <v>3731</v>
      </c>
      <c r="B1828" t="s" s="253">
        <v>3792</v>
      </c>
      <c r="C1828" t="s" s="253">
        <v>3793</v>
      </c>
      <c r="D1828" t="s" s="253">
        <v>3856</v>
      </c>
      <c r="E1828" t="s" s="253">
        <v>3857</v>
      </c>
      <c r="F1828" s="253">
        <f>IF(ABS('J202'!L41-SUM('J203'!L43,'J203'!L46))&lt;=0.5,"OK","ERROR")</f>
      </c>
    </row>
    <row r="1829">
      <c r="A1829" t="s" s="253">
        <v>3731</v>
      </c>
      <c r="B1829" t="s" s="253">
        <v>3792</v>
      </c>
      <c r="C1829" t="s" s="253">
        <v>3793</v>
      </c>
      <c r="D1829" t="s" s="253">
        <v>3858</v>
      </c>
      <c r="E1829" t="s" s="253">
        <v>3859</v>
      </c>
      <c r="F1829" s="253">
        <f>IF(ABS('J202'!M41-SUM('J203'!M43,'J203'!M46))&lt;=0.5,"OK","ERROR")</f>
      </c>
    </row>
    <row r="1830">
      <c r="A1830" t="s" s="253">
        <v>3731</v>
      </c>
      <c r="B1830" t="s" s="253">
        <v>3792</v>
      </c>
      <c r="C1830" t="s" s="253">
        <v>3793</v>
      </c>
      <c r="D1830" t="s" s="253">
        <v>3860</v>
      </c>
      <c r="E1830" t="s" s="253">
        <v>3861</v>
      </c>
      <c r="F1830" s="253">
        <f>IF(ABS('J202'!N41-SUM('J203'!N43,'J203'!N46))&lt;=0.5,"OK","ERROR")</f>
      </c>
    </row>
    <row r="1831">
      <c r="A1831" t="s" s="253">
        <v>3731</v>
      </c>
      <c r="B1831" t="s" s="253">
        <v>3792</v>
      </c>
      <c r="C1831" t="s" s="253">
        <v>3793</v>
      </c>
      <c r="D1831" t="s" s="253">
        <v>3862</v>
      </c>
      <c r="E1831" t="s" s="253">
        <v>3863</v>
      </c>
      <c r="F1831" s="253">
        <f>IF(ABS('J202'!O41-SUM('J203'!O43,'J203'!O46))&lt;=0.5,"OK","ERROR")</f>
      </c>
    </row>
    <row r="1832">
      <c r="A1832" t="s" s="253">
        <v>3731</v>
      </c>
      <c r="B1832" t="s" s="253">
        <v>3792</v>
      </c>
      <c r="C1832" t="s" s="253">
        <v>3793</v>
      </c>
      <c r="D1832" t="s" s="253">
        <v>3864</v>
      </c>
      <c r="E1832" t="s" s="253">
        <v>3865</v>
      </c>
      <c r="F1832" s="253">
        <f>IF(ABS('J202'!P41-SUM('J203'!P43,'J203'!P46))&lt;=0.5,"OK","ERROR")</f>
      </c>
    </row>
    <row r="1833">
      <c r="A1833" t="s" s="253">
        <v>3731</v>
      </c>
      <c r="B1833" t="s" s="253">
        <v>3792</v>
      </c>
      <c r="C1833" t="s" s="253">
        <v>3793</v>
      </c>
      <c r="D1833" t="s" s="253">
        <v>3866</v>
      </c>
      <c r="E1833" t="s" s="253">
        <v>3867</v>
      </c>
      <c r="F1833" s="253">
        <f>IF(ABS('J202'!Q41-SUM('J203'!Q43,'J203'!Q46))&lt;=0.5,"OK","ERROR")</f>
      </c>
    </row>
    <row r="1834">
      <c r="A1834" t="s" s="253">
        <v>3731</v>
      </c>
      <c r="B1834" t="s" s="253">
        <v>3792</v>
      </c>
      <c r="C1834" t="s" s="253">
        <v>3793</v>
      </c>
      <c r="D1834" t="s" s="253">
        <v>3868</v>
      </c>
      <c r="E1834" t="s" s="253">
        <v>3869</v>
      </c>
      <c r="F1834" s="253">
        <f>IF(ABS('J202'!R41-SUM('J203'!R43,'J203'!R46))&lt;=0.5,"OK","ERROR")</f>
      </c>
    </row>
    <row r="1835">
      <c r="A1835" t="s" s="253">
        <v>3731</v>
      </c>
      <c r="B1835" t="s" s="253">
        <v>3792</v>
      </c>
      <c r="C1835" t="s" s="253">
        <v>3793</v>
      </c>
      <c r="D1835" t="s" s="253">
        <v>3870</v>
      </c>
      <c r="E1835" t="s" s="253">
        <v>3871</v>
      </c>
      <c r="F1835" s="253">
        <f>IF(ABS('J202'!S41-SUM('J203'!S43,'J203'!S46))&lt;=0.5,"OK","ERROR")</f>
      </c>
    </row>
    <row r="1836">
      <c r="A1836" t="s" s="253">
        <v>3731</v>
      </c>
      <c r="B1836" t="s" s="253">
        <v>3792</v>
      </c>
      <c r="C1836" t="s" s="253">
        <v>3793</v>
      </c>
      <c r="D1836" t="s" s="253">
        <v>3872</v>
      </c>
      <c r="E1836" t="s" s="253">
        <v>3873</v>
      </c>
      <c r="F1836" s="253">
        <f>IF(ABS('J202'!T41-SUM('J203'!T43,'J203'!T46))&lt;=0.5,"OK","ERROR")</f>
      </c>
    </row>
    <row r="1837">
      <c r="A1837" t="s" s="253">
        <v>3731</v>
      </c>
      <c r="B1837" t="s" s="253">
        <v>3792</v>
      </c>
      <c r="C1837" t="s" s="253">
        <v>3793</v>
      </c>
      <c r="D1837" t="s" s="253">
        <v>3874</v>
      </c>
      <c r="E1837" t="s" s="253">
        <v>3875</v>
      </c>
      <c r="F1837" s="253">
        <f>IF(ABS('J202'!U41-SUM('J203'!U43,'J203'!U46))&lt;=0.5,"OK","ERROR")</f>
      </c>
    </row>
    <row r="1838">
      <c r="A1838" t="s" s="253">
        <v>3731</v>
      </c>
      <c r="B1838" t="s" s="253">
        <v>3792</v>
      </c>
      <c r="C1838" t="s" s="253">
        <v>3793</v>
      </c>
      <c r="D1838" t="s" s="253">
        <v>3876</v>
      </c>
      <c r="E1838" t="s" s="253">
        <v>3877</v>
      </c>
      <c r="F1838" s="253">
        <f>IF(ABS('J202'!V41-SUM('J203'!V43,'J203'!V46))&lt;=0.5,"OK","ERROR")</f>
      </c>
    </row>
    <row r="1839">
      <c r="A1839" t="s" s="253">
        <v>3731</v>
      </c>
      <c r="B1839" t="s" s="253">
        <v>3792</v>
      </c>
      <c r="C1839" t="s" s="253">
        <v>3793</v>
      </c>
      <c r="D1839" t="s" s="253">
        <v>3878</v>
      </c>
      <c r="E1839" t="s" s="253">
        <v>3879</v>
      </c>
      <c r="F1839" s="253">
        <f>IF(ABS('J202'!W41-SUM('J203'!W43,'J203'!W46))&lt;=0.5,"OK","ERROR")</f>
      </c>
    </row>
    <row r="1840">
      <c r="A1840" t="s" s="253">
        <v>3731</v>
      </c>
      <c r="B1840" t="s" s="253">
        <v>3792</v>
      </c>
      <c r="C1840" t="s" s="253">
        <v>3793</v>
      </c>
      <c r="D1840" t="s" s="253">
        <v>3880</v>
      </c>
      <c r="E1840" t="s" s="253">
        <v>3881</v>
      </c>
      <c r="F1840" s="253">
        <f>IF(ABS('J202'!X41-SUM('J203'!X43,'J203'!X46))&lt;=0.5,"OK","ERROR")</f>
      </c>
    </row>
    <row r="1841">
      <c r="A1841" t="s" s="253">
        <v>3731</v>
      </c>
      <c r="B1841" t="s" s="253">
        <v>3792</v>
      </c>
      <c r="C1841" t="s" s="253">
        <v>3793</v>
      </c>
      <c r="D1841" t="s" s="253">
        <v>3882</v>
      </c>
      <c r="E1841" t="s" s="253">
        <v>3883</v>
      </c>
      <c r="F1841" s="253">
        <f>IF(ABS('J202'!Y41-SUM('J203'!Y43,'J203'!Y46))&lt;=0.5,"OK","ERROR")</f>
      </c>
    </row>
    <row r="1842">
      <c r="A1842" t="s" s="253">
        <v>155</v>
      </c>
      <c r="B1842" t="s" s="252">
        <v>3884</v>
      </c>
      <c r="C1842" t="s" s="253">
        <v>3885</v>
      </c>
      <c r="D1842" t="s" s="253">
        <v>3886</v>
      </c>
      <c r="E1842" t="s" s="253">
        <v>3887</v>
      </c>
      <c r="F1842" s="253">
        <f>IF(ABS('J202'!K50-SUM('J202'!K64,'J202'!K51))&lt;=0.5,"OK","ERROR")</f>
      </c>
    </row>
    <row r="1843">
      <c r="A1843" t="s" s="253">
        <v>155</v>
      </c>
      <c r="B1843" t="s" s="252">
        <v>3884</v>
      </c>
      <c r="C1843" t="s" s="253">
        <v>3885</v>
      </c>
      <c r="D1843" t="s" s="253">
        <v>3888</v>
      </c>
      <c r="E1843" t="s" s="253">
        <v>3889</v>
      </c>
      <c r="F1843" s="253">
        <f>IF(ABS('J202'!L50-SUM('J202'!L64,'J202'!L51))&lt;=0.5,"OK","ERROR")</f>
      </c>
    </row>
    <row r="1844">
      <c r="A1844" t="s" s="253">
        <v>155</v>
      </c>
      <c r="B1844" t="s" s="252">
        <v>3884</v>
      </c>
      <c r="C1844" t="s" s="253">
        <v>3885</v>
      </c>
      <c r="D1844" t="s" s="253">
        <v>3890</v>
      </c>
      <c r="E1844" t="s" s="253">
        <v>3891</v>
      </c>
      <c r="F1844" s="253">
        <f>IF(ABS('J202'!M50-SUM('J202'!M64,'J202'!M51))&lt;=0.5,"OK","ERROR")</f>
      </c>
    </row>
    <row r="1845">
      <c r="A1845" t="s" s="253">
        <v>155</v>
      </c>
      <c r="B1845" t="s" s="252">
        <v>3884</v>
      </c>
      <c r="C1845" t="s" s="253">
        <v>3885</v>
      </c>
      <c r="D1845" t="s" s="253">
        <v>3892</v>
      </c>
      <c r="E1845" t="s" s="253">
        <v>3893</v>
      </c>
      <c r="F1845" s="253">
        <f>IF(ABS('J202'!N50-SUM('J202'!N64,'J202'!N51))&lt;=0.5,"OK","ERROR")</f>
      </c>
    </row>
    <row r="1846">
      <c r="A1846" t="s" s="253">
        <v>155</v>
      </c>
      <c r="B1846" t="s" s="252">
        <v>3884</v>
      </c>
      <c r="C1846" t="s" s="253">
        <v>3885</v>
      </c>
      <c r="D1846" t="s" s="253">
        <v>3894</v>
      </c>
      <c r="E1846" t="s" s="253">
        <v>3895</v>
      </c>
      <c r="F1846" s="253">
        <f>IF(ABS('J202'!O50-SUM('J202'!O64,'J202'!O51))&lt;=0.5,"OK","ERROR")</f>
      </c>
    </row>
    <row r="1847">
      <c r="A1847" t="s" s="253">
        <v>155</v>
      </c>
      <c r="B1847" t="s" s="252">
        <v>3884</v>
      </c>
      <c r="C1847" t="s" s="253">
        <v>3885</v>
      </c>
      <c r="D1847" t="s" s="253">
        <v>3896</v>
      </c>
      <c r="E1847" t="s" s="253">
        <v>3897</v>
      </c>
      <c r="F1847" s="253">
        <f>IF(ABS('J202'!P50-SUM('J202'!P64,'J202'!P51))&lt;=0.5,"OK","ERROR")</f>
      </c>
    </row>
    <row r="1848">
      <c r="A1848" t="s" s="253">
        <v>155</v>
      </c>
      <c r="B1848" t="s" s="252">
        <v>3884</v>
      </c>
      <c r="C1848" t="s" s="253">
        <v>3885</v>
      </c>
      <c r="D1848" t="s" s="253">
        <v>3898</v>
      </c>
      <c r="E1848" t="s" s="253">
        <v>3899</v>
      </c>
      <c r="F1848" s="253">
        <f>IF(ABS('J202'!Q50-SUM('J202'!Q64,'J202'!Q51))&lt;=0.5,"OK","ERROR")</f>
      </c>
    </row>
    <row r="1849">
      <c r="A1849" t="s" s="253">
        <v>155</v>
      </c>
      <c r="B1849" t="s" s="252">
        <v>3884</v>
      </c>
      <c r="C1849" t="s" s="253">
        <v>3885</v>
      </c>
      <c r="D1849" t="s" s="253">
        <v>3900</v>
      </c>
      <c r="E1849" t="s" s="253">
        <v>3901</v>
      </c>
      <c r="F1849" s="253">
        <f>IF(ABS('J202'!R50-SUM('J202'!R64,'J202'!R51))&lt;=0.5,"OK","ERROR")</f>
      </c>
    </row>
    <row r="1850">
      <c r="A1850" t="s" s="253">
        <v>155</v>
      </c>
      <c r="B1850" t="s" s="252">
        <v>3884</v>
      </c>
      <c r="C1850" t="s" s="253">
        <v>3885</v>
      </c>
      <c r="D1850" t="s" s="253">
        <v>3902</v>
      </c>
      <c r="E1850" t="s" s="253">
        <v>3903</v>
      </c>
      <c r="F1850" s="253">
        <f>IF(ABS('J202'!S50-SUM('J202'!S64,'J202'!S51))&lt;=0.5,"OK","ERROR")</f>
      </c>
    </row>
    <row r="1851">
      <c r="A1851" t="s" s="253">
        <v>155</v>
      </c>
      <c r="B1851" t="s" s="252">
        <v>3884</v>
      </c>
      <c r="C1851" t="s" s="253">
        <v>3885</v>
      </c>
      <c r="D1851" t="s" s="253">
        <v>3904</v>
      </c>
      <c r="E1851" t="s" s="253">
        <v>3905</v>
      </c>
      <c r="F1851" s="253">
        <f>IF(ABS('J202'!T50-SUM('J202'!T64,'J202'!T51))&lt;=0.5,"OK","ERROR")</f>
      </c>
    </row>
    <row r="1852">
      <c r="A1852" t="s" s="253">
        <v>155</v>
      </c>
      <c r="B1852" t="s" s="252">
        <v>3884</v>
      </c>
      <c r="C1852" t="s" s="253">
        <v>3885</v>
      </c>
      <c r="D1852" t="s" s="253">
        <v>3906</v>
      </c>
      <c r="E1852" t="s" s="253">
        <v>3907</v>
      </c>
      <c r="F1852" s="253">
        <f>IF(ABS('J202'!U50-SUM('J202'!U64,'J202'!U51))&lt;=0.5,"OK","ERROR")</f>
      </c>
    </row>
    <row r="1853">
      <c r="A1853" t="s" s="253">
        <v>155</v>
      </c>
      <c r="B1853" t="s" s="252">
        <v>3884</v>
      </c>
      <c r="C1853" t="s" s="253">
        <v>3885</v>
      </c>
      <c r="D1853" t="s" s="253">
        <v>3908</v>
      </c>
      <c r="E1853" t="s" s="253">
        <v>3909</v>
      </c>
      <c r="F1853" s="253">
        <f>IF(ABS('J202'!V50-SUM('J202'!V64,'J202'!V51))&lt;=0.5,"OK","ERROR")</f>
      </c>
    </row>
    <row r="1854">
      <c r="A1854" t="s" s="253">
        <v>155</v>
      </c>
      <c r="B1854" t="s" s="252">
        <v>3884</v>
      </c>
      <c r="C1854" t="s" s="253">
        <v>3885</v>
      </c>
      <c r="D1854" t="s" s="253">
        <v>3910</v>
      </c>
      <c r="E1854" t="s" s="253">
        <v>3911</v>
      </c>
      <c r="F1854" s="253">
        <f>IF(ABS('J202'!W50-SUM('J202'!W64,'J202'!W51))&lt;=0.5,"OK","ERROR")</f>
      </c>
    </row>
    <row r="1855">
      <c r="A1855" t="s" s="253">
        <v>155</v>
      </c>
      <c r="B1855" t="s" s="252">
        <v>3884</v>
      </c>
      <c r="C1855" t="s" s="253">
        <v>3885</v>
      </c>
      <c r="D1855" t="s" s="253">
        <v>3912</v>
      </c>
      <c r="E1855" t="s" s="253">
        <v>3913</v>
      </c>
      <c r="F1855" s="253">
        <f>IF(ABS('J202'!X50-SUM('J202'!X64,'J202'!X51))&lt;=0.5,"OK","ERROR")</f>
      </c>
    </row>
    <row r="1856">
      <c r="A1856" t="s" s="253">
        <v>155</v>
      </c>
      <c r="B1856" t="s" s="252">
        <v>3884</v>
      </c>
      <c r="C1856" t="s" s="253">
        <v>3885</v>
      </c>
      <c r="D1856" t="s" s="253">
        <v>3914</v>
      </c>
      <c r="E1856" t="s" s="253">
        <v>3915</v>
      </c>
      <c r="F1856" s="253">
        <f>IF(ABS('J202'!Y50-SUM('J202'!Y64,'J202'!Y51))&lt;=0.5,"OK","ERROR")</f>
      </c>
    </row>
    <row r="1857">
      <c r="A1857" t="s" s="253">
        <v>3731</v>
      </c>
      <c r="B1857" t="s" s="253">
        <v>3916</v>
      </c>
      <c r="C1857" t="s" s="253">
        <v>3917</v>
      </c>
      <c r="D1857" t="s" s="253">
        <v>3918</v>
      </c>
      <c r="E1857" t="s" s="253">
        <v>3919</v>
      </c>
      <c r="F1857" s="253">
        <f>IF('J202'!K50-'J203'!K48&gt;=-0.5,"OK","ERROR")</f>
      </c>
    </row>
    <row r="1858">
      <c r="A1858" t="s" s="253">
        <v>3731</v>
      </c>
      <c r="B1858" t="s" s="253">
        <v>3916</v>
      </c>
      <c r="C1858" t="s" s="253">
        <v>3917</v>
      </c>
      <c r="D1858" t="s" s="253">
        <v>3920</v>
      </c>
      <c r="E1858" t="s" s="253">
        <v>3921</v>
      </c>
      <c r="F1858" s="253">
        <f>IF('J202'!L50-'J203'!L48&gt;=-0.5,"OK","ERROR")</f>
      </c>
    </row>
    <row r="1859">
      <c r="A1859" t="s" s="253">
        <v>3731</v>
      </c>
      <c r="B1859" t="s" s="253">
        <v>3916</v>
      </c>
      <c r="C1859" t="s" s="253">
        <v>3917</v>
      </c>
      <c r="D1859" t="s" s="253">
        <v>3922</v>
      </c>
      <c r="E1859" t="s" s="253">
        <v>3923</v>
      </c>
      <c r="F1859" s="253">
        <f>IF('J202'!M50-'J203'!M48&gt;=-0.5,"OK","ERROR")</f>
      </c>
    </row>
    <row r="1860">
      <c r="A1860" t="s" s="253">
        <v>3731</v>
      </c>
      <c r="B1860" t="s" s="253">
        <v>3916</v>
      </c>
      <c r="C1860" t="s" s="253">
        <v>3917</v>
      </c>
      <c r="D1860" t="s" s="253">
        <v>3924</v>
      </c>
      <c r="E1860" t="s" s="253">
        <v>3925</v>
      </c>
      <c r="F1860" s="253">
        <f>IF('J202'!N50-'J203'!N48&gt;=-0.5,"OK","ERROR")</f>
      </c>
    </row>
    <row r="1861">
      <c r="A1861" t="s" s="253">
        <v>3731</v>
      </c>
      <c r="B1861" t="s" s="253">
        <v>3916</v>
      </c>
      <c r="C1861" t="s" s="253">
        <v>3917</v>
      </c>
      <c r="D1861" t="s" s="253">
        <v>3926</v>
      </c>
      <c r="E1861" t="s" s="253">
        <v>3927</v>
      </c>
      <c r="F1861" s="253">
        <f>IF('J202'!O50-'J203'!O48&gt;=-0.5,"OK","ERROR")</f>
      </c>
    </row>
    <row r="1862">
      <c r="A1862" t="s" s="253">
        <v>3731</v>
      </c>
      <c r="B1862" t="s" s="253">
        <v>3916</v>
      </c>
      <c r="C1862" t="s" s="253">
        <v>3917</v>
      </c>
      <c r="D1862" t="s" s="253">
        <v>3928</v>
      </c>
      <c r="E1862" t="s" s="253">
        <v>3929</v>
      </c>
      <c r="F1862" s="253">
        <f>IF('J202'!P50-'J203'!P48&gt;=-0.5,"OK","ERROR")</f>
      </c>
    </row>
    <row r="1863">
      <c r="A1863" t="s" s="253">
        <v>3731</v>
      </c>
      <c r="B1863" t="s" s="253">
        <v>3916</v>
      </c>
      <c r="C1863" t="s" s="253">
        <v>3917</v>
      </c>
      <c r="D1863" t="s" s="253">
        <v>3930</v>
      </c>
      <c r="E1863" t="s" s="253">
        <v>3931</v>
      </c>
      <c r="F1863" s="253">
        <f>IF('J202'!Q50-'J203'!Q48&gt;=-0.5,"OK","ERROR")</f>
      </c>
    </row>
    <row r="1864">
      <c r="A1864" t="s" s="253">
        <v>3731</v>
      </c>
      <c r="B1864" t="s" s="253">
        <v>3916</v>
      </c>
      <c r="C1864" t="s" s="253">
        <v>3917</v>
      </c>
      <c r="D1864" t="s" s="253">
        <v>3932</v>
      </c>
      <c r="E1864" t="s" s="253">
        <v>3933</v>
      </c>
      <c r="F1864" s="253">
        <f>IF('J202'!R50-'J203'!R48&gt;=-0.5,"OK","ERROR")</f>
      </c>
    </row>
    <row r="1865">
      <c r="A1865" t="s" s="253">
        <v>3731</v>
      </c>
      <c r="B1865" t="s" s="253">
        <v>3916</v>
      </c>
      <c r="C1865" t="s" s="253">
        <v>3917</v>
      </c>
      <c r="D1865" t="s" s="253">
        <v>3934</v>
      </c>
      <c r="E1865" t="s" s="253">
        <v>3935</v>
      </c>
      <c r="F1865" s="253">
        <f>IF('J202'!S50-'J203'!S48&gt;=-0.5,"OK","ERROR")</f>
      </c>
    </row>
    <row r="1866">
      <c r="A1866" t="s" s="253">
        <v>3731</v>
      </c>
      <c r="B1866" t="s" s="253">
        <v>3916</v>
      </c>
      <c r="C1866" t="s" s="253">
        <v>3917</v>
      </c>
      <c r="D1866" t="s" s="253">
        <v>3936</v>
      </c>
      <c r="E1866" t="s" s="253">
        <v>3937</v>
      </c>
      <c r="F1866" s="253">
        <f>IF('J202'!T50-'J203'!T48&gt;=-0.5,"OK","ERROR")</f>
      </c>
    </row>
    <row r="1867">
      <c r="A1867" t="s" s="253">
        <v>3731</v>
      </c>
      <c r="B1867" t="s" s="253">
        <v>3916</v>
      </c>
      <c r="C1867" t="s" s="253">
        <v>3917</v>
      </c>
      <c r="D1867" t="s" s="253">
        <v>3938</v>
      </c>
      <c r="E1867" t="s" s="253">
        <v>3939</v>
      </c>
      <c r="F1867" s="253">
        <f>IF('J202'!U50-'J203'!U48&gt;=-0.5,"OK","ERROR")</f>
      </c>
    </row>
    <row r="1868">
      <c r="A1868" t="s" s="253">
        <v>3731</v>
      </c>
      <c r="B1868" t="s" s="253">
        <v>3916</v>
      </c>
      <c r="C1868" t="s" s="253">
        <v>3917</v>
      </c>
      <c r="D1868" t="s" s="253">
        <v>3940</v>
      </c>
      <c r="E1868" t="s" s="253">
        <v>3941</v>
      </c>
      <c r="F1868" s="253">
        <f>IF('J202'!V50-'J203'!V48&gt;=-0.5,"OK","ERROR")</f>
      </c>
    </row>
    <row r="1869">
      <c r="A1869" t="s" s="253">
        <v>3731</v>
      </c>
      <c r="B1869" t="s" s="253">
        <v>3916</v>
      </c>
      <c r="C1869" t="s" s="253">
        <v>3917</v>
      </c>
      <c r="D1869" t="s" s="253">
        <v>3942</v>
      </c>
      <c r="E1869" t="s" s="253">
        <v>3943</v>
      </c>
      <c r="F1869" s="253">
        <f>IF('J202'!W50-'J203'!W48&gt;=-0.5,"OK","ERROR")</f>
      </c>
    </row>
    <row r="1870">
      <c r="A1870" t="s" s="253">
        <v>3731</v>
      </c>
      <c r="B1870" t="s" s="253">
        <v>3916</v>
      </c>
      <c r="C1870" t="s" s="253">
        <v>3917</v>
      </c>
      <c r="D1870" t="s" s="253">
        <v>3944</v>
      </c>
      <c r="E1870" t="s" s="253">
        <v>3945</v>
      </c>
      <c r="F1870" s="253">
        <f>IF('J202'!X50-'J203'!X48&gt;=-0.5,"OK","ERROR")</f>
      </c>
    </row>
    <row r="1871">
      <c r="A1871" t="s" s="253">
        <v>3731</v>
      </c>
      <c r="B1871" t="s" s="253">
        <v>3916</v>
      </c>
      <c r="C1871" t="s" s="253">
        <v>3917</v>
      </c>
      <c r="D1871" t="s" s="253">
        <v>3946</v>
      </c>
      <c r="E1871" t="s" s="253">
        <v>3947</v>
      </c>
      <c r="F1871" s="253">
        <f>IF('J202'!Y50-'J203'!Y48&gt;=-0.5,"OK","ERROR")</f>
      </c>
    </row>
    <row r="1872">
      <c r="A1872" t="s" s="253">
        <v>155</v>
      </c>
      <c r="B1872" t="s" s="252">
        <v>3948</v>
      </c>
      <c r="C1872" t="s" s="253">
        <v>3949</v>
      </c>
      <c r="D1872" t="s" s="253">
        <v>3950</v>
      </c>
      <c r="E1872" t="s" s="253">
        <v>3951</v>
      </c>
      <c r="F1872" s="253">
        <f>IF('J202'!K51-'J202'!K63&gt;=-0.5,"OK","ERROR")</f>
      </c>
    </row>
    <row r="1873">
      <c r="A1873" t="s" s="253">
        <v>155</v>
      </c>
      <c r="B1873" t="s" s="252">
        <v>3948</v>
      </c>
      <c r="C1873" t="s" s="253">
        <v>3949</v>
      </c>
      <c r="D1873" t="s" s="253">
        <v>3952</v>
      </c>
      <c r="E1873" t="s" s="253">
        <v>3953</v>
      </c>
      <c r="F1873" s="253">
        <f>IF('J202'!M51-'J202'!M63&gt;=-0.5,"OK","ERROR")</f>
      </c>
    </row>
    <row r="1874">
      <c r="A1874" t="s" s="253">
        <v>155</v>
      </c>
      <c r="B1874" t="s" s="252">
        <v>3948</v>
      </c>
      <c r="C1874" t="s" s="253">
        <v>3949</v>
      </c>
      <c r="D1874" t="s" s="253">
        <v>3954</v>
      </c>
      <c r="E1874" t="s" s="253">
        <v>3955</v>
      </c>
      <c r="F1874" s="253">
        <f>IF('J202'!N51-'J202'!N63&gt;=-0.5,"OK","ERROR")</f>
      </c>
    </row>
    <row r="1875">
      <c r="A1875" t="s" s="253">
        <v>155</v>
      </c>
      <c r="B1875" t="s" s="252">
        <v>3948</v>
      </c>
      <c r="C1875" t="s" s="253">
        <v>3949</v>
      </c>
      <c r="D1875" t="s" s="253">
        <v>3956</v>
      </c>
      <c r="E1875" t="s" s="253">
        <v>3957</v>
      </c>
      <c r="F1875" s="253">
        <f>IF('J202'!O51-'J202'!O63&gt;=-0.5,"OK","ERROR")</f>
      </c>
    </row>
    <row r="1876">
      <c r="A1876" t="s" s="253">
        <v>155</v>
      </c>
      <c r="B1876" t="s" s="252">
        <v>3948</v>
      </c>
      <c r="C1876" t="s" s="253">
        <v>3949</v>
      </c>
      <c r="D1876" t="s" s="253">
        <v>3958</v>
      </c>
      <c r="E1876" t="s" s="253">
        <v>3959</v>
      </c>
      <c r="F1876" s="253">
        <f>IF('J202'!P51-'J202'!P63&gt;=-0.5,"OK","ERROR")</f>
      </c>
    </row>
    <row r="1877">
      <c r="A1877" t="s" s="253">
        <v>155</v>
      </c>
      <c r="B1877" t="s" s="252">
        <v>3948</v>
      </c>
      <c r="C1877" t="s" s="253">
        <v>3949</v>
      </c>
      <c r="D1877" t="s" s="253">
        <v>3960</v>
      </c>
      <c r="E1877" t="s" s="253">
        <v>3961</v>
      </c>
      <c r="F1877" s="253">
        <f>IF('J202'!Q51-'J202'!Q63&gt;=-0.5,"OK","ERROR")</f>
      </c>
    </row>
    <row r="1878">
      <c r="A1878" t="s" s="253">
        <v>155</v>
      </c>
      <c r="B1878" t="s" s="252">
        <v>3948</v>
      </c>
      <c r="C1878" t="s" s="253">
        <v>3949</v>
      </c>
      <c r="D1878" t="s" s="253">
        <v>3962</v>
      </c>
      <c r="E1878" t="s" s="253">
        <v>3963</v>
      </c>
      <c r="F1878" s="253">
        <f>IF('J202'!R51-'J202'!R63&gt;=-0.5,"OK","ERROR")</f>
      </c>
    </row>
    <row r="1879">
      <c r="A1879" t="s" s="253">
        <v>155</v>
      </c>
      <c r="B1879" t="s" s="252">
        <v>3948</v>
      </c>
      <c r="C1879" t="s" s="253">
        <v>3949</v>
      </c>
      <c r="D1879" t="s" s="253">
        <v>3964</v>
      </c>
      <c r="E1879" t="s" s="253">
        <v>3965</v>
      </c>
      <c r="F1879" s="253">
        <f>IF('J202'!T51-'J202'!T63&gt;=-0.5,"OK","ERROR")</f>
      </c>
    </row>
    <row r="1880">
      <c r="A1880" t="s" s="253">
        <v>155</v>
      </c>
      <c r="B1880" t="s" s="252">
        <v>3948</v>
      </c>
      <c r="C1880" t="s" s="253">
        <v>3949</v>
      </c>
      <c r="D1880" t="s" s="253">
        <v>3966</v>
      </c>
      <c r="E1880" t="s" s="253">
        <v>3967</v>
      </c>
      <c r="F1880" s="253">
        <f>IF('J202'!U51-'J202'!U63&gt;=-0.5,"OK","ERROR")</f>
      </c>
    </row>
    <row r="1881">
      <c r="A1881" t="s" s="253">
        <v>155</v>
      </c>
      <c r="B1881" t="s" s="252">
        <v>3948</v>
      </c>
      <c r="C1881" t="s" s="253">
        <v>3949</v>
      </c>
      <c r="D1881" t="s" s="253">
        <v>3968</v>
      </c>
      <c r="E1881" t="s" s="253">
        <v>3969</v>
      </c>
      <c r="F1881" s="253">
        <f>IF('J202'!V51-'J202'!V63&gt;=-0.5,"OK","ERROR")</f>
      </c>
    </row>
    <row r="1882">
      <c r="A1882" t="s" s="253">
        <v>155</v>
      </c>
      <c r="B1882" t="s" s="252">
        <v>3948</v>
      </c>
      <c r="C1882" t="s" s="253">
        <v>3949</v>
      </c>
      <c r="D1882" t="s" s="253">
        <v>3970</v>
      </c>
      <c r="E1882" t="s" s="253">
        <v>3971</v>
      </c>
      <c r="F1882" s="253">
        <f>IF('J202'!W51-'J202'!W63&gt;=-0.5,"OK","ERROR")</f>
      </c>
    </row>
    <row r="1883">
      <c r="A1883" t="s" s="253">
        <v>155</v>
      </c>
      <c r="B1883" t="s" s="252">
        <v>3948</v>
      </c>
      <c r="C1883" t="s" s="253">
        <v>3949</v>
      </c>
      <c r="D1883" t="s" s="253">
        <v>3972</v>
      </c>
      <c r="E1883" t="s" s="253">
        <v>3973</v>
      </c>
      <c r="F1883" s="253">
        <f>IF('J202'!X51-'J202'!X63&gt;=-0.5,"OK","ERROR")</f>
      </c>
    </row>
    <row r="1884">
      <c r="A1884" t="s" s="253">
        <v>155</v>
      </c>
      <c r="B1884" t="s" s="252">
        <v>3948</v>
      </c>
      <c r="C1884" t="s" s="253">
        <v>3949</v>
      </c>
      <c r="D1884" t="s" s="253">
        <v>3974</v>
      </c>
      <c r="E1884" t="s" s="253">
        <v>3975</v>
      </c>
      <c r="F1884" s="253">
        <f>IF('J202'!Y51-'J202'!Y63&gt;=-0.5,"OK","ERROR")</f>
      </c>
    </row>
    <row r="1885">
      <c r="A1885" t="s" s="253">
        <v>155</v>
      </c>
      <c r="B1885" t="s" s="252">
        <v>3976</v>
      </c>
      <c r="C1885" t="s" s="253">
        <v>3977</v>
      </c>
      <c r="D1885" t="s" s="253">
        <v>3978</v>
      </c>
      <c r="E1885" t="s" s="253">
        <v>3979</v>
      </c>
      <c r="F1885" s="253">
        <f>IF(ABS('J202'!K71-SUM('J202'!K75,'J202'!K72,'J202'!K73,'J202'!K74))&lt;=0.5,"OK","ERROR")</f>
      </c>
    </row>
    <row r="1886">
      <c r="A1886" t="s" s="253">
        <v>155</v>
      </c>
      <c r="B1886" t="s" s="252">
        <v>3976</v>
      </c>
      <c r="C1886" t="s" s="253">
        <v>3977</v>
      </c>
      <c r="D1886" t="s" s="253">
        <v>3980</v>
      </c>
      <c r="E1886" t="s" s="253">
        <v>3981</v>
      </c>
      <c r="F1886" s="253">
        <f>IF(ABS('J202'!L71-SUM('J202'!L72,'J202'!L73,'J202'!L74))&lt;=0.5,"OK","ERROR")</f>
      </c>
    </row>
    <row r="1887">
      <c r="A1887" t="s" s="253">
        <v>155</v>
      </c>
      <c r="B1887" t="s" s="252">
        <v>3976</v>
      </c>
      <c r="C1887" t="s" s="253">
        <v>3977</v>
      </c>
      <c r="D1887" t="s" s="253">
        <v>3982</v>
      </c>
      <c r="E1887" t="s" s="253">
        <v>3983</v>
      </c>
      <c r="F1887" s="253">
        <f>IF(ABS('J202'!M71-SUM('J202'!M75,'J202'!M72,'J202'!M73,'J202'!M74))&lt;=0.5,"OK","ERROR")</f>
      </c>
    </row>
    <row r="1888">
      <c r="A1888" t="s" s="253">
        <v>155</v>
      </c>
      <c r="B1888" t="s" s="252">
        <v>3976</v>
      </c>
      <c r="C1888" t="s" s="253">
        <v>3977</v>
      </c>
      <c r="D1888" t="s" s="253">
        <v>3984</v>
      </c>
      <c r="E1888" t="s" s="253">
        <v>3985</v>
      </c>
      <c r="F1888" s="253">
        <f>IF(ABS('J202'!N71-SUM('J202'!N75,'J202'!N72,'J202'!N73,'J202'!N74))&lt;=0.5,"OK","ERROR")</f>
      </c>
    </row>
    <row r="1889">
      <c r="A1889" t="s" s="253">
        <v>155</v>
      </c>
      <c r="B1889" t="s" s="252">
        <v>3976</v>
      </c>
      <c r="C1889" t="s" s="253">
        <v>3977</v>
      </c>
      <c r="D1889" t="s" s="253">
        <v>3986</v>
      </c>
      <c r="E1889" t="s" s="253">
        <v>3987</v>
      </c>
      <c r="F1889" s="253">
        <f>IF(ABS('J202'!O71-SUM('J202'!O75,'J202'!O72,'J202'!O73,'J202'!O74))&lt;=0.5,"OK","ERROR")</f>
      </c>
    </row>
    <row r="1890">
      <c r="A1890" t="s" s="253">
        <v>155</v>
      </c>
      <c r="B1890" t="s" s="252">
        <v>3976</v>
      </c>
      <c r="C1890" t="s" s="253">
        <v>3977</v>
      </c>
      <c r="D1890" t="s" s="253">
        <v>3988</v>
      </c>
      <c r="E1890" t="s" s="253">
        <v>3989</v>
      </c>
      <c r="F1890" s="253">
        <f>IF(ABS('J202'!P71-SUM('J202'!P75,'J202'!P72,'J202'!P73,'J202'!P74))&lt;=0.5,"OK","ERROR")</f>
      </c>
    </row>
    <row r="1891">
      <c r="A1891" t="s" s="253">
        <v>155</v>
      </c>
      <c r="B1891" t="s" s="252">
        <v>3976</v>
      </c>
      <c r="C1891" t="s" s="253">
        <v>3977</v>
      </c>
      <c r="D1891" t="s" s="253">
        <v>3990</v>
      </c>
      <c r="E1891" t="s" s="253">
        <v>3991</v>
      </c>
      <c r="F1891" s="253">
        <f>IF(ABS('J202'!Q71-SUM('J202'!Q75,'J202'!Q72,'J202'!Q73,'J202'!Q74))&lt;=0.5,"OK","ERROR")</f>
      </c>
    </row>
    <row r="1892">
      <c r="A1892" t="s" s="253">
        <v>155</v>
      </c>
      <c r="B1892" t="s" s="252">
        <v>3976</v>
      </c>
      <c r="C1892" t="s" s="253">
        <v>3977</v>
      </c>
      <c r="D1892" t="s" s="253">
        <v>3992</v>
      </c>
      <c r="E1892" t="s" s="253">
        <v>3993</v>
      </c>
      <c r="F1892" s="253">
        <f>IF(ABS('J202'!R71-SUM('J202'!R75,'J202'!R72,'J202'!R73,'J202'!R74))&lt;=0.5,"OK","ERROR")</f>
      </c>
    </row>
    <row r="1893">
      <c r="A1893" t="s" s="253">
        <v>155</v>
      </c>
      <c r="B1893" t="s" s="252">
        <v>3976</v>
      </c>
      <c r="C1893" t="s" s="253">
        <v>3977</v>
      </c>
      <c r="D1893" t="s" s="253">
        <v>3994</v>
      </c>
      <c r="E1893" t="s" s="253">
        <v>3995</v>
      </c>
      <c r="F1893" s="253">
        <f>IF(ABS('J202'!S71-SUM('J202'!S72,'J202'!S73,'J202'!S74))&lt;=0.5,"OK","ERROR")</f>
      </c>
    </row>
    <row r="1894">
      <c r="A1894" t="s" s="253">
        <v>155</v>
      </c>
      <c r="B1894" t="s" s="252">
        <v>3976</v>
      </c>
      <c r="C1894" t="s" s="253">
        <v>3977</v>
      </c>
      <c r="D1894" t="s" s="253">
        <v>3996</v>
      </c>
      <c r="E1894" t="s" s="253">
        <v>3997</v>
      </c>
      <c r="F1894" s="253">
        <f>IF(ABS('J202'!T71-SUM('J202'!T75,'J202'!T72,'J202'!T73,'J202'!T74))&lt;=0.5,"OK","ERROR")</f>
      </c>
    </row>
    <row r="1895">
      <c r="A1895" t="s" s="253">
        <v>155</v>
      </c>
      <c r="B1895" t="s" s="252">
        <v>3976</v>
      </c>
      <c r="C1895" t="s" s="253">
        <v>3977</v>
      </c>
      <c r="D1895" t="s" s="253">
        <v>3998</v>
      </c>
      <c r="E1895" t="s" s="253">
        <v>3999</v>
      </c>
      <c r="F1895" s="253">
        <f>IF(ABS('J202'!U71-SUM('J202'!U75,'J202'!U72,'J202'!U73,'J202'!U74))&lt;=0.5,"OK","ERROR")</f>
      </c>
    </row>
    <row r="1896">
      <c r="A1896" t="s" s="253">
        <v>155</v>
      </c>
      <c r="B1896" t="s" s="252">
        <v>3976</v>
      </c>
      <c r="C1896" t="s" s="253">
        <v>3977</v>
      </c>
      <c r="D1896" t="s" s="253">
        <v>4000</v>
      </c>
      <c r="E1896" t="s" s="253">
        <v>4001</v>
      </c>
      <c r="F1896" s="253">
        <f>IF(ABS('J202'!V71-SUM('J202'!V75,'J202'!V72,'J202'!V73,'J202'!V74))&lt;=0.5,"OK","ERROR")</f>
      </c>
    </row>
    <row r="1897">
      <c r="A1897" t="s" s="253">
        <v>155</v>
      </c>
      <c r="B1897" t="s" s="252">
        <v>3976</v>
      </c>
      <c r="C1897" t="s" s="253">
        <v>3977</v>
      </c>
      <c r="D1897" t="s" s="253">
        <v>4002</v>
      </c>
      <c r="E1897" t="s" s="253">
        <v>4003</v>
      </c>
      <c r="F1897" s="253">
        <f>IF(ABS('J202'!W71-SUM('J202'!W75,'J202'!W72,'J202'!W73,'J202'!W74))&lt;=0.5,"OK","ERROR")</f>
      </c>
    </row>
    <row r="1898">
      <c r="A1898" t="s" s="253">
        <v>155</v>
      </c>
      <c r="B1898" t="s" s="252">
        <v>3976</v>
      </c>
      <c r="C1898" t="s" s="253">
        <v>3977</v>
      </c>
      <c r="D1898" t="s" s="253">
        <v>4004</v>
      </c>
      <c r="E1898" t="s" s="253">
        <v>4005</v>
      </c>
      <c r="F1898" s="253">
        <f>IF(ABS('J202'!X71-SUM('J202'!X75,'J202'!X72,'J202'!X73,'J202'!X74))&lt;=0.5,"OK","ERROR")</f>
      </c>
    </row>
    <row r="1899">
      <c r="A1899" t="s" s="253">
        <v>155</v>
      </c>
      <c r="B1899" t="s" s="252">
        <v>3976</v>
      </c>
      <c r="C1899" t="s" s="253">
        <v>3977</v>
      </c>
      <c r="D1899" t="s" s="253">
        <v>4006</v>
      </c>
      <c r="E1899" t="s" s="253">
        <v>4007</v>
      </c>
      <c r="F1899" s="253">
        <f>IF(ABS('J202'!Y71-SUM('J202'!Y75,'J202'!Y72,'J202'!Y73,'J202'!Y74))&lt;=0.5,"OK","ERROR")</f>
      </c>
    </row>
    <row r="1900">
      <c r="A1900" t="s" s="253">
        <v>155</v>
      </c>
      <c r="B1900" t="s" s="252">
        <v>4008</v>
      </c>
      <c r="C1900" t="s" s="253">
        <v>4009</v>
      </c>
      <c r="D1900" t="s" s="253">
        <v>4010</v>
      </c>
      <c r="E1900" t="s" s="253">
        <v>4011</v>
      </c>
      <c r="F1900" s="253">
        <f>IF(ABS('J202'!K79-SUM('J202'!K84,'J202'!K83,'J202'!K82,'J202'!K80))&lt;=0.5,"OK","ERROR")</f>
      </c>
    </row>
    <row r="1901">
      <c r="A1901" t="s" s="253">
        <v>155</v>
      </c>
      <c r="B1901" t="s" s="252">
        <v>4008</v>
      </c>
      <c r="C1901" t="s" s="253">
        <v>4009</v>
      </c>
      <c r="D1901" t="s" s="253">
        <v>4012</v>
      </c>
      <c r="E1901" t="s" s="253">
        <v>4013</v>
      </c>
      <c r="F1901" s="253">
        <f>IF(ABS('J202'!M79-SUM('J202'!M82,'J202'!M80))&lt;=0.5,"OK","ERROR")</f>
      </c>
    </row>
    <row r="1902">
      <c r="A1902" t="s" s="253">
        <v>155</v>
      </c>
      <c r="B1902" t="s" s="252">
        <v>4008</v>
      </c>
      <c r="C1902" t="s" s="253">
        <v>4009</v>
      </c>
      <c r="D1902" t="s" s="253">
        <v>4014</v>
      </c>
      <c r="E1902" t="s" s="253">
        <v>4015</v>
      </c>
      <c r="F1902" s="253">
        <f>IF(ABS('J202'!N79-SUM('J202'!N84,'J202'!N83,'J202'!N82,'J202'!N80))&lt;=0.5,"OK","ERROR")</f>
      </c>
    </row>
    <row r="1903">
      <c r="A1903" t="s" s="253">
        <v>155</v>
      </c>
      <c r="B1903" t="s" s="252">
        <v>4008</v>
      </c>
      <c r="C1903" t="s" s="253">
        <v>4009</v>
      </c>
      <c r="D1903" t="s" s="253">
        <v>4016</v>
      </c>
      <c r="E1903" t="s" s="253">
        <v>4017</v>
      </c>
      <c r="F1903" s="253">
        <f>IF(ABS('J202'!O79-SUM('J202'!O82,'J202'!O80))&lt;=0.5,"OK","ERROR")</f>
      </c>
    </row>
    <row r="1904">
      <c r="A1904" t="s" s="253">
        <v>155</v>
      </c>
      <c r="B1904" t="s" s="252">
        <v>4008</v>
      </c>
      <c r="C1904" t="s" s="253">
        <v>4009</v>
      </c>
      <c r="D1904" t="s" s="253">
        <v>4018</v>
      </c>
      <c r="E1904" t="s" s="253">
        <v>4019</v>
      </c>
      <c r="F1904" s="253">
        <f>IF(ABS('J202'!P79-SUM('J202'!P82,'J202'!P80))&lt;=0.5,"OK","ERROR")</f>
      </c>
    </row>
    <row r="1905">
      <c r="A1905" t="s" s="253">
        <v>155</v>
      </c>
      <c r="B1905" t="s" s="252">
        <v>4008</v>
      </c>
      <c r="C1905" t="s" s="253">
        <v>4009</v>
      </c>
      <c r="D1905" t="s" s="253">
        <v>4020</v>
      </c>
      <c r="E1905" t="s" s="253">
        <v>4021</v>
      </c>
      <c r="F1905" s="253">
        <f>IF(ABS('J202'!Q79-SUM('J202'!Q84,'J202'!Q83,'J202'!Q82,'J202'!Q80))&lt;=0.5,"OK","ERROR")</f>
      </c>
    </row>
    <row r="1906">
      <c r="A1906" t="s" s="253">
        <v>155</v>
      </c>
      <c r="B1906" t="s" s="252">
        <v>4008</v>
      </c>
      <c r="C1906" t="s" s="253">
        <v>4009</v>
      </c>
      <c r="D1906" t="s" s="253">
        <v>4022</v>
      </c>
      <c r="E1906" t="s" s="253">
        <v>4023</v>
      </c>
      <c r="F1906" s="253">
        <f>IF(ABS('J202'!R79-SUM('J202'!R82,'J202'!R80))&lt;=0.5,"OK","ERROR")</f>
      </c>
    </row>
    <row r="1907">
      <c r="A1907" t="s" s="253">
        <v>155</v>
      </c>
      <c r="B1907" t="s" s="252">
        <v>4008</v>
      </c>
      <c r="C1907" t="s" s="253">
        <v>4009</v>
      </c>
      <c r="D1907" t="s" s="253">
        <v>4024</v>
      </c>
      <c r="E1907" t="s" s="253">
        <v>4025</v>
      </c>
      <c r="F1907" s="253">
        <f>IF(ABS('J202'!T79-SUM('J202'!T82,'J202'!T80))&lt;=0.5,"OK","ERROR")</f>
      </c>
    </row>
    <row r="1908">
      <c r="A1908" t="s" s="253">
        <v>155</v>
      </c>
      <c r="B1908" t="s" s="252">
        <v>4008</v>
      </c>
      <c r="C1908" t="s" s="253">
        <v>4009</v>
      </c>
      <c r="D1908" t="s" s="253">
        <v>4026</v>
      </c>
      <c r="E1908" t="s" s="253">
        <v>4027</v>
      </c>
      <c r="F1908" s="253">
        <f>IF(ABS('J202'!U79-SUM('J202'!U82,'J202'!U80))&lt;=0.5,"OK","ERROR")</f>
      </c>
    </row>
    <row r="1909">
      <c r="A1909" t="s" s="253">
        <v>155</v>
      </c>
      <c r="B1909" t="s" s="252">
        <v>4008</v>
      </c>
      <c r="C1909" t="s" s="253">
        <v>4009</v>
      </c>
      <c r="D1909" t="s" s="253">
        <v>4028</v>
      </c>
      <c r="E1909" t="s" s="253">
        <v>4029</v>
      </c>
      <c r="F1909" s="253">
        <f>IF(ABS('J202'!V79-SUM('J202'!V82,'J202'!V80))&lt;=0.5,"OK","ERROR")</f>
      </c>
    </row>
    <row r="1910">
      <c r="A1910" t="s" s="253">
        <v>155</v>
      </c>
      <c r="B1910" t="s" s="252">
        <v>4008</v>
      </c>
      <c r="C1910" t="s" s="253">
        <v>4009</v>
      </c>
      <c r="D1910" t="s" s="253">
        <v>4030</v>
      </c>
      <c r="E1910" t="s" s="253">
        <v>4031</v>
      </c>
      <c r="F1910" s="253">
        <f>IF(ABS('J202'!W79-SUM('J202'!W82,'J202'!W80))&lt;=0.5,"OK","ERROR")</f>
      </c>
    </row>
    <row r="1911">
      <c r="A1911" t="s" s="253">
        <v>155</v>
      </c>
      <c r="B1911" t="s" s="252">
        <v>4008</v>
      </c>
      <c r="C1911" t="s" s="253">
        <v>4009</v>
      </c>
      <c r="D1911" t="s" s="253">
        <v>4032</v>
      </c>
      <c r="E1911" t="s" s="253">
        <v>4033</v>
      </c>
      <c r="F1911" s="253">
        <f>IF(ABS('J202'!X79-SUM('J202'!X82,'J202'!X80))&lt;=0.5,"OK","ERROR")</f>
      </c>
    </row>
    <row r="1912">
      <c r="A1912" t="s" s="253">
        <v>155</v>
      </c>
      <c r="B1912" t="s" s="252">
        <v>4008</v>
      </c>
      <c r="C1912" t="s" s="253">
        <v>4009</v>
      </c>
      <c r="D1912" t="s" s="253">
        <v>4034</v>
      </c>
      <c r="E1912" t="s" s="253">
        <v>4035</v>
      </c>
      <c r="F1912" s="253">
        <f>IF(ABS('J202'!Y79-SUM('J202'!Y84,'J202'!Y83,'J202'!Y82,'J202'!Y80))&lt;=0.5,"OK","ERROR")</f>
      </c>
    </row>
    <row r="1913">
      <c r="A1913" t="s" s="253">
        <v>155</v>
      </c>
      <c r="B1913" t="s" s="252">
        <v>4036</v>
      </c>
      <c r="C1913" t="s" s="253">
        <v>4037</v>
      </c>
      <c r="D1913" t="s" s="253">
        <v>4038</v>
      </c>
      <c r="E1913" t="s" s="253">
        <v>4039</v>
      </c>
      <c r="F1913" s="253">
        <f>IF('J202'!K80-SUM('J202'!K81)&gt;=-0.5,"OK","ERROR")</f>
      </c>
    </row>
    <row r="1914">
      <c r="A1914" t="s" s="253">
        <v>155</v>
      </c>
      <c r="B1914" t="s" s="252">
        <v>4036</v>
      </c>
      <c r="C1914" t="s" s="253">
        <v>4037</v>
      </c>
      <c r="D1914" t="s" s="253">
        <v>4040</v>
      </c>
      <c r="E1914" t="s" s="253">
        <v>4041</v>
      </c>
      <c r="F1914" s="253">
        <f>IF('J202'!M80-SUM('J202'!M81)&gt;=-0.5,"OK","ERROR")</f>
      </c>
    </row>
    <row r="1915">
      <c r="A1915" t="s" s="253">
        <v>155</v>
      </c>
      <c r="B1915" t="s" s="252">
        <v>4036</v>
      </c>
      <c r="C1915" t="s" s="253">
        <v>4037</v>
      </c>
      <c r="D1915" t="s" s="253">
        <v>4042</v>
      </c>
      <c r="E1915" t="s" s="253">
        <v>4043</v>
      </c>
      <c r="F1915" s="253">
        <f>IF('J202'!N80-SUM('J202'!N81)&gt;=-0.5,"OK","ERROR")</f>
      </c>
    </row>
    <row r="1916">
      <c r="A1916" t="s" s="253">
        <v>155</v>
      </c>
      <c r="B1916" t="s" s="252">
        <v>4036</v>
      </c>
      <c r="C1916" t="s" s="253">
        <v>4037</v>
      </c>
      <c r="D1916" t="s" s="253">
        <v>4044</v>
      </c>
      <c r="E1916" t="s" s="253">
        <v>4045</v>
      </c>
      <c r="F1916" s="253">
        <f>IF('J202'!O80-SUM('J202'!O81)&gt;=-0.5,"OK","ERROR")</f>
      </c>
    </row>
    <row r="1917">
      <c r="A1917" t="s" s="253">
        <v>155</v>
      </c>
      <c r="B1917" t="s" s="252">
        <v>4036</v>
      </c>
      <c r="C1917" t="s" s="253">
        <v>4037</v>
      </c>
      <c r="D1917" t="s" s="253">
        <v>4046</v>
      </c>
      <c r="E1917" t="s" s="253">
        <v>4047</v>
      </c>
      <c r="F1917" s="253">
        <f>IF('J202'!P80-SUM('J202'!P81)&gt;=-0.5,"OK","ERROR")</f>
      </c>
    </row>
    <row r="1918">
      <c r="A1918" t="s" s="253">
        <v>155</v>
      </c>
      <c r="B1918" t="s" s="252">
        <v>4036</v>
      </c>
      <c r="C1918" t="s" s="253">
        <v>4037</v>
      </c>
      <c r="D1918" t="s" s="253">
        <v>4048</v>
      </c>
      <c r="E1918" t="s" s="253">
        <v>4049</v>
      </c>
      <c r="F1918" s="253">
        <f>IF('J202'!Q80-SUM('J202'!Q81)&gt;=-0.5,"OK","ERROR")</f>
      </c>
    </row>
    <row r="1919">
      <c r="A1919" t="s" s="253">
        <v>155</v>
      </c>
      <c r="B1919" t="s" s="252">
        <v>4036</v>
      </c>
      <c r="C1919" t="s" s="253">
        <v>4037</v>
      </c>
      <c r="D1919" t="s" s="253">
        <v>4050</v>
      </c>
      <c r="E1919" t="s" s="253">
        <v>4051</v>
      </c>
      <c r="F1919" s="253">
        <f>IF('J202'!R80-SUM('J202'!R81)&gt;=-0.5,"OK","ERROR")</f>
      </c>
    </row>
    <row r="1920">
      <c r="A1920" t="s" s="253">
        <v>155</v>
      </c>
      <c r="B1920" t="s" s="252">
        <v>4036</v>
      </c>
      <c r="C1920" t="s" s="253">
        <v>4037</v>
      </c>
      <c r="D1920" t="s" s="253">
        <v>4052</v>
      </c>
      <c r="E1920" t="s" s="253">
        <v>4053</v>
      </c>
      <c r="F1920" s="253">
        <f>IF('J202'!T80-SUM('J202'!T81)&gt;=-0.5,"OK","ERROR")</f>
      </c>
    </row>
    <row r="1921">
      <c r="A1921" t="s" s="253">
        <v>155</v>
      </c>
      <c r="B1921" t="s" s="252">
        <v>4036</v>
      </c>
      <c r="C1921" t="s" s="253">
        <v>4037</v>
      </c>
      <c r="D1921" t="s" s="253">
        <v>4054</v>
      </c>
      <c r="E1921" t="s" s="253">
        <v>4055</v>
      </c>
      <c r="F1921" s="253">
        <f>IF('J202'!U80-SUM('J202'!U81)&gt;=-0.5,"OK","ERROR")</f>
      </c>
    </row>
    <row r="1922">
      <c r="A1922" t="s" s="253">
        <v>155</v>
      </c>
      <c r="B1922" t="s" s="252">
        <v>4036</v>
      </c>
      <c r="C1922" t="s" s="253">
        <v>4037</v>
      </c>
      <c r="D1922" t="s" s="253">
        <v>4056</v>
      </c>
      <c r="E1922" t="s" s="253">
        <v>4057</v>
      </c>
      <c r="F1922" s="253">
        <f>IF('J202'!V80-SUM('J202'!V81)&gt;=-0.5,"OK","ERROR")</f>
      </c>
    </row>
    <row r="1923">
      <c r="A1923" t="s" s="253">
        <v>155</v>
      </c>
      <c r="B1923" t="s" s="252">
        <v>4036</v>
      </c>
      <c r="C1923" t="s" s="253">
        <v>4037</v>
      </c>
      <c r="D1923" t="s" s="253">
        <v>4058</v>
      </c>
      <c r="E1923" t="s" s="253">
        <v>4059</v>
      </c>
      <c r="F1923" s="253">
        <f>IF('J202'!W80-SUM('J202'!W81)&gt;=-0.5,"OK","ERROR")</f>
      </c>
    </row>
    <row r="1924">
      <c r="A1924" t="s" s="253">
        <v>155</v>
      </c>
      <c r="B1924" t="s" s="252">
        <v>4036</v>
      </c>
      <c r="C1924" t="s" s="253">
        <v>4037</v>
      </c>
      <c r="D1924" t="s" s="253">
        <v>4060</v>
      </c>
      <c r="E1924" t="s" s="253">
        <v>4061</v>
      </c>
      <c r="F1924" s="253">
        <f>IF('J202'!X80-SUM('J202'!X81)&gt;=-0.5,"OK","ERROR")</f>
      </c>
    </row>
    <row r="1925">
      <c r="A1925" t="s" s="253">
        <v>155</v>
      </c>
      <c r="B1925" t="s" s="252">
        <v>4036</v>
      </c>
      <c r="C1925" t="s" s="253">
        <v>4037</v>
      </c>
      <c r="D1925" t="s" s="253">
        <v>4062</v>
      </c>
      <c r="E1925" t="s" s="253">
        <v>4063</v>
      </c>
      <c r="F1925" s="253">
        <f>IF('J202'!Y80-SUM('J202'!Y81)&gt;=-0.5,"OK","ERROR")</f>
      </c>
    </row>
    <row r="1926">
      <c r="A1926" t="s" s="253">
        <v>155</v>
      </c>
      <c r="B1926" t="s" s="252">
        <v>4064</v>
      </c>
      <c r="C1926" t="s" s="253">
        <v>4065</v>
      </c>
      <c r="D1926" t="s" s="253">
        <v>4066</v>
      </c>
      <c r="E1926" t="s" s="253">
        <v>4067</v>
      </c>
      <c r="F1926" s="253">
        <f>IF('J202'!K92-SUM('J202'!K93)&gt;=-0.5,"OK","ERROR")</f>
      </c>
    </row>
    <row r="1927">
      <c r="A1927" t="s" s="253">
        <v>155</v>
      </c>
      <c r="B1927" t="s" s="252">
        <v>4064</v>
      </c>
      <c r="C1927" t="s" s="253">
        <v>4065</v>
      </c>
      <c r="D1927" t="s" s="253">
        <v>4068</v>
      </c>
      <c r="E1927" t="s" s="253">
        <v>4069</v>
      </c>
      <c r="F1927" s="253">
        <f>IF('J202'!M92-SUM('J202'!M93)&gt;=-0.5,"OK","ERROR")</f>
      </c>
    </row>
    <row r="1928">
      <c r="A1928" t="s" s="253">
        <v>155</v>
      </c>
      <c r="B1928" t="s" s="252">
        <v>4064</v>
      </c>
      <c r="C1928" t="s" s="253">
        <v>4065</v>
      </c>
      <c r="D1928" t="s" s="253">
        <v>4070</v>
      </c>
      <c r="E1928" t="s" s="253">
        <v>4071</v>
      </c>
      <c r="F1928" s="253">
        <f>IF('J202'!N92-SUM('J202'!N93)&gt;=-0.5,"OK","ERROR")</f>
      </c>
    </row>
    <row r="1929">
      <c r="A1929" t="s" s="253">
        <v>155</v>
      </c>
      <c r="B1929" t="s" s="252">
        <v>4064</v>
      </c>
      <c r="C1929" t="s" s="253">
        <v>4065</v>
      </c>
      <c r="D1929" t="s" s="253">
        <v>4072</v>
      </c>
      <c r="E1929" t="s" s="253">
        <v>4073</v>
      </c>
      <c r="F1929" s="253">
        <f>IF('J202'!O92-SUM('J202'!O93)&gt;=-0.5,"OK","ERROR")</f>
      </c>
    </row>
    <row r="1930">
      <c r="A1930" t="s" s="253">
        <v>155</v>
      </c>
      <c r="B1930" t="s" s="252">
        <v>4064</v>
      </c>
      <c r="C1930" t="s" s="253">
        <v>4065</v>
      </c>
      <c r="D1930" t="s" s="253">
        <v>4074</v>
      </c>
      <c r="E1930" t="s" s="253">
        <v>4075</v>
      </c>
      <c r="F1930" s="253">
        <f>IF('J202'!P92-SUM('J202'!P93)&gt;=-0.5,"OK","ERROR")</f>
      </c>
    </row>
    <row r="1931">
      <c r="A1931" t="s" s="253">
        <v>155</v>
      </c>
      <c r="B1931" t="s" s="252">
        <v>4064</v>
      </c>
      <c r="C1931" t="s" s="253">
        <v>4065</v>
      </c>
      <c r="D1931" t="s" s="253">
        <v>4076</v>
      </c>
      <c r="E1931" t="s" s="253">
        <v>4077</v>
      </c>
      <c r="F1931" s="253">
        <f>IF('J202'!Q92-SUM('J202'!Q93)&gt;=-0.5,"OK","ERROR")</f>
      </c>
    </row>
    <row r="1932">
      <c r="A1932" t="s" s="253">
        <v>155</v>
      </c>
      <c r="B1932" t="s" s="252">
        <v>4064</v>
      </c>
      <c r="C1932" t="s" s="253">
        <v>4065</v>
      </c>
      <c r="D1932" t="s" s="253">
        <v>4078</v>
      </c>
      <c r="E1932" t="s" s="253">
        <v>4079</v>
      </c>
      <c r="F1932" s="253">
        <f>IF('J202'!Y92-SUM('J202'!Y93)&gt;=-0.5,"OK","ERROR")</f>
      </c>
    </row>
    <row r="1933">
      <c r="A1933" t="s" s="253">
        <v>155</v>
      </c>
      <c r="B1933" t="s" s="252">
        <v>4080</v>
      </c>
      <c r="C1933" t="s" s="253">
        <v>4081</v>
      </c>
      <c r="D1933" t="s" s="253">
        <v>4082</v>
      </c>
      <c r="E1933" t="s" s="253">
        <v>4083</v>
      </c>
      <c r="F1933" s="253">
        <f>IF('J202'!K96&gt;=0,"OK","ERROR")</f>
      </c>
    </row>
    <row r="1934">
      <c r="A1934" t="s" s="253">
        <v>155</v>
      </c>
      <c r="B1934" t="s" s="252">
        <v>4080</v>
      </c>
      <c r="C1934" t="s" s="253">
        <v>4081</v>
      </c>
      <c r="D1934" t="s" s="253">
        <v>4084</v>
      </c>
      <c r="E1934" t="s" s="253">
        <v>4085</v>
      </c>
      <c r="F1934" s="253">
        <f>IF('J202'!M96&gt;=0,"OK","ERROR")</f>
      </c>
    </row>
    <row r="1935">
      <c r="A1935" t="s" s="253">
        <v>155</v>
      </c>
      <c r="B1935" t="s" s="252">
        <v>4080</v>
      </c>
      <c r="C1935" t="s" s="253">
        <v>4081</v>
      </c>
      <c r="D1935" t="s" s="253">
        <v>4086</v>
      </c>
      <c r="E1935" t="s" s="253">
        <v>4087</v>
      </c>
      <c r="F1935" s="253">
        <f>IF('J202'!N96&gt;=0,"OK","ERROR")</f>
      </c>
    </row>
    <row r="1936">
      <c r="A1936" t="s" s="253">
        <v>155</v>
      </c>
      <c r="B1936" t="s" s="252">
        <v>4080</v>
      </c>
      <c r="C1936" t="s" s="253">
        <v>4081</v>
      </c>
      <c r="D1936" t="s" s="253">
        <v>4088</v>
      </c>
      <c r="E1936" t="s" s="253">
        <v>4089</v>
      </c>
      <c r="F1936" s="253">
        <f>IF('J202'!O96&gt;=0,"OK","ERROR")</f>
      </c>
    </row>
    <row r="1937">
      <c r="A1937" t="s" s="253">
        <v>155</v>
      </c>
      <c r="B1937" t="s" s="252">
        <v>4080</v>
      </c>
      <c r="C1937" t="s" s="253">
        <v>4081</v>
      </c>
      <c r="D1937" t="s" s="253">
        <v>4090</v>
      </c>
      <c r="E1937" t="s" s="253">
        <v>4091</v>
      </c>
      <c r="F1937" s="253">
        <f>IF('J202'!P96&gt;=0,"OK","ERROR")</f>
      </c>
    </row>
    <row r="1938">
      <c r="A1938" t="s" s="253">
        <v>155</v>
      </c>
      <c r="B1938" t="s" s="252">
        <v>4080</v>
      </c>
      <c r="C1938" t="s" s="253">
        <v>4081</v>
      </c>
      <c r="D1938" t="s" s="253">
        <v>4092</v>
      </c>
      <c r="E1938" t="s" s="253">
        <v>4093</v>
      </c>
      <c r="F1938" s="253">
        <f>IF('J202'!Q96&gt;=0,"OK","ERROR")</f>
      </c>
    </row>
    <row r="1939">
      <c r="A1939" t="s" s="253">
        <v>155</v>
      </c>
      <c r="B1939" t="s" s="252">
        <v>4080</v>
      </c>
      <c r="C1939" t="s" s="253">
        <v>4081</v>
      </c>
      <c r="D1939" t="s" s="253">
        <v>4094</v>
      </c>
      <c r="E1939" t="s" s="253">
        <v>4095</v>
      </c>
      <c r="F1939" s="253">
        <f>IF('J202'!R96&gt;=0,"OK","ERROR")</f>
      </c>
    </row>
    <row r="1940">
      <c r="A1940" t="s" s="253">
        <v>155</v>
      </c>
      <c r="B1940" t="s" s="252">
        <v>4080</v>
      </c>
      <c r="C1940" t="s" s="253">
        <v>4081</v>
      </c>
      <c r="D1940" t="s" s="253">
        <v>4096</v>
      </c>
      <c r="E1940" t="s" s="253">
        <v>4097</v>
      </c>
      <c r="F1940" s="253">
        <f>IF('J202'!T96&gt;=0,"OK","ERROR")</f>
      </c>
    </row>
    <row r="1941">
      <c r="A1941" t="s" s="253">
        <v>155</v>
      </c>
      <c r="B1941" t="s" s="252">
        <v>4080</v>
      </c>
      <c r="C1941" t="s" s="253">
        <v>4081</v>
      </c>
      <c r="D1941" t="s" s="253">
        <v>4098</v>
      </c>
      <c r="E1941" t="s" s="253">
        <v>4099</v>
      </c>
      <c r="F1941" s="253">
        <f>IF('J202'!U96&gt;=0,"OK","ERROR")</f>
      </c>
    </row>
    <row r="1942">
      <c r="A1942" t="s" s="253">
        <v>155</v>
      </c>
      <c r="B1942" t="s" s="252">
        <v>4080</v>
      </c>
      <c r="C1942" t="s" s="253">
        <v>4081</v>
      </c>
      <c r="D1942" t="s" s="253">
        <v>4100</v>
      </c>
      <c r="E1942" t="s" s="253">
        <v>4101</v>
      </c>
      <c r="F1942" s="253">
        <f>IF('J202'!V96&gt;=0,"OK","ERROR")</f>
      </c>
    </row>
    <row r="1943">
      <c r="A1943" t="s" s="253">
        <v>155</v>
      </c>
      <c r="B1943" t="s" s="252">
        <v>4080</v>
      </c>
      <c r="C1943" t="s" s="253">
        <v>4081</v>
      </c>
      <c r="D1943" t="s" s="253">
        <v>4102</v>
      </c>
      <c r="E1943" t="s" s="253">
        <v>4103</v>
      </c>
      <c r="F1943" s="253">
        <f>IF('J202'!W96&gt;=0,"OK","ERROR")</f>
      </c>
    </row>
    <row r="1944">
      <c r="A1944" t="s" s="253">
        <v>155</v>
      </c>
      <c r="B1944" t="s" s="252">
        <v>4080</v>
      </c>
      <c r="C1944" t="s" s="253">
        <v>4081</v>
      </c>
      <c r="D1944" t="s" s="253">
        <v>4104</v>
      </c>
      <c r="E1944" t="s" s="253">
        <v>4105</v>
      </c>
      <c r="F1944" s="253">
        <f>IF('J202'!X96&gt;=0,"OK","ERROR")</f>
      </c>
    </row>
    <row r="1945">
      <c r="A1945" t="s" s="253">
        <v>155</v>
      </c>
      <c r="B1945" t="s" s="252">
        <v>4080</v>
      </c>
      <c r="C1945" t="s" s="253">
        <v>4081</v>
      </c>
      <c r="D1945" t="s" s="253">
        <v>4106</v>
      </c>
      <c r="E1945" t="s" s="253">
        <v>4107</v>
      </c>
      <c r="F1945" s="253">
        <f>IF('J202'!Y96&gt;=0,"OK","ERROR")</f>
      </c>
    </row>
    <row r="1946">
      <c r="A1946" t="s" s="253">
        <v>155</v>
      </c>
      <c r="B1946" t="s" s="252">
        <v>4108</v>
      </c>
      <c r="C1946" t="s" s="253">
        <v>4109</v>
      </c>
      <c r="D1946" t="s" s="253">
        <v>4110</v>
      </c>
      <c r="E1946" t="s" s="253">
        <v>4111</v>
      </c>
      <c r="F1946" s="253">
        <f>IF(ABS('J202'!K64-SUM('J202'!K65,'J202'!K66))&lt;=0.5,"OK","ERROR")</f>
      </c>
    </row>
    <row r="1947">
      <c r="A1947" t="s" s="253">
        <v>155</v>
      </c>
      <c r="B1947" t="s" s="252">
        <v>4108</v>
      </c>
      <c r="C1947" t="s" s="253">
        <v>4109</v>
      </c>
      <c r="D1947" t="s" s="253">
        <v>4112</v>
      </c>
      <c r="E1947" t="s" s="253">
        <v>4113</v>
      </c>
      <c r="F1947" s="253">
        <f>IF(ABS('J202'!L64-SUM('J202'!L65,'J202'!L66))&lt;=0.5,"OK","ERROR")</f>
      </c>
    </row>
    <row r="1948">
      <c r="A1948" t="s" s="253">
        <v>155</v>
      </c>
      <c r="B1948" t="s" s="252">
        <v>4108</v>
      </c>
      <c r="C1948" t="s" s="253">
        <v>4109</v>
      </c>
      <c r="D1948" t="s" s="253">
        <v>4114</v>
      </c>
      <c r="E1948" t="s" s="253">
        <v>4115</v>
      </c>
      <c r="F1948" s="253">
        <f>IF(ABS('J202'!M64-SUM('J202'!M65,'J202'!M66))&lt;=0.5,"OK","ERROR")</f>
      </c>
    </row>
    <row r="1949">
      <c r="A1949" t="s" s="253">
        <v>155</v>
      </c>
      <c r="B1949" t="s" s="252">
        <v>4108</v>
      </c>
      <c r="C1949" t="s" s="253">
        <v>4109</v>
      </c>
      <c r="D1949" t="s" s="253">
        <v>4116</v>
      </c>
      <c r="E1949" t="s" s="253">
        <v>4117</v>
      </c>
      <c r="F1949" s="253">
        <f>IF(ABS('J202'!N64-SUM('J202'!N65,'J202'!N66))&lt;=0.5,"OK","ERROR")</f>
      </c>
    </row>
    <row r="1950">
      <c r="A1950" t="s" s="253">
        <v>155</v>
      </c>
      <c r="B1950" t="s" s="252">
        <v>4108</v>
      </c>
      <c r="C1950" t="s" s="253">
        <v>4109</v>
      </c>
      <c r="D1950" t="s" s="253">
        <v>4118</v>
      </c>
      <c r="E1950" t="s" s="253">
        <v>4119</v>
      </c>
      <c r="F1950" s="253">
        <f>IF(ABS('J202'!O64-SUM('J202'!O65,'J202'!O66))&lt;=0.5,"OK","ERROR")</f>
      </c>
    </row>
    <row r="1951">
      <c r="A1951" t="s" s="253">
        <v>155</v>
      </c>
      <c r="B1951" t="s" s="252">
        <v>4108</v>
      </c>
      <c r="C1951" t="s" s="253">
        <v>4109</v>
      </c>
      <c r="D1951" t="s" s="253">
        <v>4120</v>
      </c>
      <c r="E1951" t="s" s="253">
        <v>4121</v>
      </c>
      <c r="F1951" s="253">
        <f>IF(ABS('J202'!P64-SUM('J202'!P65,'J202'!P66))&lt;=0.5,"OK","ERROR")</f>
      </c>
    </row>
    <row r="1952">
      <c r="A1952" t="s" s="253">
        <v>155</v>
      </c>
      <c r="B1952" t="s" s="252">
        <v>4108</v>
      </c>
      <c r="C1952" t="s" s="253">
        <v>4109</v>
      </c>
      <c r="D1952" t="s" s="253">
        <v>4122</v>
      </c>
      <c r="E1952" t="s" s="253">
        <v>4123</v>
      </c>
      <c r="F1952" s="253">
        <f>IF(ABS('J202'!Q64-SUM('J202'!Q65,'J202'!Q66))&lt;=0.5,"OK","ERROR")</f>
      </c>
    </row>
    <row r="1953">
      <c r="A1953" t="s" s="253">
        <v>155</v>
      </c>
      <c r="B1953" t="s" s="252">
        <v>4108</v>
      </c>
      <c r="C1953" t="s" s="253">
        <v>4109</v>
      </c>
      <c r="D1953" t="s" s="253">
        <v>4124</v>
      </c>
      <c r="E1953" t="s" s="253">
        <v>4125</v>
      </c>
      <c r="F1953" s="253">
        <f>IF(ABS('J202'!R64-SUM('J202'!R65,'J202'!R66))&lt;=0.5,"OK","ERROR")</f>
      </c>
    </row>
    <row r="1954">
      <c r="A1954" t="s" s="253">
        <v>155</v>
      </c>
      <c r="B1954" t="s" s="252">
        <v>4108</v>
      </c>
      <c r="C1954" t="s" s="253">
        <v>4109</v>
      </c>
      <c r="D1954" t="s" s="253">
        <v>4126</v>
      </c>
      <c r="E1954" t="s" s="253">
        <v>4127</v>
      </c>
      <c r="F1954" s="253">
        <f>IF(ABS('J202'!S64-SUM('J202'!S65,'J202'!S66))&lt;=0.5,"OK","ERROR")</f>
      </c>
    </row>
    <row r="1955">
      <c r="A1955" t="s" s="253">
        <v>155</v>
      </c>
      <c r="B1955" t="s" s="252">
        <v>4108</v>
      </c>
      <c r="C1955" t="s" s="253">
        <v>4109</v>
      </c>
      <c r="D1955" t="s" s="253">
        <v>4128</v>
      </c>
      <c r="E1955" t="s" s="253">
        <v>4129</v>
      </c>
      <c r="F1955" s="253">
        <f>IF(ABS('J202'!T64-SUM('J202'!T65,'J202'!T66))&lt;=0.5,"OK","ERROR")</f>
      </c>
    </row>
    <row r="1956">
      <c r="A1956" t="s" s="253">
        <v>155</v>
      </c>
      <c r="B1956" t="s" s="252">
        <v>4108</v>
      </c>
      <c r="C1956" t="s" s="253">
        <v>4109</v>
      </c>
      <c r="D1956" t="s" s="253">
        <v>4130</v>
      </c>
      <c r="E1956" t="s" s="253">
        <v>4131</v>
      </c>
      <c r="F1956" s="253">
        <f>IF(ABS('J202'!U64-SUM('J202'!U65,'J202'!U66))&lt;=0.5,"OK","ERROR")</f>
      </c>
    </row>
    <row r="1957">
      <c r="A1957" t="s" s="253">
        <v>155</v>
      </c>
      <c r="B1957" t="s" s="252">
        <v>4108</v>
      </c>
      <c r="C1957" t="s" s="253">
        <v>4109</v>
      </c>
      <c r="D1957" t="s" s="253">
        <v>4132</v>
      </c>
      <c r="E1957" t="s" s="253">
        <v>4133</v>
      </c>
      <c r="F1957" s="253">
        <f>IF(ABS('J202'!V64-SUM('J202'!V65,'J202'!V66))&lt;=0.5,"OK","ERROR")</f>
      </c>
    </row>
    <row r="1958">
      <c r="A1958" t="s" s="253">
        <v>155</v>
      </c>
      <c r="B1958" t="s" s="252">
        <v>4108</v>
      </c>
      <c r="C1958" t="s" s="253">
        <v>4109</v>
      </c>
      <c r="D1958" t="s" s="253">
        <v>4134</v>
      </c>
      <c r="E1958" t="s" s="253">
        <v>4135</v>
      </c>
      <c r="F1958" s="253">
        <f>IF(ABS('J202'!W64-SUM('J202'!W65,'J202'!W66))&lt;=0.5,"OK","ERROR")</f>
      </c>
    </row>
    <row r="1959">
      <c r="A1959" t="s" s="253">
        <v>155</v>
      </c>
      <c r="B1959" t="s" s="252">
        <v>4108</v>
      </c>
      <c r="C1959" t="s" s="253">
        <v>4109</v>
      </c>
      <c r="D1959" t="s" s="253">
        <v>4136</v>
      </c>
      <c r="E1959" t="s" s="253">
        <v>4137</v>
      </c>
      <c r="F1959" s="253">
        <f>IF(ABS('J202'!X64-SUM('J202'!X65,'J202'!X66))&lt;=0.5,"OK","ERROR")</f>
      </c>
    </row>
    <row r="1960">
      <c r="A1960" t="s" s="253">
        <v>155</v>
      </c>
      <c r="B1960" t="s" s="252">
        <v>4108</v>
      </c>
      <c r="C1960" t="s" s="253">
        <v>4109</v>
      </c>
      <c r="D1960" t="s" s="253">
        <v>4138</v>
      </c>
      <c r="E1960" t="s" s="253">
        <v>4139</v>
      </c>
      <c r="F1960" s="253">
        <f>IF(ABS('J202'!Y64-SUM('J202'!Y65,'J202'!Y66))&lt;=0.5,"OK","ERROR")</f>
      </c>
    </row>
    <row r="1961">
      <c r="A1961" t="s" s="253">
        <v>155</v>
      </c>
      <c r="B1961" t="s" s="252">
        <v>4140</v>
      </c>
      <c r="C1961" t="s" s="253">
        <v>4141</v>
      </c>
      <c r="D1961" t="s" s="253">
        <v>4142</v>
      </c>
      <c r="E1961" t="s" s="253">
        <v>4143</v>
      </c>
      <c r="F1961" s="253">
        <f>IF('J202'!K86-SUM('J202'!K88,'J202'!K87)&gt;=-0.5,"OK","ERROR")</f>
      </c>
    </row>
    <row r="1962">
      <c r="A1962" t="s" s="253">
        <v>155</v>
      </c>
      <c r="B1962" t="s" s="252">
        <v>4140</v>
      </c>
      <c r="C1962" t="s" s="253">
        <v>4141</v>
      </c>
      <c r="D1962" t="s" s="253">
        <v>4144</v>
      </c>
      <c r="E1962" t="s" s="253">
        <v>4145</v>
      </c>
      <c r="F1962" s="253">
        <f>IF('J202'!L86-SUM('J202'!L88,'J202'!L87)&gt;=-0.5,"OK","ERROR")</f>
      </c>
    </row>
    <row r="1963">
      <c r="A1963" t="s" s="253">
        <v>155</v>
      </c>
      <c r="B1963" t="s" s="252">
        <v>4140</v>
      </c>
      <c r="C1963" t="s" s="253">
        <v>4141</v>
      </c>
      <c r="D1963" t="s" s="253">
        <v>4146</v>
      </c>
      <c r="E1963" t="s" s="253">
        <v>4147</v>
      </c>
      <c r="F1963" s="253">
        <f>IF('J202'!M86-SUM('J202'!M88,'J202'!M87)&gt;=-0.5,"OK","ERROR")</f>
      </c>
    </row>
    <row r="1964">
      <c r="A1964" t="s" s="253">
        <v>155</v>
      </c>
      <c r="B1964" t="s" s="252">
        <v>4140</v>
      </c>
      <c r="C1964" t="s" s="253">
        <v>4141</v>
      </c>
      <c r="D1964" t="s" s="253">
        <v>4148</v>
      </c>
      <c r="E1964" t="s" s="253">
        <v>4149</v>
      </c>
      <c r="F1964" s="253">
        <f>IF('J202'!N86-SUM('J202'!N88,'J202'!N87)&gt;=-0.5,"OK","ERROR")</f>
      </c>
    </row>
    <row r="1965">
      <c r="A1965" t="s" s="253">
        <v>155</v>
      </c>
      <c r="B1965" t="s" s="252">
        <v>4140</v>
      </c>
      <c r="C1965" t="s" s="253">
        <v>4141</v>
      </c>
      <c r="D1965" t="s" s="253">
        <v>4150</v>
      </c>
      <c r="E1965" t="s" s="253">
        <v>4151</v>
      </c>
      <c r="F1965" s="253">
        <f>IF('J202'!O86-SUM('J202'!O88,'J202'!O87)&gt;=-0.5,"OK","ERROR")</f>
      </c>
    </row>
    <row r="1966">
      <c r="A1966" t="s" s="253">
        <v>155</v>
      </c>
      <c r="B1966" t="s" s="252">
        <v>4140</v>
      </c>
      <c r="C1966" t="s" s="253">
        <v>4141</v>
      </c>
      <c r="D1966" t="s" s="253">
        <v>4152</v>
      </c>
      <c r="E1966" t="s" s="253">
        <v>4153</v>
      </c>
      <c r="F1966" s="253">
        <f>IF('J202'!P86-SUM('J202'!P88,'J202'!P87)&gt;=-0.5,"OK","ERROR")</f>
      </c>
    </row>
    <row r="1967">
      <c r="A1967" t="s" s="253">
        <v>155</v>
      </c>
      <c r="B1967" t="s" s="252">
        <v>4140</v>
      </c>
      <c r="C1967" t="s" s="253">
        <v>4141</v>
      </c>
      <c r="D1967" t="s" s="253">
        <v>4154</v>
      </c>
      <c r="E1967" t="s" s="253">
        <v>4155</v>
      </c>
      <c r="F1967" s="253">
        <f>IF('J202'!Q86-SUM('J202'!Q88,'J202'!Q87)&gt;=-0.5,"OK","ERROR")</f>
      </c>
    </row>
    <row r="1968">
      <c r="A1968" t="s" s="253">
        <v>155</v>
      </c>
      <c r="B1968" t="s" s="252">
        <v>4140</v>
      </c>
      <c r="C1968" t="s" s="253">
        <v>4141</v>
      </c>
      <c r="D1968" t="s" s="253">
        <v>4156</v>
      </c>
      <c r="E1968" t="s" s="253">
        <v>4157</v>
      </c>
      <c r="F1968" s="253">
        <f>IF('J202'!R86-SUM('J202'!R88,'J202'!R87)&gt;=-0.5,"OK","ERROR")</f>
      </c>
    </row>
    <row r="1969">
      <c r="A1969" t="s" s="253">
        <v>155</v>
      </c>
      <c r="B1969" t="s" s="252">
        <v>4140</v>
      </c>
      <c r="C1969" t="s" s="253">
        <v>4141</v>
      </c>
      <c r="D1969" t="s" s="253">
        <v>4158</v>
      </c>
      <c r="E1969" t="s" s="253">
        <v>4159</v>
      </c>
      <c r="F1969" s="253">
        <f>IF('J202'!S86-SUM('J202'!S88,'J202'!S87)&gt;=-0.5,"OK","ERROR")</f>
      </c>
    </row>
    <row r="1970">
      <c r="A1970" t="s" s="253">
        <v>155</v>
      </c>
      <c r="B1970" t="s" s="252">
        <v>4140</v>
      </c>
      <c r="C1970" t="s" s="253">
        <v>4141</v>
      </c>
      <c r="D1970" t="s" s="253">
        <v>4160</v>
      </c>
      <c r="E1970" t="s" s="253">
        <v>4161</v>
      </c>
      <c r="F1970" s="253">
        <f>IF('J202'!T86-SUM('J202'!T88,'J202'!T87)&gt;=-0.5,"OK","ERROR")</f>
      </c>
    </row>
    <row r="1971">
      <c r="A1971" t="s" s="253">
        <v>155</v>
      </c>
      <c r="B1971" t="s" s="252">
        <v>4140</v>
      </c>
      <c r="C1971" t="s" s="253">
        <v>4141</v>
      </c>
      <c r="D1971" t="s" s="253">
        <v>4162</v>
      </c>
      <c r="E1971" t="s" s="253">
        <v>4163</v>
      </c>
      <c r="F1971" s="253">
        <f>IF('J202'!U86-SUM('J202'!U88,'J202'!U87)&gt;=-0.5,"OK","ERROR")</f>
      </c>
    </row>
    <row r="1972">
      <c r="A1972" t="s" s="253">
        <v>155</v>
      </c>
      <c r="B1972" t="s" s="252">
        <v>4140</v>
      </c>
      <c r="C1972" t="s" s="253">
        <v>4141</v>
      </c>
      <c r="D1972" t="s" s="253">
        <v>4164</v>
      </c>
      <c r="E1972" t="s" s="253">
        <v>4165</v>
      </c>
      <c r="F1972" s="253">
        <f>IF('J202'!V86-SUM('J202'!V88,'J202'!V87)&gt;=-0.5,"OK","ERROR")</f>
      </c>
    </row>
    <row r="1973">
      <c r="A1973" t="s" s="253">
        <v>155</v>
      </c>
      <c r="B1973" t="s" s="252">
        <v>4140</v>
      </c>
      <c r="C1973" t="s" s="253">
        <v>4141</v>
      </c>
      <c r="D1973" t="s" s="253">
        <v>4166</v>
      </c>
      <c r="E1973" t="s" s="253">
        <v>4167</v>
      </c>
      <c r="F1973" s="253">
        <f>IF('J202'!W86-SUM('J202'!W88,'J202'!W87)&gt;=-0.5,"OK","ERROR")</f>
      </c>
    </row>
    <row r="1974">
      <c r="A1974" t="s" s="253">
        <v>155</v>
      </c>
      <c r="B1974" t="s" s="252">
        <v>4140</v>
      </c>
      <c r="C1974" t="s" s="253">
        <v>4141</v>
      </c>
      <c r="D1974" t="s" s="253">
        <v>4168</v>
      </c>
      <c r="E1974" t="s" s="253">
        <v>4169</v>
      </c>
      <c r="F1974" s="253">
        <f>IF('J202'!X86-SUM('J202'!X88,'J202'!X87)&gt;=-0.5,"OK","ERROR")</f>
      </c>
    </row>
    <row r="1975">
      <c r="A1975" t="s" s="253">
        <v>155</v>
      </c>
      <c r="B1975" t="s" s="252">
        <v>4140</v>
      </c>
      <c r="C1975" t="s" s="253">
        <v>4141</v>
      </c>
      <c r="D1975" t="s" s="253">
        <v>4170</v>
      </c>
      <c r="E1975" t="s" s="253">
        <v>4171</v>
      </c>
      <c r="F1975" s="253">
        <f>IF('J202'!Y86-SUM('J202'!Y88,'J202'!Y87)&gt;=-0.5,"OK","ERROR")</f>
      </c>
    </row>
    <row r="1976">
      <c r="A1976" t="s" s="253">
        <v>155</v>
      </c>
      <c r="B1976" t="s" s="252">
        <v>4172</v>
      </c>
      <c r="C1976" t="s" s="253">
        <v>4173</v>
      </c>
      <c r="D1976" t="s" s="253">
        <v>4174</v>
      </c>
      <c r="E1976" t="s" s="253">
        <v>4175</v>
      </c>
      <c r="F1976" s="253">
        <f>IF('J202'!Y98&gt;0,"OK","ERROR")</f>
      </c>
    </row>
    <row r="1977">
      <c r="A1977" t="s" s="253">
        <v>155</v>
      </c>
      <c r="B1977" t="s" s="252">
        <v>4176</v>
      </c>
      <c r="C1977" t="s" s="253">
        <v>4177</v>
      </c>
      <c r="D1977" t="s" s="253">
        <v>4178</v>
      </c>
      <c r="E1977" t="s" s="253">
        <v>4179</v>
      </c>
      <c r="F1977" s="253">
        <f>IF('J202'!K55-'J202'!K56&gt;=-0.5,"OK","ERROR")</f>
      </c>
    </row>
    <row r="1978">
      <c r="A1978" t="s" s="253">
        <v>155</v>
      </c>
      <c r="B1978" t="s" s="252">
        <v>4176</v>
      </c>
      <c r="C1978" t="s" s="253">
        <v>4177</v>
      </c>
      <c r="D1978" t="s" s="253">
        <v>4180</v>
      </c>
      <c r="E1978" t="s" s="253">
        <v>4181</v>
      </c>
      <c r="F1978" s="253">
        <f>IF('J202'!L55-'J202'!L56&gt;=-0.5,"OK","ERROR")</f>
      </c>
    </row>
    <row r="1979">
      <c r="A1979" t="s" s="253">
        <v>155</v>
      </c>
      <c r="B1979" t="s" s="252">
        <v>4176</v>
      </c>
      <c r="C1979" t="s" s="253">
        <v>4177</v>
      </c>
      <c r="D1979" t="s" s="253">
        <v>4182</v>
      </c>
      <c r="E1979" t="s" s="253">
        <v>4183</v>
      </c>
      <c r="F1979" s="253">
        <f>IF('J202'!M55-'J202'!M56&gt;=-0.5,"OK","ERROR")</f>
      </c>
    </row>
    <row r="1980">
      <c r="A1980" t="s" s="253">
        <v>155</v>
      </c>
      <c r="B1980" t="s" s="252">
        <v>4176</v>
      </c>
      <c r="C1980" t="s" s="253">
        <v>4177</v>
      </c>
      <c r="D1980" t="s" s="253">
        <v>4184</v>
      </c>
      <c r="E1980" t="s" s="253">
        <v>4185</v>
      </c>
      <c r="F1980" s="253">
        <f>IF('J202'!N55-'J202'!N56&gt;=-0.5,"OK","ERROR")</f>
      </c>
    </row>
    <row r="1981">
      <c r="A1981" t="s" s="253">
        <v>155</v>
      </c>
      <c r="B1981" t="s" s="252">
        <v>4176</v>
      </c>
      <c r="C1981" t="s" s="253">
        <v>4177</v>
      </c>
      <c r="D1981" t="s" s="253">
        <v>4186</v>
      </c>
      <c r="E1981" t="s" s="253">
        <v>4187</v>
      </c>
      <c r="F1981" s="253">
        <f>IF('J202'!O55-'J202'!O56&gt;=-0.5,"OK","ERROR")</f>
      </c>
    </row>
    <row r="1982">
      <c r="A1982" t="s" s="253">
        <v>155</v>
      </c>
      <c r="B1982" t="s" s="252">
        <v>4176</v>
      </c>
      <c r="C1982" t="s" s="253">
        <v>4177</v>
      </c>
      <c r="D1982" t="s" s="253">
        <v>4188</v>
      </c>
      <c r="E1982" t="s" s="253">
        <v>4189</v>
      </c>
      <c r="F1982" s="253">
        <f>IF('J202'!P55-'J202'!P56&gt;=-0.5,"OK","ERROR")</f>
      </c>
    </row>
    <row r="1983">
      <c r="A1983" t="s" s="253">
        <v>155</v>
      </c>
      <c r="B1983" t="s" s="252">
        <v>4176</v>
      </c>
      <c r="C1983" t="s" s="253">
        <v>4177</v>
      </c>
      <c r="D1983" t="s" s="253">
        <v>4190</v>
      </c>
      <c r="E1983" t="s" s="253">
        <v>4191</v>
      </c>
      <c r="F1983" s="253">
        <f>IF('J202'!Q55-'J202'!Q56&gt;=-0.5,"OK","ERROR")</f>
      </c>
    </row>
    <row r="1984">
      <c r="A1984" t="s" s="253">
        <v>155</v>
      </c>
      <c r="B1984" t="s" s="252">
        <v>4176</v>
      </c>
      <c r="C1984" t="s" s="253">
        <v>4177</v>
      </c>
      <c r="D1984" t="s" s="253">
        <v>4192</v>
      </c>
      <c r="E1984" t="s" s="253">
        <v>4193</v>
      </c>
      <c r="F1984" s="253">
        <f>IF('J202'!R55-'J202'!R56&gt;=-0.5,"OK","ERROR")</f>
      </c>
    </row>
    <row r="1985">
      <c r="A1985" t="s" s="253">
        <v>155</v>
      </c>
      <c r="B1985" t="s" s="252">
        <v>4176</v>
      </c>
      <c r="C1985" t="s" s="253">
        <v>4177</v>
      </c>
      <c r="D1985" t="s" s="253">
        <v>4194</v>
      </c>
      <c r="E1985" t="s" s="253">
        <v>4195</v>
      </c>
      <c r="F1985" s="253">
        <f>IF('J202'!S55-'J202'!S56&gt;=-0.5,"OK","ERROR")</f>
      </c>
    </row>
    <row r="1986">
      <c r="A1986" t="s" s="253">
        <v>155</v>
      </c>
      <c r="B1986" t="s" s="252">
        <v>4176</v>
      </c>
      <c r="C1986" t="s" s="253">
        <v>4177</v>
      </c>
      <c r="D1986" t="s" s="253">
        <v>4196</v>
      </c>
      <c r="E1986" t="s" s="253">
        <v>4197</v>
      </c>
      <c r="F1986" s="253">
        <f>IF('J202'!T55-'J202'!T56&gt;=-0.5,"OK","ERROR")</f>
      </c>
    </row>
    <row r="1987">
      <c r="A1987" t="s" s="253">
        <v>155</v>
      </c>
      <c r="B1987" t="s" s="252">
        <v>4176</v>
      </c>
      <c r="C1987" t="s" s="253">
        <v>4177</v>
      </c>
      <c r="D1987" t="s" s="253">
        <v>4198</v>
      </c>
      <c r="E1987" t="s" s="253">
        <v>4199</v>
      </c>
      <c r="F1987" s="253">
        <f>IF('J202'!U55-'J202'!U56&gt;=-0.5,"OK","ERROR")</f>
      </c>
    </row>
    <row r="1988">
      <c r="A1988" t="s" s="253">
        <v>155</v>
      </c>
      <c r="B1988" t="s" s="252">
        <v>4176</v>
      </c>
      <c r="C1988" t="s" s="253">
        <v>4177</v>
      </c>
      <c r="D1988" t="s" s="253">
        <v>4200</v>
      </c>
      <c r="E1988" t="s" s="253">
        <v>4201</v>
      </c>
      <c r="F1988" s="253">
        <f>IF('J202'!V55-'J202'!V56&gt;=-0.5,"OK","ERROR")</f>
      </c>
    </row>
    <row r="1989">
      <c r="A1989" t="s" s="253">
        <v>155</v>
      </c>
      <c r="B1989" t="s" s="252">
        <v>4176</v>
      </c>
      <c r="C1989" t="s" s="253">
        <v>4177</v>
      </c>
      <c r="D1989" t="s" s="253">
        <v>4202</v>
      </c>
      <c r="E1989" t="s" s="253">
        <v>4203</v>
      </c>
      <c r="F1989" s="253">
        <f>IF('J202'!W55-'J202'!W56&gt;=-0.5,"OK","ERROR")</f>
      </c>
    </row>
    <row r="1990">
      <c r="A1990" t="s" s="253">
        <v>155</v>
      </c>
      <c r="B1990" t="s" s="252">
        <v>4176</v>
      </c>
      <c r="C1990" t="s" s="253">
        <v>4177</v>
      </c>
      <c r="D1990" t="s" s="253">
        <v>4204</v>
      </c>
      <c r="E1990" t="s" s="253">
        <v>4205</v>
      </c>
      <c r="F1990" s="253">
        <f>IF('J202'!X55-'J202'!X56&gt;=-0.5,"OK","ERROR")</f>
      </c>
    </row>
    <row r="1991">
      <c r="A1991" t="s" s="253">
        <v>155</v>
      </c>
      <c r="B1991" t="s" s="252">
        <v>4176</v>
      </c>
      <c r="C1991" t="s" s="253">
        <v>4177</v>
      </c>
      <c r="D1991" t="s" s="253">
        <v>4206</v>
      </c>
      <c r="E1991" t="s" s="253">
        <v>4207</v>
      </c>
      <c r="F1991" s="253">
        <f>IF('J202'!Y55-'J202'!Y56&gt;=-0.5,"OK","ERROR")</f>
      </c>
    </row>
    <row r="1992">
      <c r="A1992" t="s" s="253">
        <v>155</v>
      </c>
      <c r="B1992" t="s" s="252">
        <v>4208</v>
      </c>
      <c r="C1992" t="s" s="253">
        <v>4209</v>
      </c>
      <c r="D1992" t="s" s="253">
        <v>4210</v>
      </c>
      <c r="E1992" t="s" s="253">
        <v>4211</v>
      </c>
      <c r="F1992" s="253">
        <f>IF('J202'!K51-('J202'!K56+'J202'!K63)&gt;=-0.5,"OK","ERROR")</f>
      </c>
    </row>
    <row r="1993">
      <c r="A1993" t="s" s="253">
        <v>155</v>
      </c>
      <c r="B1993" t="s" s="252">
        <v>4208</v>
      </c>
      <c r="C1993" t="s" s="253">
        <v>4209</v>
      </c>
      <c r="D1993" t="s" s="253">
        <v>4212</v>
      </c>
      <c r="E1993" t="s" s="253">
        <v>4213</v>
      </c>
      <c r="F1993" s="253">
        <f>IF('J202'!L51-'J202'!L56&gt;=-0.5,"OK","ERROR")</f>
      </c>
    </row>
    <row r="1994">
      <c r="A1994" t="s" s="253">
        <v>155</v>
      </c>
      <c r="B1994" t="s" s="252">
        <v>4208</v>
      </c>
      <c r="C1994" t="s" s="253">
        <v>4209</v>
      </c>
      <c r="D1994" t="s" s="253">
        <v>4214</v>
      </c>
      <c r="E1994" t="s" s="253">
        <v>4215</v>
      </c>
      <c r="F1994" s="253">
        <f>IF('J202'!M51-('J202'!M56+'J202'!M63)&gt;=-0.5,"OK","ERROR")</f>
      </c>
    </row>
    <row r="1995">
      <c r="A1995" t="s" s="253">
        <v>155</v>
      </c>
      <c r="B1995" t="s" s="252">
        <v>4208</v>
      </c>
      <c r="C1995" t="s" s="253">
        <v>4209</v>
      </c>
      <c r="D1995" t="s" s="253">
        <v>4216</v>
      </c>
      <c r="E1995" t="s" s="253">
        <v>4217</v>
      </c>
      <c r="F1995" s="253">
        <f>IF('J202'!N51-('J202'!N56+'J202'!N63)&gt;=-0.5,"OK","ERROR")</f>
      </c>
    </row>
    <row r="1996">
      <c r="A1996" t="s" s="253">
        <v>155</v>
      </c>
      <c r="B1996" t="s" s="252">
        <v>4208</v>
      </c>
      <c r="C1996" t="s" s="253">
        <v>4209</v>
      </c>
      <c r="D1996" t="s" s="253">
        <v>4218</v>
      </c>
      <c r="E1996" t="s" s="253">
        <v>4219</v>
      </c>
      <c r="F1996" s="253">
        <f>IF('J202'!O51-('J202'!O56+'J202'!O63)&gt;=-0.5,"OK","ERROR")</f>
      </c>
    </row>
    <row r="1997">
      <c r="A1997" t="s" s="253">
        <v>155</v>
      </c>
      <c r="B1997" t="s" s="252">
        <v>4208</v>
      </c>
      <c r="C1997" t="s" s="253">
        <v>4209</v>
      </c>
      <c r="D1997" t="s" s="253">
        <v>4220</v>
      </c>
      <c r="E1997" t="s" s="253">
        <v>4221</v>
      </c>
      <c r="F1997" s="253">
        <f>IF('J202'!P51-('J202'!P56+'J202'!P63)&gt;=-0.5,"OK","ERROR")</f>
      </c>
    </row>
    <row r="1998">
      <c r="A1998" t="s" s="253">
        <v>155</v>
      </c>
      <c r="B1998" t="s" s="252">
        <v>4208</v>
      </c>
      <c r="C1998" t="s" s="253">
        <v>4209</v>
      </c>
      <c r="D1998" t="s" s="253">
        <v>4222</v>
      </c>
      <c r="E1998" t="s" s="253">
        <v>4223</v>
      </c>
      <c r="F1998" s="253">
        <f>IF('J202'!Q51-('J202'!Q56+'J202'!Q63)&gt;=-0.5,"OK","ERROR")</f>
      </c>
    </row>
    <row r="1999">
      <c r="A1999" t="s" s="253">
        <v>155</v>
      </c>
      <c r="B1999" t="s" s="252">
        <v>4208</v>
      </c>
      <c r="C1999" t="s" s="253">
        <v>4209</v>
      </c>
      <c r="D1999" t="s" s="253">
        <v>4224</v>
      </c>
      <c r="E1999" t="s" s="253">
        <v>4225</v>
      </c>
      <c r="F1999" s="253">
        <f>IF('J202'!R51-('J202'!R56+'J202'!R63)&gt;=-0.5,"OK","ERROR")</f>
      </c>
    </row>
    <row r="2000">
      <c r="A2000" t="s" s="253">
        <v>155</v>
      </c>
      <c r="B2000" t="s" s="252">
        <v>4208</v>
      </c>
      <c r="C2000" t="s" s="253">
        <v>4209</v>
      </c>
      <c r="D2000" t="s" s="253">
        <v>4226</v>
      </c>
      <c r="E2000" t="s" s="253">
        <v>4227</v>
      </c>
      <c r="F2000" s="253">
        <f>IF('J202'!S51-'J202'!S56&gt;=-0.5,"OK","ERROR")</f>
      </c>
    </row>
    <row r="2001">
      <c r="A2001" t="s" s="253">
        <v>155</v>
      </c>
      <c r="B2001" t="s" s="252">
        <v>4208</v>
      </c>
      <c r="C2001" t="s" s="253">
        <v>4209</v>
      </c>
      <c r="D2001" t="s" s="253">
        <v>4228</v>
      </c>
      <c r="E2001" t="s" s="253">
        <v>4229</v>
      </c>
      <c r="F2001" s="253">
        <f>IF('J202'!T51-('J202'!T56+'J202'!T63)&gt;=-0.5,"OK","ERROR")</f>
      </c>
    </row>
    <row r="2002">
      <c r="A2002" t="s" s="253">
        <v>155</v>
      </c>
      <c r="B2002" t="s" s="252">
        <v>4208</v>
      </c>
      <c r="C2002" t="s" s="253">
        <v>4209</v>
      </c>
      <c r="D2002" t="s" s="253">
        <v>4230</v>
      </c>
      <c r="E2002" t="s" s="253">
        <v>4231</v>
      </c>
      <c r="F2002" s="253">
        <f>IF('J202'!U51-('J202'!U56+'J202'!U63)&gt;=-0.5,"OK","ERROR")</f>
      </c>
    </row>
    <row r="2003">
      <c r="A2003" t="s" s="253">
        <v>155</v>
      </c>
      <c r="B2003" t="s" s="252">
        <v>4208</v>
      </c>
      <c r="C2003" t="s" s="253">
        <v>4209</v>
      </c>
      <c r="D2003" t="s" s="253">
        <v>4232</v>
      </c>
      <c r="E2003" t="s" s="253">
        <v>4233</v>
      </c>
      <c r="F2003" s="253">
        <f>IF('J202'!V51-('J202'!V56+'J202'!V63)&gt;=-0.5,"OK","ERROR")</f>
      </c>
    </row>
    <row r="2004">
      <c r="A2004" t="s" s="253">
        <v>155</v>
      </c>
      <c r="B2004" t="s" s="252">
        <v>4208</v>
      </c>
      <c r="C2004" t="s" s="253">
        <v>4209</v>
      </c>
      <c r="D2004" t="s" s="253">
        <v>4234</v>
      </c>
      <c r="E2004" t="s" s="253">
        <v>4235</v>
      </c>
      <c r="F2004" s="253">
        <f>IF('J202'!W51-('J202'!W56+'J202'!W63)&gt;=-0.5,"OK","ERROR")</f>
      </c>
    </row>
    <row r="2005">
      <c r="A2005" t="s" s="253">
        <v>155</v>
      </c>
      <c r="B2005" t="s" s="252">
        <v>4208</v>
      </c>
      <c r="C2005" t="s" s="253">
        <v>4209</v>
      </c>
      <c r="D2005" t="s" s="253">
        <v>4236</v>
      </c>
      <c r="E2005" t="s" s="253">
        <v>4237</v>
      </c>
      <c r="F2005" s="253">
        <f>IF('J202'!X51-('J202'!X56+'J202'!X63)&gt;=-0.5,"OK","ERROR")</f>
      </c>
    </row>
    <row r="2006">
      <c r="A2006" t="s" s="253">
        <v>155</v>
      </c>
      <c r="B2006" t="s" s="252">
        <v>4208</v>
      </c>
      <c r="C2006" t="s" s="253">
        <v>4209</v>
      </c>
      <c r="D2006" t="s" s="253">
        <v>4238</v>
      </c>
      <c r="E2006" t="s" s="253">
        <v>4239</v>
      </c>
      <c r="F2006" s="253">
        <f>IF('J202'!Y51-('J202'!Y56+'J202'!Y63)&gt;=-0.5,"OK","ERROR")</f>
      </c>
    </row>
    <row r="2007">
      <c r="A2007" t="s" s="253">
        <v>3731</v>
      </c>
      <c r="B2007" t="s" s="253">
        <v>4240</v>
      </c>
      <c r="C2007" t="s" s="253">
        <v>4241</v>
      </c>
      <c r="D2007" t="s" s="253">
        <v>4242</v>
      </c>
      <c r="E2007" t="s" s="253">
        <v>4243</v>
      </c>
      <c r="F2007" s="253">
        <f>IF('J202'!K51-'J203'!K48&gt;=-0.5,"OK","ERROR")</f>
      </c>
    </row>
    <row r="2008">
      <c r="A2008" t="s" s="253">
        <v>3731</v>
      </c>
      <c r="B2008" t="s" s="253">
        <v>4240</v>
      </c>
      <c r="C2008" t="s" s="253">
        <v>4241</v>
      </c>
      <c r="D2008" t="s" s="253">
        <v>4244</v>
      </c>
      <c r="E2008" t="s" s="253">
        <v>4245</v>
      </c>
      <c r="F2008" s="253">
        <f>IF('J202'!L51-'J203'!L48&gt;=-0.5,"OK","ERROR")</f>
      </c>
    </row>
    <row r="2009">
      <c r="A2009" t="s" s="253">
        <v>3731</v>
      </c>
      <c r="B2009" t="s" s="253">
        <v>4240</v>
      </c>
      <c r="C2009" t="s" s="253">
        <v>4241</v>
      </c>
      <c r="D2009" t="s" s="253">
        <v>4246</v>
      </c>
      <c r="E2009" t="s" s="253">
        <v>4247</v>
      </c>
      <c r="F2009" s="253">
        <f>IF('J202'!M51-'J203'!M48&gt;=-0.5,"OK","ERROR")</f>
      </c>
    </row>
    <row r="2010">
      <c r="A2010" t="s" s="253">
        <v>3731</v>
      </c>
      <c r="B2010" t="s" s="253">
        <v>4240</v>
      </c>
      <c r="C2010" t="s" s="253">
        <v>4241</v>
      </c>
      <c r="D2010" t="s" s="253">
        <v>4248</v>
      </c>
      <c r="E2010" t="s" s="253">
        <v>4249</v>
      </c>
      <c r="F2010" s="253">
        <f>IF('J202'!N51-'J203'!N48&gt;=-0.5,"OK","ERROR")</f>
      </c>
    </row>
    <row r="2011">
      <c r="A2011" t="s" s="253">
        <v>3731</v>
      </c>
      <c r="B2011" t="s" s="253">
        <v>4240</v>
      </c>
      <c r="C2011" t="s" s="253">
        <v>4241</v>
      </c>
      <c r="D2011" t="s" s="253">
        <v>4250</v>
      </c>
      <c r="E2011" t="s" s="253">
        <v>4251</v>
      </c>
      <c r="F2011" s="253">
        <f>IF('J202'!O51-'J203'!O48&gt;=-0.5,"OK","ERROR")</f>
      </c>
    </row>
    <row r="2012">
      <c r="A2012" t="s" s="253">
        <v>3731</v>
      </c>
      <c r="B2012" t="s" s="253">
        <v>4240</v>
      </c>
      <c r="C2012" t="s" s="253">
        <v>4241</v>
      </c>
      <c r="D2012" t="s" s="253">
        <v>4252</v>
      </c>
      <c r="E2012" t="s" s="253">
        <v>4253</v>
      </c>
      <c r="F2012" s="253">
        <f>IF('J202'!P51-'J203'!P48&gt;=-0.5,"OK","ERROR")</f>
      </c>
    </row>
    <row r="2013">
      <c r="A2013" t="s" s="253">
        <v>3731</v>
      </c>
      <c r="B2013" t="s" s="253">
        <v>4240</v>
      </c>
      <c r="C2013" t="s" s="253">
        <v>4241</v>
      </c>
      <c r="D2013" t="s" s="253">
        <v>4254</v>
      </c>
      <c r="E2013" t="s" s="253">
        <v>4255</v>
      </c>
      <c r="F2013" s="253">
        <f>IF('J202'!Q51-'J203'!Q48&gt;=-0.5,"OK","ERROR")</f>
      </c>
    </row>
    <row r="2014">
      <c r="A2014" t="s" s="253">
        <v>3731</v>
      </c>
      <c r="B2014" t="s" s="253">
        <v>4240</v>
      </c>
      <c r="C2014" t="s" s="253">
        <v>4241</v>
      </c>
      <c r="D2014" t="s" s="253">
        <v>4256</v>
      </c>
      <c r="E2014" t="s" s="253">
        <v>4257</v>
      </c>
      <c r="F2014" s="253">
        <f>IF('J202'!R51-'J203'!R48&gt;=-0.5,"OK","ERROR")</f>
      </c>
    </row>
    <row r="2015">
      <c r="A2015" t="s" s="253">
        <v>3731</v>
      </c>
      <c r="B2015" t="s" s="253">
        <v>4240</v>
      </c>
      <c r="C2015" t="s" s="253">
        <v>4241</v>
      </c>
      <c r="D2015" t="s" s="253">
        <v>4258</v>
      </c>
      <c r="E2015" t="s" s="253">
        <v>4259</v>
      </c>
      <c r="F2015" s="253">
        <f>IF('J202'!S51-'J203'!S48&gt;=-0.5,"OK","ERROR")</f>
      </c>
    </row>
    <row r="2016">
      <c r="A2016" t="s" s="253">
        <v>3731</v>
      </c>
      <c r="B2016" t="s" s="253">
        <v>4240</v>
      </c>
      <c r="C2016" t="s" s="253">
        <v>4241</v>
      </c>
      <c r="D2016" t="s" s="253">
        <v>4260</v>
      </c>
      <c r="E2016" t="s" s="253">
        <v>4261</v>
      </c>
      <c r="F2016" s="253">
        <f>IF('J202'!T51-'J203'!T48&gt;=-0.5,"OK","ERROR")</f>
      </c>
    </row>
    <row r="2017">
      <c r="A2017" t="s" s="253">
        <v>3731</v>
      </c>
      <c r="B2017" t="s" s="253">
        <v>4240</v>
      </c>
      <c r="C2017" t="s" s="253">
        <v>4241</v>
      </c>
      <c r="D2017" t="s" s="253">
        <v>4262</v>
      </c>
      <c r="E2017" t="s" s="253">
        <v>4263</v>
      </c>
      <c r="F2017" s="253">
        <f>IF('J202'!U51-'J203'!U48&gt;=-0.5,"OK","ERROR")</f>
      </c>
    </row>
    <row r="2018">
      <c r="A2018" t="s" s="253">
        <v>3731</v>
      </c>
      <c r="B2018" t="s" s="253">
        <v>4240</v>
      </c>
      <c r="C2018" t="s" s="253">
        <v>4241</v>
      </c>
      <c r="D2018" t="s" s="253">
        <v>4264</v>
      </c>
      <c r="E2018" t="s" s="253">
        <v>4265</v>
      </c>
      <c r="F2018" s="253">
        <f>IF('J202'!V51-'J203'!V48&gt;=-0.5,"OK","ERROR")</f>
      </c>
    </row>
    <row r="2019">
      <c r="A2019" t="s" s="253">
        <v>3731</v>
      </c>
      <c r="B2019" t="s" s="253">
        <v>4240</v>
      </c>
      <c r="C2019" t="s" s="253">
        <v>4241</v>
      </c>
      <c r="D2019" t="s" s="253">
        <v>4266</v>
      </c>
      <c r="E2019" t="s" s="253">
        <v>4267</v>
      </c>
      <c r="F2019" s="253">
        <f>IF('J202'!W51-'J203'!W48&gt;=-0.5,"OK","ERROR")</f>
      </c>
    </row>
    <row r="2020">
      <c r="A2020" t="s" s="253">
        <v>3731</v>
      </c>
      <c r="B2020" t="s" s="253">
        <v>4240</v>
      </c>
      <c r="C2020" t="s" s="253">
        <v>4241</v>
      </c>
      <c r="D2020" t="s" s="253">
        <v>4268</v>
      </c>
      <c r="E2020" t="s" s="253">
        <v>4269</v>
      </c>
      <c r="F2020" s="253">
        <f>IF('J202'!X51-'J203'!X48&gt;=-0.5,"OK","ERROR")</f>
      </c>
    </row>
    <row r="2021">
      <c r="A2021" t="s" s="253">
        <v>3731</v>
      </c>
      <c r="B2021" t="s" s="253">
        <v>4240</v>
      </c>
      <c r="C2021" t="s" s="253">
        <v>4241</v>
      </c>
      <c r="D2021" t="s" s="253">
        <v>4270</v>
      </c>
      <c r="E2021" t="s" s="253">
        <v>4271</v>
      </c>
      <c r="F2021" s="253">
        <f>IF('J202'!Y51-'J203'!Y48&gt;=-0.5,"OK","ERROR")</f>
      </c>
    </row>
    <row r="2022">
      <c r="A2022" t="s" s="253">
        <v>156</v>
      </c>
      <c r="B2022" t="s" s="252">
        <v>4272</v>
      </c>
      <c r="C2022" t="s" s="253">
        <v>4273</v>
      </c>
      <c r="D2022" t="s" s="253">
        <v>4274</v>
      </c>
      <c r="E2022" t="s" s="253">
        <v>4275</v>
      </c>
      <c r="F2022" s="253">
        <f>IF('J203'!K25&gt;=0,"OK","ERROR")</f>
      </c>
    </row>
    <row r="2023">
      <c r="A2023" t="s" s="253">
        <v>156</v>
      </c>
      <c r="B2023" t="s" s="252">
        <v>4272</v>
      </c>
      <c r="C2023" t="s" s="253">
        <v>4273</v>
      </c>
      <c r="D2023" t="s" s="253">
        <v>4276</v>
      </c>
      <c r="E2023" t="s" s="253">
        <v>4277</v>
      </c>
      <c r="F2023" s="253">
        <f>IF('J203'!L25&gt;=0,"OK","ERROR")</f>
      </c>
    </row>
    <row r="2024">
      <c r="A2024" t="s" s="253">
        <v>156</v>
      </c>
      <c r="B2024" t="s" s="252">
        <v>4272</v>
      </c>
      <c r="C2024" t="s" s="253">
        <v>4273</v>
      </c>
      <c r="D2024" t="s" s="253">
        <v>4278</v>
      </c>
      <c r="E2024" t="s" s="253">
        <v>4279</v>
      </c>
      <c r="F2024" s="253">
        <f>IF('J203'!M25&gt;=0,"OK","ERROR")</f>
      </c>
    </row>
    <row r="2025">
      <c r="A2025" t="s" s="253">
        <v>156</v>
      </c>
      <c r="B2025" t="s" s="252">
        <v>4272</v>
      </c>
      <c r="C2025" t="s" s="253">
        <v>4273</v>
      </c>
      <c r="D2025" t="s" s="253">
        <v>4280</v>
      </c>
      <c r="E2025" t="s" s="253">
        <v>4281</v>
      </c>
      <c r="F2025" s="253">
        <f>IF('J203'!N25&gt;=0,"OK","ERROR")</f>
      </c>
    </row>
    <row r="2026">
      <c r="A2026" t="s" s="253">
        <v>156</v>
      </c>
      <c r="B2026" t="s" s="252">
        <v>4272</v>
      </c>
      <c r="C2026" t="s" s="253">
        <v>4273</v>
      </c>
      <c r="D2026" t="s" s="253">
        <v>4282</v>
      </c>
      <c r="E2026" t="s" s="253">
        <v>4283</v>
      </c>
      <c r="F2026" s="253">
        <f>IF('J203'!O25&gt;=0,"OK","ERROR")</f>
      </c>
    </row>
    <row r="2027">
      <c r="A2027" t="s" s="253">
        <v>156</v>
      </c>
      <c r="B2027" t="s" s="252">
        <v>4272</v>
      </c>
      <c r="C2027" t="s" s="253">
        <v>4273</v>
      </c>
      <c r="D2027" t="s" s="253">
        <v>4284</v>
      </c>
      <c r="E2027" t="s" s="253">
        <v>4285</v>
      </c>
      <c r="F2027" s="253">
        <f>IF('J203'!P25&gt;=0,"OK","ERROR")</f>
      </c>
    </row>
    <row r="2028">
      <c r="A2028" t="s" s="253">
        <v>156</v>
      </c>
      <c r="B2028" t="s" s="252">
        <v>4272</v>
      </c>
      <c r="C2028" t="s" s="253">
        <v>4273</v>
      </c>
      <c r="D2028" t="s" s="253">
        <v>4286</v>
      </c>
      <c r="E2028" t="s" s="253">
        <v>4287</v>
      </c>
      <c r="F2028" s="253">
        <f>IF('J203'!Q25&gt;=0,"OK","ERROR")</f>
      </c>
    </row>
    <row r="2029">
      <c r="A2029" t="s" s="253">
        <v>156</v>
      </c>
      <c r="B2029" t="s" s="252">
        <v>4272</v>
      </c>
      <c r="C2029" t="s" s="253">
        <v>4273</v>
      </c>
      <c r="D2029" t="s" s="253">
        <v>4288</v>
      </c>
      <c r="E2029" t="s" s="253">
        <v>4289</v>
      </c>
      <c r="F2029" s="253">
        <f>IF('J203'!R25&gt;=0,"OK","ERROR")</f>
      </c>
    </row>
    <row r="2030">
      <c r="A2030" t="s" s="253">
        <v>156</v>
      </c>
      <c r="B2030" t="s" s="252">
        <v>4272</v>
      </c>
      <c r="C2030" t="s" s="253">
        <v>4273</v>
      </c>
      <c r="D2030" t="s" s="253">
        <v>4290</v>
      </c>
      <c r="E2030" t="s" s="253">
        <v>4291</v>
      </c>
      <c r="F2030" s="253">
        <f>IF('J203'!S25&gt;=0,"OK","ERROR")</f>
      </c>
    </row>
    <row r="2031">
      <c r="A2031" t="s" s="253">
        <v>156</v>
      </c>
      <c r="B2031" t="s" s="252">
        <v>4272</v>
      </c>
      <c r="C2031" t="s" s="253">
        <v>4273</v>
      </c>
      <c r="D2031" t="s" s="253">
        <v>4292</v>
      </c>
      <c r="E2031" t="s" s="253">
        <v>4293</v>
      </c>
      <c r="F2031" s="253">
        <f>IF('J203'!T25&gt;=0,"OK","ERROR")</f>
      </c>
    </row>
    <row r="2032">
      <c r="A2032" t="s" s="253">
        <v>156</v>
      </c>
      <c r="B2032" t="s" s="252">
        <v>4272</v>
      </c>
      <c r="C2032" t="s" s="253">
        <v>4273</v>
      </c>
      <c r="D2032" t="s" s="253">
        <v>4294</v>
      </c>
      <c r="E2032" t="s" s="253">
        <v>4295</v>
      </c>
      <c r="F2032" s="253">
        <f>IF('J203'!U25&gt;=0,"OK","ERROR")</f>
      </c>
    </row>
    <row r="2033">
      <c r="A2033" t="s" s="253">
        <v>156</v>
      </c>
      <c r="B2033" t="s" s="252">
        <v>4272</v>
      </c>
      <c r="C2033" t="s" s="253">
        <v>4273</v>
      </c>
      <c r="D2033" t="s" s="253">
        <v>4296</v>
      </c>
      <c r="E2033" t="s" s="253">
        <v>4297</v>
      </c>
      <c r="F2033" s="253">
        <f>IF('J203'!V25&gt;=0,"OK","ERROR")</f>
      </c>
    </row>
    <row r="2034">
      <c r="A2034" t="s" s="253">
        <v>156</v>
      </c>
      <c r="B2034" t="s" s="252">
        <v>4272</v>
      </c>
      <c r="C2034" t="s" s="253">
        <v>4273</v>
      </c>
      <c r="D2034" t="s" s="253">
        <v>4298</v>
      </c>
      <c r="E2034" t="s" s="253">
        <v>4299</v>
      </c>
      <c r="F2034" s="253">
        <f>IF('J203'!W25&gt;=0,"OK","ERROR")</f>
      </c>
    </row>
    <row r="2035">
      <c r="A2035" t="s" s="253">
        <v>156</v>
      </c>
      <c r="B2035" t="s" s="252">
        <v>4272</v>
      </c>
      <c r="C2035" t="s" s="253">
        <v>4273</v>
      </c>
      <c r="D2035" t="s" s="253">
        <v>4300</v>
      </c>
      <c r="E2035" t="s" s="253">
        <v>4301</v>
      </c>
      <c r="F2035" s="253">
        <f>IF('J203'!X25&gt;=0,"OK","ERROR")</f>
      </c>
    </row>
    <row r="2036">
      <c r="A2036" t="s" s="253">
        <v>156</v>
      </c>
      <c r="B2036" t="s" s="252">
        <v>4272</v>
      </c>
      <c r="C2036" t="s" s="253">
        <v>4273</v>
      </c>
      <c r="D2036" t="s" s="253">
        <v>4302</v>
      </c>
      <c r="E2036" t="s" s="253">
        <v>4303</v>
      </c>
      <c r="F2036" s="253">
        <f>IF('J203'!Y25&gt;=0,"OK","ERROR")</f>
      </c>
    </row>
    <row r="2037">
      <c r="A2037" t="s" s="253">
        <v>156</v>
      </c>
      <c r="B2037" t="s" s="252">
        <v>4272</v>
      </c>
      <c r="C2037" t="s" s="253">
        <v>4273</v>
      </c>
      <c r="D2037" t="s" s="253">
        <v>4304</v>
      </c>
      <c r="E2037" t="s" s="253">
        <v>4305</v>
      </c>
      <c r="F2037" s="253">
        <f>IF('J203'!K26&gt;=0,"OK","ERROR")</f>
      </c>
    </row>
    <row r="2038">
      <c r="A2038" t="s" s="253">
        <v>156</v>
      </c>
      <c r="B2038" t="s" s="252">
        <v>4272</v>
      </c>
      <c r="C2038" t="s" s="253">
        <v>4273</v>
      </c>
      <c r="D2038" t="s" s="253">
        <v>4306</v>
      </c>
      <c r="E2038" t="s" s="253">
        <v>4307</v>
      </c>
      <c r="F2038" s="253">
        <f>IF('J203'!L26&gt;=0,"OK","ERROR")</f>
      </c>
    </row>
    <row r="2039">
      <c r="A2039" t="s" s="253">
        <v>156</v>
      </c>
      <c r="B2039" t="s" s="252">
        <v>4272</v>
      </c>
      <c r="C2039" t="s" s="253">
        <v>4273</v>
      </c>
      <c r="D2039" t="s" s="253">
        <v>4308</v>
      </c>
      <c r="E2039" t="s" s="253">
        <v>4309</v>
      </c>
      <c r="F2039" s="253">
        <f>IF('J203'!M26&gt;=0,"OK","ERROR")</f>
      </c>
    </row>
    <row r="2040">
      <c r="A2040" t="s" s="253">
        <v>156</v>
      </c>
      <c r="B2040" t="s" s="252">
        <v>4272</v>
      </c>
      <c r="C2040" t="s" s="253">
        <v>4273</v>
      </c>
      <c r="D2040" t="s" s="253">
        <v>4310</v>
      </c>
      <c r="E2040" t="s" s="253">
        <v>4311</v>
      </c>
      <c r="F2040" s="253">
        <f>IF('J203'!N26&gt;=0,"OK","ERROR")</f>
      </c>
    </row>
    <row r="2041">
      <c r="A2041" t="s" s="253">
        <v>156</v>
      </c>
      <c r="B2041" t="s" s="252">
        <v>4272</v>
      </c>
      <c r="C2041" t="s" s="253">
        <v>4273</v>
      </c>
      <c r="D2041" t="s" s="253">
        <v>4312</v>
      </c>
      <c r="E2041" t="s" s="253">
        <v>4313</v>
      </c>
      <c r="F2041" s="253">
        <f>IF('J203'!O26&gt;=0,"OK","ERROR")</f>
      </c>
    </row>
    <row r="2042">
      <c r="A2042" t="s" s="253">
        <v>156</v>
      </c>
      <c r="B2042" t="s" s="252">
        <v>4272</v>
      </c>
      <c r="C2042" t="s" s="253">
        <v>4273</v>
      </c>
      <c r="D2042" t="s" s="253">
        <v>4314</v>
      </c>
      <c r="E2042" t="s" s="253">
        <v>4315</v>
      </c>
      <c r="F2042" s="253">
        <f>IF('J203'!P26&gt;=0,"OK","ERROR")</f>
      </c>
    </row>
    <row r="2043">
      <c r="A2043" t="s" s="253">
        <v>156</v>
      </c>
      <c r="B2043" t="s" s="252">
        <v>4272</v>
      </c>
      <c r="C2043" t="s" s="253">
        <v>4273</v>
      </c>
      <c r="D2043" t="s" s="253">
        <v>4316</v>
      </c>
      <c r="E2043" t="s" s="253">
        <v>4317</v>
      </c>
      <c r="F2043" s="253">
        <f>IF('J203'!Q26&gt;=0,"OK","ERROR")</f>
      </c>
    </row>
    <row r="2044">
      <c r="A2044" t="s" s="253">
        <v>156</v>
      </c>
      <c r="B2044" t="s" s="252">
        <v>4272</v>
      </c>
      <c r="C2044" t="s" s="253">
        <v>4273</v>
      </c>
      <c r="D2044" t="s" s="253">
        <v>4318</v>
      </c>
      <c r="E2044" t="s" s="253">
        <v>4319</v>
      </c>
      <c r="F2044" s="253">
        <f>IF('J203'!R26&gt;=0,"OK","ERROR")</f>
      </c>
    </row>
    <row r="2045">
      <c r="A2045" t="s" s="253">
        <v>156</v>
      </c>
      <c r="B2045" t="s" s="252">
        <v>4272</v>
      </c>
      <c r="C2045" t="s" s="253">
        <v>4273</v>
      </c>
      <c r="D2045" t="s" s="253">
        <v>4320</v>
      </c>
      <c r="E2045" t="s" s="253">
        <v>4321</v>
      </c>
      <c r="F2045" s="253">
        <f>IF('J203'!S26&gt;=0,"OK","ERROR")</f>
      </c>
    </row>
    <row r="2046">
      <c r="A2046" t="s" s="253">
        <v>156</v>
      </c>
      <c r="B2046" t="s" s="252">
        <v>4272</v>
      </c>
      <c r="C2046" t="s" s="253">
        <v>4273</v>
      </c>
      <c r="D2046" t="s" s="253">
        <v>4322</v>
      </c>
      <c r="E2046" t="s" s="253">
        <v>4323</v>
      </c>
      <c r="F2046" s="253">
        <f>IF('J203'!T26&gt;=0,"OK","ERROR")</f>
      </c>
    </row>
    <row r="2047">
      <c r="A2047" t="s" s="253">
        <v>156</v>
      </c>
      <c r="B2047" t="s" s="252">
        <v>4272</v>
      </c>
      <c r="C2047" t="s" s="253">
        <v>4273</v>
      </c>
      <c r="D2047" t="s" s="253">
        <v>4324</v>
      </c>
      <c r="E2047" t="s" s="253">
        <v>4325</v>
      </c>
      <c r="F2047" s="253">
        <f>IF('J203'!U26&gt;=0,"OK","ERROR")</f>
      </c>
    </row>
    <row r="2048">
      <c r="A2048" t="s" s="253">
        <v>156</v>
      </c>
      <c r="B2048" t="s" s="252">
        <v>4272</v>
      </c>
      <c r="C2048" t="s" s="253">
        <v>4273</v>
      </c>
      <c r="D2048" t="s" s="253">
        <v>4326</v>
      </c>
      <c r="E2048" t="s" s="253">
        <v>4327</v>
      </c>
      <c r="F2048" s="253">
        <f>IF('J203'!V26&gt;=0,"OK","ERROR")</f>
      </c>
    </row>
    <row r="2049">
      <c r="A2049" t="s" s="253">
        <v>156</v>
      </c>
      <c r="B2049" t="s" s="252">
        <v>4272</v>
      </c>
      <c r="C2049" t="s" s="253">
        <v>4273</v>
      </c>
      <c r="D2049" t="s" s="253">
        <v>4328</v>
      </c>
      <c r="E2049" t="s" s="253">
        <v>4329</v>
      </c>
      <c r="F2049" s="253">
        <f>IF('J203'!W26&gt;=0,"OK","ERROR")</f>
      </c>
    </row>
    <row r="2050">
      <c r="A2050" t="s" s="253">
        <v>156</v>
      </c>
      <c r="B2050" t="s" s="252">
        <v>4272</v>
      </c>
      <c r="C2050" t="s" s="253">
        <v>4273</v>
      </c>
      <c r="D2050" t="s" s="253">
        <v>4330</v>
      </c>
      <c r="E2050" t="s" s="253">
        <v>4331</v>
      </c>
      <c r="F2050" s="253">
        <f>IF('J203'!X26&gt;=0,"OK","ERROR")</f>
      </c>
    </row>
    <row r="2051">
      <c r="A2051" t="s" s="253">
        <v>156</v>
      </c>
      <c r="B2051" t="s" s="252">
        <v>4272</v>
      </c>
      <c r="C2051" t="s" s="253">
        <v>4273</v>
      </c>
      <c r="D2051" t="s" s="253">
        <v>4332</v>
      </c>
      <c r="E2051" t="s" s="253">
        <v>4333</v>
      </c>
      <c r="F2051" s="253">
        <f>IF('J203'!Y26&gt;=0,"OK","ERROR")</f>
      </c>
    </row>
    <row r="2052">
      <c r="A2052" t="s" s="253">
        <v>156</v>
      </c>
      <c r="B2052" t="s" s="252">
        <v>4272</v>
      </c>
      <c r="C2052" t="s" s="253">
        <v>4273</v>
      </c>
      <c r="D2052" t="s" s="253">
        <v>4334</v>
      </c>
      <c r="E2052" t="s" s="253">
        <v>4335</v>
      </c>
      <c r="F2052" s="253">
        <f>IF('J203'!K27&gt;=0,"OK","ERROR")</f>
      </c>
    </row>
    <row r="2053">
      <c r="A2053" t="s" s="253">
        <v>156</v>
      </c>
      <c r="B2053" t="s" s="252">
        <v>4272</v>
      </c>
      <c r="C2053" t="s" s="253">
        <v>4273</v>
      </c>
      <c r="D2053" t="s" s="253">
        <v>4336</v>
      </c>
      <c r="E2053" t="s" s="253">
        <v>4337</v>
      </c>
      <c r="F2053" s="253">
        <f>IF('J203'!L27&gt;=0,"OK","ERROR")</f>
      </c>
    </row>
    <row r="2054">
      <c r="A2054" t="s" s="253">
        <v>156</v>
      </c>
      <c r="B2054" t="s" s="252">
        <v>4272</v>
      </c>
      <c r="C2054" t="s" s="253">
        <v>4273</v>
      </c>
      <c r="D2054" t="s" s="253">
        <v>4338</v>
      </c>
      <c r="E2054" t="s" s="253">
        <v>4339</v>
      </c>
      <c r="F2054" s="253">
        <f>IF('J203'!M27&gt;=0,"OK","ERROR")</f>
      </c>
    </row>
    <row r="2055">
      <c r="A2055" t="s" s="253">
        <v>156</v>
      </c>
      <c r="B2055" t="s" s="252">
        <v>4272</v>
      </c>
      <c r="C2055" t="s" s="253">
        <v>4273</v>
      </c>
      <c r="D2055" t="s" s="253">
        <v>4340</v>
      </c>
      <c r="E2055" t="s" s="253">
        <v>4341</v>
      </c>
      <c r="F2055" s="253">
        <f>IF('J203'!N27&gt;=0,"OK","ERROR")</f>
      </c>
    </row>
    <row r="2056">
      <c r="A2056" t="s" s="253">
        <v>156</v>
      </c>
      <c r="B2056" t="s" s="252">
        <v>4272</v>
      </c>
      <c r="C2056" t="s" s="253">
        <v>4273</v>
      </c>
      <c r="D2056" t="s" s="253">
        <v>4342</v>
      </c>
      <c r="E2056" t="s" s="253">
        <v>4343</v>
      </c>
      <c r="F2056" s="253">
        <f>IF('J203'!O27&gt;=0,"OK","ERROR")</f>
      </c>
    </row>
    <row r="2057">
      <c r="A2057" t="s" s="253">
        <v>156</v>
      </c>
      <c r="B2057" t="s" s="252">
        <v>4272</v>
      </c>
      <c r="C2057" t="s" s="253">
        <v>4273</v>
      </c>
      <c r="D2057" t="s" s="253">
        <v>4344</v>
      </c>
      <c r="E2057" t="s" s="253">
        <v>4345</v>
      </c>
      <c r="F2057" s="253">
        <f>IF('J203'!P27&gt;=0,"OK","ERROR")</f>
      </c>
    </row>
    <row r="2058">
      <c r="A2058" t="s" s="253">
        <v>156</v>
      </c>
      <c r="B2058" t="s" s="252">
        <v>4272</v>
      </c>
      <c r="C2058" t="s" s="253">
        <v>4273</v>
      </c>
      <c r="D2058" t="s" s="253">
        <v>4346</v>
      </c>
      <c r="E2058" t="s" s="253">
        <v>4347</v>
      </c>
      <c r="F2058" s="253">
        <f>IF('J203'!Q27&gt;=0,"OK","ERROR")</f>
      </c>
    </row>
    <row r="2059">
      <c r="A2059" t="s" s="253">
        <v>156</v>
      </c>
      <c r="B2059" t="s" s="252">
        <v>4272</v>
      </c>
      <c r="C2059" t="s" s="253">
        <v>4273</v>
      </c>
      <c r="D2059" t="s" s="253">
        <v>4348</v>
      </c>
      <c r="E2059" t="s" s="253">
        <v>4349</v>
      </c>
      <c r="F2059" s="253">
        <f>IF('J203'!R27&gt;=0,"OK","ERROR")</f>
      </c>
    </row>
    <row r="2060">
      <c r="A2060" t="s" s="253">
        <v>156</v>
      </c>
      <c r="B2060" t="s" s="252">
        <v>4272</v>
      </c>
      <c r="C2060" t="s" s="253">
        <v>4273</v>
      </c>
      <c r="D2060" t="s" s="253">
        <v>4350</v>
      </c>
      <c r="E2060" t="s" s="253">
        <v>4351</v>
      </c>
      <c r="F2060" s="253">
        <f>IF('J203'!S27&gt;=0,"OK","ERROR")</f>
      </c>
    </row>
    <row r="2061">
      <c r="A2061" t="s" s="253">
        <v>156</v>
      </c>
      <c r="B2061" t="s" s="252">
        <v>4272</v>
      </c>
      <c r="C2061" t="s" s="253">
        <v>4273</v>
      </c>
      <c r="D2061" t="s" s="253">
        <v>4352</v>
      </c>
      <c r="E2061" t="s" s="253">
        <v>4353</v>
      </c>
      <c r="F2061" s="253">
        <f>IF('J203'!T27&gt;=0,"OK","ERROR")</f>
      </c>
    </row>
    <row r="2062">
      <c r="A2062" t="s" s="253">
        <v>156</v>
      </c>
      <c r="B2062" t="s" s="252">
        <v>4272</v>
      </c>
      <c r="C2062" t="s" s="253">
        <v>4273</v>
      </c>
      <c r="D2062" t="s" s="253">
        <v>4354</v>
      </c>
      <c r="E2062" t="s" s="253">
        <v>4355</v>
      </c>
      <c r="F2062" s="253">
        <f>IF('J203'!U27&gt;=0,"OK","ERROR")</f>
      </c>
    </row>
    <row r="2063">
      <c r="A2063" t="s" s="253">
        <v>156</v>
      </c>
      <c r="B2063" t="s" s="252">
        <v>4272</v>
      </c>
      <c r="C2063" t="s" s="253">
        <v>4273</v>
      </c>
      <c r="D2063" t="s" s="253">
        <v>4356</v>
      </c>
      <c r="E2063" t="s" s="253">
        <v>4357</v>
      </c>
      <c r="F2063" s="253">
        <f>IF('J203'!V27&gt;=0,"OK","ERROR")</f>
      </c>
    </row>
    <row r="2064">
      <c r="A2064" t="s" s="253">
        <v>156</v>
      </c>
      <c r="B2064" t="s" s="252">
        <v>4272</v>
      </c>
      <c r="C2064" t="s" s="253">
        <v>4273</v>
      </c>
      <c r="D2064" t="s" s="253">
        <v>4358</v>
      </c>
      <c r="E2064" t="s" s="253">
        <v>4359</v>
      </c>
      <c r="F2064" s="253">
        <f>IF('J203'!W27&gt;=0,"OK","ERROR")</f>
      </c>
    </row>
    <row r="2065">
      <c r="A2065" t="s" s="253">
        <v>156</v>
      </c>
      <c r="B2065" t="s" s="252">
        <v>4272</v>
      </c>
      <c r="C2065" t="s" s="253">
        <v>4273</v>
      </c>
      <c r="D2065" t="s" s="253">
        <v>4360</v>
      </c>
      <c r="E2065" t="s" s="253">
        <v>4361</v>
      </c>
      <c r="F2065" s="253">
        <f>IF('J203'!X27&gt;=0,"OK","ERROR")</f>
      </c>
    </row>
    <row r="2066">
      <c r="A2066" t="s" s="253">
        <v>156</v>
      </c>
      <c r="B2066" t="s" s="252">
        <v>4272</v>
      </c>
      <c r="C2066" t="s" s="253">
        <v>4273</v>
      </c>
      <c r="D2066" t="s" s="253">
        <v>4362</v>
      </c>
      <c r="E2066" t="s" s="253">
        <v>4363</v>
      </c>
      <c r="F2066" s="253">
        <f>IF('J203'!Y27&gt;=0,"OK","ERROR")</f>
      </c>
    </row>
    <row r="2067">
      <c r="A2067" t="s" s="253">
        <v>156</v>
      </c>
      <c r="B2067" t="s" s="252">
        <v>4364</v>
      </c>
      <c r="C2067" t="s" s="253">
        <v>4365</v>
      </c>
      <c r="D2067" t="s" s="253">
        <v>4366</v>
      </c>
      <c r="E2067" t="s" s="253">
        <v>4367</v>
      </c>
      <c r="F2067" s="253">
        <f>IF('J203'!K28&gt;=0,"OK","ERROR")</f>
      </c>
    </row>
    <row r="2068">
      <c r="A2068" t="s" s="253">
        <v>156</v>
      </c>
      <c r="B2068" t="s" s="252">
        <v>4364</v>
      </c>
      <c r="C2068" t="s" s="253">
        <v>4365</v>
      </c>
      <c r="D2068" t="s" s="253">
        <v>4368</v>
      </c>
      <c r="E2068" t="s" s="253">
        <v>4369</v>
      </c>
      <c r="F2068" s="253">
        <f>IF('J203'!L28&gt;=0,"OK","ERROR")</f>
      </c>
    </row>
    <row r="2069">
      <c r="A2069" t="s" s="253">
        <v>156</v>
      </c>
      <c r="B2069" t="s" s="252">
        <v>4364</v>
      </c>
      <c r="C2069" t="s" s="253">
        <v>4365</v>
      </c>
      <c r="D2069" t="s" s="253">
        <v>4370</v>
      </c>
      <c r="E2069" t="s" s="253">
        <v>4371</v>
      </c>
      <c r="F2069" s="253">
        <f>IF('J203'!M28&gt;=0,"OK","ERROR")</f>
      </c>
    </row>
    <row r="2070">
      <c r="A2070" t="s" s="253">
        <v>156</v>
      </c>
      <c r="B2070" t="s" s="252">
        <v>4364</v>
      </c>
      <c r="C2070" t="s" s="253">
        <v>4365</v>
      </c>
      <c r="D2070" t="s" s="253">
        <v>4372</v>
      </c>
      <c r="E2070" t="s" s="253">
        <v>4373</v>
      </c>
      <c r="F2070" s="253">
        <f>IF('J203'!N28&gt;=0,"OK","ERROR")</f>
      </c>
    </row>
    <row r="2071">
      <c r="A2071" t="s" s="253">
        <v>156</v>
      </c>
      <c r="B2071" t="s" s="252">
        <v>4364</v>
      </c>
      <c r="C2071" t="s" s="253">
        <v>4365</v>
      </c>
      <c r="D2071" t="s" s="253">
        <v>4374</v>
      </c>
      <c r="E2071" t="s" s="253">
        <v>4375</v>
      </c>
      <c r="F2071" s="253">
        <f>IF('J203'!O28&gt;=0,"OK","ERROR")</f>
      </c>
    </row>
    <row r="2072">
      <c r="A2072" t="s" s="253">
        <v>156</v>
      </c>
      <c r="B2072" t="s" s="252">
        <v>4364</v>
      </c>
      <c r="C2072" t="s" s="253">
        <v>4365</v>
      </c>
      <c r="D2072" t="s" s="253">
        <v>4376</v>
      </c>
      <c r="E2072" t="s" s="253">
        <v>4377</v>
      </c>
      <c r="F2072" s="253">
        <f>IF('J203'!P28&gt;=0,"OK","ERROR")</f>
      </c>
    </row>
    <row r="2073">
      <c r="A2073" t="s" s="253">
        <v>156</v>
      </c>
      <c r="B2073" t="s" s="252">
        <v>4364</v>
      </c>
      <c r="C2073" t="s" s="253">
        <v>4365</v>
      </c>
      <c r="D2073" t="s" s="253">
        <v>4378</v>
      </c>
      <c r="E2073" t="s" s="253">
        <v>4379</v>
      </c>
      <c r="F2073" s="253">
        <f>IF('J203'!Q28&gt;=0,"OK","ERROR")</f>
      </c>
    </row>
    <row r="2074">
      <c r="A2074" t="s" s="253">
        <v>156</v>
      </c>
      <c r="B2074" t="s" s="252">
        <v>4364</v>
      </c>
      <c r="C2074" t="s" s="253">
        <v>4365</v>
      </c>
      <c r="D2074" t="s" s="253">
        <v>4380</v>
      </c>
      <c r="E2074" t="s" s="253">
        <v>4381</v>
      </c>
      <c r="F2074" s="253">
        <f>IF('J203'!R28&gt;=0,"OK","ERROR")</f>
      </c>
    </row>
    <row r="2075">
      <c r="A2075" t="s" s="253">
        <v>156</v>
      </c>
      <c r="B2075" t="s" s="252">
        <v>4364</v>
      </c>
      <c r="C2075" t="s" s="253">
        <v>4365</v>
      </c>
      <c r="D2075" t="s" s="253">
        <v>4382</v>
      </c>
      <c r="E2075" t="s" s="253">
        <v>4383</v>
      </c>
      <c r="F2075" s="253">
        <f>IF('J203'!S28&gt;=0,"OK","ERROR")</f>
      </c>
    </row>
    <row r="2076">
      <c r="A2076" t="s" s="253">
        <v>156</v>
      </c>
      <c r="B2076" t="s" s="252">
        <v>4364</v>
      </c>
      <c r="C2076" t="s" s="253">
        <v>4365</v>
      </c>
      <c r="D2076" t="s" s="253">
        <v>4384</v>
      </c>
      <c r="E2076" t="s" s="253">
        <v>4385</v>
      </c>
      <c r="F2076" s="253">
        <f>IF('J203'!T28&gt;=0,"OK","ERROR")</f>
      </c>
    </row>
    <row r="2077">
      <c r="A2077" t="s" s="253">
        <v>156</v>
      </c>
      <c r="B2077" t="s" s="252">
        <v>4364</v>
      </c>
      <c r="C2077" t="s" s="253">
        <v>4365</v>
      </c>
      <c r="D2077" t="s" s="253">
        <v>4386</v>
      </c>
      <c r="E2077" t="s" s="253">
        <v>4387</v>
      </c>
      <c r="F2077" s="253">
        <f>IF('J203'!U28&gt;=0,"OK","ERROR")</f>
      </c>
    </row>
    <row r="2078">
      <c r="A2078" t="s" s="253">
        <v>156</v>
      </c>
      <c r="B2078" t="s" s="252">
        <v>4364</v>
      </c>
      <c r="C2078" t="s" s="253">
        <v>4365</v>
      </c>
      <c r="D2078" t="s" s="253">
        <v>4388</v>
      </c>
      <c r="E2078" t="s" s="253">
        <v>4389</v>
      </c>
      <c r="F2078" s="253">
        <f>IF('J203'!V28&gt;=0,"OK","ERROR")</f>
      </c>
    </row>
    <row r="2079">
      <c r="A2079" t="s" s="253">
        <v>156</v>
      </c>
      <c r="B2079" t="s" s="252">
        <v>4364</v>
      </c>
      <c r="C2079" t="s" s="253">
        <v>4365</v>
      </c>
      <c r="D2079" t="s" s="253">
        <v>4390</v>
      </c>
      <c r="E2079" t="s" s="253">
        <v>4391</v>
      </c>
      <c r="F2079" s="253">
        <f>IF('J203'!W28&gt;=0,"OK","ERROR")</f>
      </c>
    </row>
    <row r="2080">
      <c r="A2080" t="s" s="253">
        <v>156</v>
      </c>
      <c r="B2080" t="s" s="252">
        <v>4364</v>
      </c>
      <c r="C2080" t="s" s="253">
        <v>4365</v>
      </c>
      <c r="D2080" t="s" s="253">
        <v>4392</v>
      </c>
      <c r="E2080" t="s" s="253">
        <v>4393</v>
      </c>
      <c r="F2080" s="253">
        <f>IF('J203'!X28&gt;=0,"OK","ERROR")</f>
      </c>
    </row>
    <row r="2081">
      <c r="A2081" t="s" s="253">
        <v>156</v>
      </c>
      <c r="B2081" t="s" s="252">
        <v>4364</v>
      </c>
      <c r="C2081" t="s" s="253">
        <v>4365</v>
      </c>
      <c r="D2081" t="s" s="253">
        <v>4394</v>
      </c>
      <c r="E2081" t="s" s="253">
        <v>4395</v>
      </c>
      <c r="F2081" s="253">
        <f>IF('J203'!Y28&gt;=0,"OK","ERROR")</f>
      </c>
    </row>
    <row r="2082">
      <c r="A2082" t="s" s="253">
        <v>156</v>
      </c>
      <c r="B2082" t="s" s="252">
        <v>4364</v>
      </c>
      <c r="C2082" t="s" s="253">
        <v>4365</v>
      </c>
      <c r="D2082" t="s" s="253">
        <v>4396</v>
      </c>
      <c r="E2082" t="s" s="253">
        <v>4397</v>
      </c>
      <c r="F2082" s="253">
        <f>IF('J203'!K29&gt;=0,"OK","ERROR")</f>
      </c>
    </row>
    <row r="2083">
      <c r="A2083" t="s" s="253">
        <v>156</v>
      </c>
      <c r="B2083" t="s" s="252">
        <v>4364</v>
      </c>
      <c r="C2083" t="s" s="253">
        <v>4365</v>
      </c>
      <c r="D2083" t="s" s="253">
        <v>4398</v>
      </c>
      <c r="E2083" t="s" s="253">
        <v>4399</v>
      </c>
      <c r="F2083" s="253">
        <f>IF('J203'!L29&gt;=0,"OK","ERROR")</f>
      </c>
    </row>
    <row r="2084">
      <c r="A2084" t="s" s="253">
        <v>156</v>
      </c>
      <c r="B2084" t="s" s="252">
        <v>4364</v>
      </c>
      <c r="C2084" t="s" s="253">
        <v>4365</v>
      </c>
      <c r="D2084" t="s" s="253">
        <v>4400</v>
      </c>
      <c r="E2084" t="s" s="253">
        <v>4401</v>
      </c>
      <c r="F2084" s="253">
        <f>IF('J203'!M29&gt;=0,"OK","ERROR")</f>
      </c>
    </row>
    <row r="2085">
      <c r="A2085" t="s" s="253">
        <v>156</v>
      </c>
      <c r="B2085" t="s" s="252">
        <v>4364</v>
      </c>
      <c r="C2085" t="s" s="253">
        <v>4365</v>
      </c>
      <c r="D2085" t="s" s="253">
        <v>4402</v>
      </c>
      <c r="E2085" t="s" s="253">
        <v>4403</v>
      </c>
      <c r="F2085" s="253">
        <f>IF('J203'!N29&gt;=0,"OK","ERROR")</f>
      </c>
    </row>
    <row r="2086">
      <c r="A2086" t="s" s="253">
        <v>156</v>
      </c>
      <c r="B2086" t="s" s="252">
        <v>4364</v>
      </c>
      <c r="C2086" t="s" s="253">
        <v>4365</v>
      </c>
      <c r="D2086" t="s" s="253">
        <v>4404</v>
      </c>
      <c r="E2086" t="s" s="253">
        <v>4405</v>
      </c>
      <c r="F2086" s="253">
        <f>IF('J203'!O29&gt;=0,"OK","ERROR")</f>
      </c>
    </row>
    <row r="2087">
      <c r="A2087" t="s" s="253">
        <v>156</v>
      </c>
      <c r="B2087" t="s" s="252">
        <v>4364</v>
      </c>
      <c r="C2087" t="s" s="253">
        <v>4365</v>
      </c>
      <c r="D2087" t="s" s="253">
        <v>4406</v>
      </c>
      <c r="E2087" t="s" s="253">
        <v>4407</v>
      </c>
      <c r="F2087" s="253">
        <f>IF('J203'!P29&gt;=0,"OK","ERROR")</f>
      </c>
    </row>
    <row r="2088">
      <c r="A2088" t="s" s="253">
        <v>156</v>
      </c>
      <c r="B2088" t="s" s="252">
        <v>4364</v>
      </c>
      <c r="C2088" t="s" s="253">
        <v>4365</v>
      </c>
      <c r="D2088" t="s" s="253">
        <v>4408</v>
      </c>
      <c r="E2088" t="s" s="253">
        <v>4409</v>
      </c>
      <c r="F2088" s="253">
        <f>IF('J203'!Q29&gt;=0,"OK","ERROR")</f>
      </c>
    </row>
    <row r="2089">
      <c r="A2089" t="s" s="253">
        <v>156</v>
      </c>
      <c r="B2089" t="s" s="252">
        <v>4364</v>
      </c>
      <c r="C2089" t="s" s="253">
        <v>4365</v>
      </c>
      <c r="D2089" t="s" s="253">
        <v>4410</v>
      </c>
      <c r="E2089" t="s" s="253">
        <v>4411</v>
      </c>
      <c r="F2089" s="253">
        <f>IF('J203'!R29&gt;=0,"OK","ERROR")</f>
      </c>
    </row>
    <row r="2090">
      <c r="A2090" t="s" s="253">
        <v>156</v>
      </c>
      <c r="B2090" t="s" s="252">
        <v>4364</v>
      </c>
      <c r="C2090" t="s" s="253">
        <v>4365</v>
      </c>
      <c r="D2090" t="s" s="253">
        <v>4412</v>
      </c>
      <c r="E2090" t="s" s="253">
        <v>4413</v>
      </c>
      <c r="F2090" s="253">
        <f>IF('J203'!S29&gt;=0,"OK","ERROR")</f>
      </c>
    </row>
    <row r="2091">
      <c r="A2091" t="s" s="253">
        <v>156</v>
      </c>
      <c r="B2091" t="s" s="252">
        <v>4364</v>
      </c>
      <c r="C2091" t="s" s="253">
        <v>4365</v>
      </c>
      <c r="D2091" t="s" s="253">
        <v>4414</v>
      </c>
      <c r="E2091" t="s" s="253">
        <v>4415</v>
      </c>
      <c r="F2091" s="253">
        <f>IF('J203'!T29&gt;=0,"OK","ERROR")</f>
      </c>
    </row>
    <row r="2092">
      <c r="A2092" t="s" s="253">
        <v>156</v>
      </c>
      <c r="B2092" t="s" s="252">
        <v>4364</v>
      </c>
      <c r="C2092" t="s" s="253">
        <v>4365</v>
      </c>
      <c r="D2092" t="s" s="253">
        <v>4416</v>
      </c>
      <c r="E2092" t="s" s="253">
        <v>4417</v>
      </c>
      <c r="F2092" s="253">
        <f>IF('J203'!U29&gt;=0,"OK","ERROR")</f>
      </c>
    </row>
    <row r="2093">
      <c r="A2093" t="s" s="253">
        <v>156</v>
      </c>
      <c r="B2093" t="s" s="252">
        <v>4364</v>
      </c>
      <c r="C2093" t="s" s="253">
        <v>4365</v>
      </c>
      <c r="D2093" t="s" s="253">
        <v>4418</v>
      </c>
      <c r="E2093" t="s" s="253">
        <v>4419</v>
      </c>
      <c r="F2093" s="253">
        <f>IF('J203'!V29&gt;=0,"OK","ERROR")</f>
      </c>
    </row>
    <row r="2094">
      <c r="A2094" t="s" s="253">
        <v>156</v>
      </c>
      <c r="B2094" t="s" s="252">
        <v>4364</v>
      </c>
      <c r="C2094" t="s" s="253">
        <v>4365</v>
      </c>
      <c r="D2094" t="s" s="253">
        <v>4420</v>
      </c>
      <c r="E2094" t="s" s="253">
        <v>4421</v>
      </c>
      <c r="F2094" s="253">
        <f>IF('J203'!W29&gt;=0,"OK","ERROR")</f>
      </c>
    </row>
    <row r="2095">
      <c r="A2095" t="s" s="253">
        <v>156</v>
      </c>
      <c r="B2095" t="s" s="252">
        <v>4364</v>
      </c>
      <c r="C2095" t="s" s="253">
        <v>4365</v>
      </c>
      <c r="D2095" t="s" s="253">
        <v>4422</v>
      </c>
      <c r="E2095" t="s" s="253">
        <v>4423</v>
      </c>
      <c r="F2095" s="253">
        <f>IF('J203'!X29&gt;=0,"OK","ERROR")</f>
      </c>
    </row>
    <row r="2096">
      <c r="A2096" t="s" s="253">
        <v>156</v>
      </c>
      <c r="B2096" t="s" s="252">
        <v>4364</v>
      </c>
      <c r="C2096" t="s" s="253">
        <v>4365</v>
      </c>
      <c r="D2096" t="s" s="253">
        <v>4424</v>
      </c>
      <c r="E2096" t="s" s="253">
        <v>4425</v>
      </c>
      <c r="F2096" s="253">
        <f>IF('J203'!Y29&gt;=0,"OK","ERROR")</f>
      </c>
    </row>
    <row r="2097">
      <c r="A2097" t="s" s="253">
        <v>156</v>
      </c>
      <c r="B2097" t="s" s="252">
        <v>4364</v>
      </c>
      <c r="C2097" t="s" s="253">
        <v>4365</v>
      </c>
      <c r="D2097" t="s" s="253">
        <v>4426</v>
      </c>
      <c r="E2097" t="s" s="253">
        <v>4427</v>
      </c>
      <c r="F2097" s="253">
        <f>IF('J203'!K30&gt;=0,"OK","ERROR")</f>
      </c>
    </row>
    <row r="2098">
      <c r="A2098" t="s" s="253">
        <v>156</v>
      </c>
      <c r="B2098" t="s" s="252">
        <v>4364</v>
      </c>
      <c r="C2098" t="s" s="253">
        <v>4365</v>
      </c>
      <c r="D2098" t="s" s="253">
        <v>4428</v>
      </c>
      <c r="E2098" t="s" s="253">
        <v>4429</v>
      </c>
      <c r="F2098" s="253">
        <f>IF('J203'!L30&gt;=0,"OK","ERROR")</f>
      </c>
    </row>
    <row r="2099">
      <c r="A2099" t="s" s="253">
        <v>156</v>
      </c>
      <c r="B2099" t="s" s="252">
        <v>4364</v>
      </c>
      <c r="C2099" t="s" s="253">
        <v>4365</v>
      </c>
      <c r="D2099" t="s" s="253">
        <v>4430</v>
      </c>
      <c r="E2099" t="s" s="253">
        <v>4431</v>
      </c>
      <c r="F2099" s="253">
        <f>IF('J203'!M30&gt;=0,"OK","ERROR")</f>
      </c>
    </row>
    <row r="2100">
      <c r="A2100" t="s" s="253">
        <v>156</v>
      </c>
      <c r="B2100" t="s" s="252">
        <v>4364</v>
      </c>
      <c r="C2100" t="s" s="253">
        <v>4365</v>
      </c>
      <c r="D2100" t="s" s="253">
        <v>4432</v>
      </c>
      <c r="E2100" t="s" s="253">
        <v>4433</v>
      </c>
      <c r="F2100" s="253">
        <f>IF('J203'!N30&gt;=0,"OK","ERROR")</f>
      </c>
    </row>
    <row r="2101">
      <c r="A2101" t="s" s="253">
        <v>156</v>
      </c>
      <c r="B2101" t="s" s="252">
        <v>4364</v>
      </c>
      <c r="C2101" t="s" s="253">
        <v>4365</v>
      </c>
      <c r="D2101" t="s" s="253">
        <v>4434</v>
      </c>
      <c r="E2101" t="s" s="253">
        <v>4435</v>
      </c>
      <c r="F2101" s="253">
        <f>IF('J203'!O30&gt;=0,"OK","ERROR")</f>
      </c>
    </row>
    <row r="2102">
      <c r="A2102" t="s" s="253">
        <v>156</v>
      </c>
      <c r="B2102" t="s" s="252">
        <v>4364</v>
      </c>
      <c r="C2102" t="s" s="253">
        <v>4365</v>
      </c>
      <c r="D2102" t="s" s="253">
        <v>4436</v>
      </c>
      <c r="E2102" t="s" s="253">
        <v>4437</v>
      </c>
      <c r="F2102" s="253">
        <f>IF('J203'!P30&gt;=0,"OK","ERROR")</f>
      </c>
    </row>
    <row r="2103">
      <c r="A2103" t="s" s="253">
        <v>156</v>
      </c>
      <c r="B2103" t="s" s="252">
        <v>4364</v>
      </c>
      <c r="C2103" t="s" s="253">
        <v>4365</v>
      </c>
      <c r="D2103" t="s" s="253">
        <v>4438</v>
      </c>
      <c r="E2103" t="s" s="253">
        <v>4439</v>
      </c>
      <c r="F2103" s="253">
        <f>IF('J203'!Q30&gt;=0,"OK","ERROR")</f>
      </c>
    </row>
    <row r="2104">
      <c r="A2104" t="s" s="253">
        <v>156</v>
      </c>
      <c r="B2104" t="s" s="252">
        <v>4364</v>
      </c>
      <c r="C2104" t="s" s="253">
        <v>4365</v>
      </c>
      <c r="D2104" t="s" s="253">
        <v>4440</v>
      </c>
      <c r="E2104" t="s" s="253">
        <v>4441</v>
      </c>
      <c r="F2104" s="253">
        <f>IF('J203'!R30&gt;=0,"OK","ERROR")</f>
      </c>
    </row>
    <row r="2105">
      <c r="A2105" t="s" s="253">
        <v>156</v>
      </c>
      <c r="B2105" t="s" s="252">
        <v>4364</v>
      </c>
      <c r="C2105" t="s" s="253">
        <v>4365</v>
      </c>
      <c r="D2105" t="s" s="253">
        <v>4442</v>
      </c>
      <c r="E2105" t="s" s="253">
        <v>4443</v>
      </c>
      <c r="F2105" s="253">
        <f>IF('J203'!S30&gt;=0,"OK","ERROR")</f>
      </c>
    </row>
    <row r="2106">
      <c r="A2106" t="s" s="253">
        <v>156</v>
      </c>
      <c r="B2106" t="s" s="252">
        <v>4364</v>
      </c>
      <c r="C2106" t="s" s="253">
        <v>4365</v>
      </c>
      <c r="D2106" t="s" s="253">
        <v>4444</v>
      </c>
      <c r="E2106" t="s" s="253">
        <v>4445</v>
      </c>
      <c r="F2106" s="253">
        <f>IF('J203'!T30&gt;=0,"OK","ERROR")</f>
      </c>
    </row>
    <row r="2107">
      <c r="A2107" t="s" s="253">
        <v>156</v>
      </c>
      <c r="B2107" t="s" s="252">
        <v>4364</v>
      </c>
      <c r="C2107" t="s" s="253">
        <v>4365</v>
      </c>
      <c r="D2107" t="s" s="253">
        <v>4446</v>
      </c>
      <c r="E2107" t="s" s="253">
        <v>4447</v>
      </c>
      <c r="F2107" s="253">
        <f>IF('J203'!U30&gt;=0,"OK","ERROR")</f>
      </c>
    </row>
    <row r="2108">
      <c r="A2108" t="s" s="253">
        <v>156</v>
      </c>
      <c r="B2108" t="s" s="252">
        <v>4364</v>
      </c>
      <c r="C2108" t="s" s="253">
        <v>4365</v>
      </c>
      <c r="D2108" t="s" s="253">
        <v>4448</v>
      </c>
      <c r="E2108" t="s" s="253">
        <v>4449</v>
      </c>
      <c r="F2108" s="253">
        <f>IF('J203'!V30&gt;=0,"OK","ERROR")</f>
      </c>
    </row>
    <row r="2109">
      <c r="A2109" t="s" s="253">
        <v>156</v>
      </c>
      <c r="B2109" t="s" s="252">
        <v>4364</v>
      </c>
      <c r="C2109" t="s" s="253">
        <v>4365</v>
      </c>
      <c r="D2109" t="s" s="253">
        <v>4450</v>
      </c>
      <c r="E2109" t="s" s="253">
        <v>4451</v>
      </c>
      <c r="F2109" s="253">
        <f>IF('J203'!W30&gt;=0,"OK","ERROR")</f>
      </c>
    </row>
    <row r="2110">
      <c r="A2110" t="s" s="253">
        <v>156</v>
      </c>
      <c r="B2110" t="s" s="252">
        <v>4364</v>
      </c>
      <c r="C2110" t="s" s="253">
        <v>4365</v>
      </c>
      <c r="D2110" t="s" s="253">
        <v>4452</v>
      </c>
      <c r="E2110" t="s" s="253">
        <v>4453</v>
      </c>
      <c r="F2110" s="253">
        <f>IF('J203'!X30&gt;=0,"OK","ERROR")</f>
      </c>
    </row>
    <row r="2111">
      <c r="A2111" t="s" s="253">
        <v>156</v>
      </c>
      <c r="B2111" t="s" s="252">
        <v>4364</v>
      </c>
      <c r="C2111" t="s" s="253">
        <v>4365</v>
      </c>
      <c r="D2111" t="s" s="253">
        <v>4454</v>
      </c>
      <c r="E2111" t="s" s="253">
        <v>4455</v>
      </c>
      <c r="F2111" s="253">
        <f>IF('J203'!Y30&gt;=0,"OK","ERROR")</f>
      </c>
    </row>
    <row r="2112">
      <c r="A2112" t="s" s="253">
        <v>156</v>
      </c>
      <c r="B2112" t="s" s="252">
        <v>991</v>
      </c>
      <c r="C2112" t="s" s="253">
        <v>992</v>
      </c>
      <c r="D2112" t="s" s="253">
        <v>997</v>
      </c>
      <c r="E2112" t="s" s="253">
        <v>4456</v>
      </c>
      <c r="F2112" s="253">
        <f>IF(ABS('J203'!Y23-SUM('J203'!X23,'J203'!Q23))&lt;=0.5,"OK","ERROR")</f>
      </c>
    </row>
    <row r="2113">
      <c r="A2113" t="s" s="253">
        <v>156</v>
      </c>
      <c r="B2113" t="s" s="252">
        <v>991</v>
      </c>
      <c r="C2113" t="s" s="253">
        <v>992</v>
      </c>
      <c r="D2113" t="s" s="253">
        <v>2511</v>
      </c>
      <c r="E2113" t="s" s="253">
        <v>4457</v>
      </c>
      <c r="F2113" s="253">
        <f>IF(ABS('J203'!Y25-SUM('J203'!X25,'J203'!Q25))&lt;=0.5,"OK","ERROR")</f>
      </c>
    </row>
    <row r="2114">
      <c r="A2114" t="s" s="253">
        <v>156</v>
      </c>
      <c r="B2114" t="s" s="252">
        <v>991</v>
      </c>
      <c r="C2114" t="s" s="253">
        <v>992</v>
      </c>
      <c r="D2114" t="s" s="253">
        <v>1003</v>
      </c>
      <c r="E2114" t="s" s="253">
        <v>4458</v>
      </c>
      <c r="F2114" s="253">
        <f>IF(ABS('J203'!Y26-SUM('J203'!X26,'J203'!Q26))&lt;=0.5,"OK","ERROR")</f>
      </c>
    </row>
    <row r="2115">
      <c r="A2115" t="s" s="253">
        <v>156</v>
      </c>
      <c r="B2115" t="s" s="252">
        <v>991</v>
      </c>
      <c r="C2115" t="s" s="253">
        <v>992</v>
      </c>
      <c r="D2115" t="s" s="253">
        <v>2514</v>
      </c>
      <c r="E2115" t="s" s="253">
        <v>4459</v>
      </c>
      <c r="F2115" s="253">
        <f>IF(ABS('J203'!Y27-SUM('J203'!X27,'J203'!Q27))&lt;=0.5,"OK","ERROR")</f>
      </c>
    </row>
    <row r="2116">
      <c r="A2116" t="s" s="253">
        <v>156</v>
      </c>
      <c r="B2116" t="s" s="252">
        <v>991</v>
      </c>
      <c r="C2116" t="s" s="253">
        <v>992</v>
      </c>
      <c r="D2116" t="s" s="253">
        <v>2516</v>
      </c>
      <c r="E2116" t="s" s="253">
        <v>4460</v>
      </c>
      <c r="F2116" s="253">
        <f>IF(ABS('J203'!Y28-SUM('J203'!X28,'J203'!Q28))&lt;=0.5,"OK","ERROR")</f>
      </c>
    </row>
    <row r="2117">
      <c r="A2117" t="s" s="253">
        <v>156</v>
      </c>
      <c r="B2117" t="s" s="252">
        <v>991</v>
      </c>
      <c r="C2117" t="s" s="253">
        <v>992</v>
      </c>
      <c r="D2117" t="s" s="253">
        <v>1009</v>
      </c>
      <c r="E2117" t="s" s="253">
        <v>4461</v>
      </c>
      <c r="F2117" s="253">
        <f>IF(ABS('J203'!Y29-SUM('J203'!X29,'J203'!Q29))&lt;=0.5,"OK","ERROR")</f>
      </c>
    </row>
    <row r="2118">
      <c r="A2118" t="s" s="253">
        <v>156</v>
      </c>
      <c r="B2118" t="s" s="252">
        <v>991</v>
      </c>
      <c r="C2118" t="s" s="253">
        <v>992</v>
      </c>
      <c r="D2118" t="s" s="253">
        <v>1011</v>
      </c>
      <c r="E2118" t="s" s="253">
        <v>4462</v>
      </c>
      <c r="F2118" s="253">
        <f>IF(ABS('J203'!Y30-SUM('J203'!X30,'J203'!Q30))&lt;=0.5,"OK","ERROR")</f>
      </c>
    </row>
    <row r="2119">
      <c r="A2119" t="s" s="253">
        <v>156</v>
      </c>
      <c r="B2119" t="s" s="252">
        <v>991</v>
      </c>
      <c r="C2119" t="s" s="253">
        <v>992</v>
      </c>
      <c r="D2119" t="s" s="253">
        <v>1015</v>
      </c>
      <c r="E2119" t="s" s="253">
        <v>4463</v>
      </c>
      <c r="F2119" s="253">
        <f>IF(ABS('J203'!Y32-SUM('J203'!X32,'J203'!Q32))&lt;=0.5,"OK","ERROR")</f>
      </c>
    </row>
    <row r="2120">
      <c r="A2120" t="s" s="253">
        <v>156</v>
      </c>
      <c r="B2120" t="s" s="252">
        <v>991</v>
      </c>
      <c r="C2120" t="s" s="253">
        <v>992</v>
      </c>
      <c r="D2120" t="s" s="253">
        <v>1029</v>
      </c>
      <c r="E2120" t="s" s="253">
        <v>4464</v>
      </c>
      <c r="F2120" s="253">
        <f>IF(ABS('J203'!Y39-SUM('J203'!X39,'J203'!Q39))&lt;=0.5,"OK","ERROR")</f>
      </c>
    </row>
    <row r="2121">
      <c r="A2121" t="s" s="253">
        <v>156</v>
      </c>
      <c r="B2121" t="s" s="252">
        <v>991</v>
      </c>
      <c r="C2121" t="s" s="253">
        <v>992</v>
      </c>
      <c r="D2121" t="s" s="253">
        <v>1033</v>
      </c>
      <c r="E2121" t="s" s="253">
        <v>4465</v>
      </c>
      <c r="F2121" s="253">
        <f>IF(ABS('J203'!Y41-SUM('J203'!X41,'J203'!Q41))&lt;=0.5,"OK","ERROR")</f>
      </c>
    </row>
    <row r="2122">
      <c r="A2122" t="s" s="253">
        <v>156</v>
      </c>
      <c r="B2122" t="s" s="252">
        <v>991</v>
      </c>
      <c r="C2122" t="s" s="253">
        <v>992</v>
      </c>
      <c r="D2122" t="s" s="253">
        <v>1035</v>
      </c>
      <c r="E2122" t="s" s="253">
        <v>4466</v>
      </c>
      <c r="F2122" s="253">
        <f>IF(ABS('J203'!Y42-SUM('J203'!X42,'J203'!Q42))&lt;=0.5,"OK","ERROR")</f>
      </c>
    </row>
    <row r="2123">
      <c r="A2123" t="s" s="253">
        <v>156</v>
      </c>
      <c r="B2123" t="s" s="252">
        <v>991</v>
      </c>
      <c r="C2123" t="s" s="253">
        <v>992</v>
      </c>
      <c r="D2123" t="s" s="253">
        <v>1037</v>
      </c>
      <c r="E2123" t="s" s="253">
        <v>4467</v>
      </c>
      <c r="F2123" s="253">
        <f>IF(ABS('J203'!Y43-SUM('J203'!X43,'J203'!Q43))&lt;=0.5,"OK","ERROR")</f>
      </c>
    </row>
    <row r="2124">
      <c r="A2124" t="s" s="253">
        <v>156</v>
      </c>
      <c r="B2124" t="s" s="252">
        <v>991</v>
      </c>
      <c r="C2124" t="s" s="253">
        <v>992</v>
      </c>
      <c r="D2124" t="s" s="253">
        <v>1039</v>
      </c>
      <c r="E2124" t="s" s="253">
        <v>4468</v>
      </c>
      <c r="F2124" s="253">
        <f>IF(ABS('J203'!Y44-SUM('J203'!X44,'J203'!Q44))&lt;=0.5,"OK","ERROR")</f>
      </c>
    </row>
    <row r="2125">
      <c r="A2125" t="s" s="253">
        <v>156</v>
      </c>
      <c r="B2125" t="s" s="252">
        <v>991</v>
      </c>
      <c r="C2125" t="s" s="253">
        <v>992</v>
      </c>
      <c r="D2125" t="s" s="253">
        <v>1041</v>
      </c>
      <c r="E2125" t="s" s="253">
        <v>4469</v>
      </c>
      <c r="F2125" s="253">
        <f>IF(ABS('J203'!Y45-SUM('J203'!X45,'J203'!Q45))&lt;=0.5,"OK","ERROR")</f>
      </c>
    </row>
    <row r="2126">
      <c r="A2126" t="s" s="253">
        <v>156</v>
      </c>
      <c r="B2126" t="s" s="252">
        <v>991</v>
      </c>
      <c r="C2126" t="s" s="253">
        <v>992</v>
      </c>
      <c r="D2126" t="s" s="253">
        <v>1043</v>
      </c>
      <c r="E2126" t="s" s="253">
        <v>4470</v>
      </c>
      <c r="F2126" s="253">
        <f>IF(ABS('J203'!Y46-SUM('J203'!X46,'J203'!Q46))&lt;=0.5,"OK","ERROR")</f>
      </c>
    </row>
    <row r="2127">
      <c r="A2127" t="s" s="253">
        <v>156</v>
      </c>
      <c r="B2127" t="s" s="252">
        <v>991</v>
      </c>
      <c r="C2127" t="s" s="253">
        <v>992</v>
      </c>
      <c r="D2127" t="s" s="253">
        <v>1047</v>
      </c>
      <c r="E2127" t="s" s="253">
        <v>4471</v>
      </c>
      <c r="F2127" s="253">
        <f>IF(ABS('J203'!Y48-SUM('J203'!X48,'J203'!Q48))&lt;=0.5,"OK","ERROR")</f>
      </c>
    </row>
    <row r="2128">
      <c r="A2128" t="s" s="253">
        <v>156</v>
      </c>
      <c r="B2128" t="s" s="252">
        <v>1167</v>
      </c>
      <c r="C2128" t="s" s="253">
        <v>1168</v>
      </c>
      <c r="D2128" t="s" s="253">
        <v>4472</v>
      </c>
      <c r="E2128" t="s" s="253">
        <v>4473</v>
      </c>
      <c r="F2128" s="253">
        <f>IF(ABS('J203'!Q23-SUM('J203'!K23,'J203'!L23,'J203'!N23,'J203'!O23,'J203'!M23,'J203'!P23))&lt;=0.5,"OK","ERROR")</f>
      </c>
    </row>
    <row r="2129">
      <c r="A2129" t="s" s="253">
        <v>156</v>
      </c>
      <c r="B2129" t="s" s="252">
        <v>1167</v>
      </c>
      <c r="C2129" t="s" s="253">
        <v>1168</v>
      </c>
      <c r="D2129" t="s" s="253">
        <v>4474</v>
      </c>
      <c r="E2129" t="s" s="253">
        <v>4475</v>
      </c>
      <c r="F2129" s="253">
        <f>IF(ABS('J203'!X23-SUM('J203'!R23,'J203'!S23,'J203'!U23,'J203'!V23,'J203'!T23,'J203'!W23))&lt;=0.5,"OK","ERROR")</f>
      </c>
    </row>
    <row r="2130">
      <c r="A2130" t="s" s="253">
        <v>156</v>
      </c>
      <c r="B2130" t="s" s="252">
        <v>1167</v>
      </c>
      <c r="C2130" t="s" s="253">
        <v>1168</v>
      </c>
      <c r="D2130" t="s" s="253">
        <v>2611</v>
      </c>
      <c r="E2130" t="s" s="253">
        <v>4476</v>
      </c>
      <c r="F2130" s="253">
        <f>IF(ABS('J203'!Q25-SUM('J203'!K25,'J203'!L25,'J203'!N25,'J203'!O25,'J203'!P25,'J203'!M25))&lt;=0.5,"OK","ERROR")</f>
      </c>
    </row>
    <row r="2131">
      <c r="A2131" t="s" s="253">
        <v>156</v>
      </c>
      <c r="B2131" t="s" s="252">
        <v>1167</v>
      </c>
      <c r="C2131" t="s" s="253">
        <v>1168</v>
      </c>
      <c r="D2131" t="s" s="253">
        <v>2613</v>
      </c>
      <c r="E2131" t="s" s="253">
        <v>4477</v>
      </c>
      <c r="F2131" s="253">
        <f>IF(ABS('J203'!X25-SUM('J203'!R25,'J203'!S25,'J203'!U25,'J203'!V25,'J203'!W25,'J203'!T25))&lt;=0.5,"OK","ERROR")</f>
      </c>
    </row>
    <row r="2132">
      <c r="A2132" t="s" s="253">
        <v>156</v>
      </c>
      <c r="B2132" t="s" s="252">
        <v>1167</v>
      </c>
      <c r="C2132" t="s" s="253">
        <v>1168</v>
      </c>
      <c r="D2132" t="s" s="253">
        <v>2615</v>
      </c>
      <c r="E2132" t="s" s="253">
        <v>4478</v>
      </c>
      <c r="F2132" s="253">
        <f>IF(ABS('J203'!Q26-SUM('J203'!K26,'J203'!L26,'J203'!N26,'J203'!O26,'J203'!P26,'J203'!M26))&lt;=0.5,"OK","ERROR")</f>
      </c>
    </row>
    <row r="2133">
      <c r="A2133" t="s" s="253">
        <v>156</v>
      </c>
      <c r="B2133" t="s" s="252">
        <v>1167</v>
      </c>
      <c r="C2133" t="s" s="253">
        <v>1168</v>
      </c>
      <c r="D2133" t="s" s="253">
        <v>2617</v>
      </c>
      <c r="E2133" t="s" s="253">
        <v>4479</v>
      </c>
      <c r="F2133" s="253">
        <f>IF(ABS('J203'!X26-SUM('J203'!R26,'J203'!S26,'J203'!U26,'J203'!V26,'J203'!W26,'J203'!T26))&lt;=0.5,"OK","ERROR")</f>
      </c>
    </row>
    <row r="2134">
      <c r="A2134" t="s" s="253">
        <v>156</v>
      </c>
      <c r="B2134" t="s" s="252">
        <v>1167</v>
      </c>
      <c r="C2134" t="s" s="253">
        <v>1168</v>
      </c>
      <c r="D2134" t="s" s="253">
        <v>2619</v>
      </c>
      <c r="E2134" t="s" s="253">
        <v>4480</v>
      </c>
      <c r="F2134" s="253">
        <f>IF(ABS('J203'!Q27-SUM('J203'!K27,'J203'!L27,'J203'!N27,'J203'!O27,'J203'!P27,'J203'!M27))&lt;=0.5,"OK","ERROR")</f>
      </c>
    </row>
    <row r="2135">
      <c r="A2135" t="s" s="253">
        <v>156</v>
      </c>
      <c r="B2135" t="s" s="252">
        <v>1167</v>
      </c>
      <c r="C2135" t="s" s="253">
        <v>1168</v>
      </c>
      <c r="D2135" t="s" s="253">
        <v>2621</v>
      </c>
      <c r="E2135" t="s" s="253">
        <v>4481</v>
      </c>
      <c r="F2135" s="253">
        <f>IF(ABS('J203'!X27-SUM('J203'!R27,'J203'!S27,'J203'!U27,'J203'!V27,'J203'!W27,'J203'!T27))&lt;=0.5,"OK","ERROR")</f>
      </c>
    </row>
    <row r="2136">
      <c r="A2136" t="s" s="253">
        <v>156</v>
      </c>
      <c r="B2136" t="s" s="252">
        <v>1167</v>
      </c>
      <c r="C2136" t="s" s="253">
        <v>1168</v>
      </c>
      <c r="D2136" t="s" s="253">
        <v>2623</v>
      </c>
      <c r="E2136" t="s" s="253">
        <v>4482</v>
      </c>
      <c r="F2136" s="253">
        <f>IF(ABS('J203'!Q28-SUM('J203'!K28,'J203'!L28,'J203'!N28,'J203'!O28,'J203'!P28,'J203'!M28))&lt;=0.5,"OK","ERROR")</f>
      </c>
    </row>
    <row r="2137">
      <c r="A2137" t="s" s="253">
        <v>156</v>
      </c>
      <c r="B2137" t="s" s="252">
        <v>1167</v>
      </c>
      <c r="C2137" t="s" s="253">
        <v>1168</v>
      </c>
      <c r="D2137" t="s" s="253">
        <v>2625</v>
      </c>
      <c r="E2137" t="s" s="253">
        <v>4483</v>
      </c>
      <c r="F2137" s="253">
        <f>IF(ABS('J203'!X28-SUM('J203'!R28,'J203'!S28,'J203'!U28,'J203'!V28,'J203'!W28,'J203'!T28))&lt;=0.5,"OK","ERROR")</f>
      </c>
    </row>
    <row r="2138">
      <c r="A2138" t="s" s="253">
        <v>156</v>
      </c>
      <c r="B2138" t="s" s="252">
        <v>1167</v>
      </c>
      <c r="C2138" t="s" s="253">
        <v>1168</v>
      </c>
      <c r="D2138" t="s" s="253">
        <v>1193</v>
      </c>
      <c r="E2138" t="s" s="253">
        <v>4484</v>
      </c>
      <c r="F2138" s="253">
        <f>IF(ABS('J203'!Q29-SUM('J203'!K29,'J203'!L29,'J203'!N29,'J203'!O29,'J203'!P29,'J203'!M29))&lt;=0.5,"OK","ERROR")</f>
      </c>
    </row>
    <row r="2139">
      <c r="A2139" t="s" s="253">
        <v>156</v>
      </c>
      <c r="B2139" t="s" s="252">
        <v>1167</v>
      </c>
      <c r="C2139" t="s" s="253">
        <v>1168</v>
      </c>
      <c r="D2139" t="s" s="253">
        <v>1195</v>
      </c>
      <c r="E2139" t="s" s="253">
        <v>4485</v>
      </c>
      <c r="F2139" s="253">
        <f>IF(ABS('J203'!X29-SUM('J203'!R29,'J203'!S29,'J203'!U29,'J203'!V29,'J203'!W29,'J203'!T29))&lt;=0.5,"OK","ERROR")</f>
      </c>
    </row>
    <row r="2140">
      <c r="A2140" t="s" s="253">
        <v>156</v>
      </c>
      <c r="B2140" t="s" s="252">
        <v>1167</v>
      </c>
      <c r="C2140" t="s" s="253">
        <v>1168</v>
      </c>
      <c r="D2140" t="s" s="253">
        <v>1197</v>
      </c>
      <c r="E2140" t="s" s="253">
        <v>4486</v>
      </c>
      <c r="F2140" s="253">
        <f>IF(ABS('J203'!Q30-SUM('J203'!K30,'J203'!L30,'J203'!N30,'J203'!O30,'J203'!P30,'J203'!M30))&lt;=0.5,"OK","ERROR")</f>
      </c>
    </row>
    <row r="2141">
      <c r="A2141" t="s" s="253">
        <v>156</v>
      </c>
      <c r="B2141" t="s" s="252">
        <v>1167</v>
      </c>
      <c r="C2141" t="s" s="253">
        <v>1168</v>
      </c>
      <c r="D2141" t="s" s="253">
        <v>1199</v>
      </c>
      <c r="E2141" t="s" s="253">
        <v>4487</v>
      </c>
      <c r="F2141" s="253">
        <f>IF(ABS('J203'!X30-SUM('J203'!R30,'J203'!S30,'J203'!U30,'J203'!V30,'J203'!W30,'J203'!T30))&lt;=0.5,"OK","ERROR")</f>
      </c>
    </row>
    <row r="2142">
      <c r="A2142" t="s" s="253">
        <v>156</v>
      </c>
      <c r="B2142" t="s" s="252">
        <v>1167</v>
      </c>
      <c r="C2142" t="s" s="253">
        <v>1168</v>
      </c>
      <c r="D2142" t="s" s="253">
        <v>4488</v>
      </c>
      <c r="E2142" t="s" s="253">
        <v>4489</v>
      </c>
      <c r="F2142" s="253">
        <f>IF(ABS('J203'!Q32-SUM('J203'!K32,'J203'!L32,'J203'!N32,'J203'!O32,'J203'!M32,'J203'!P32))&lt;=0.5,"OK","ERROR")</f>
      </c>
    </row>
    <row r="2143">
      <c r="A2143" t="s" s="253">
        <v>156</v>
      </c>
      <c r="B2143" t="s" s="252">
        <v>1167</v>
      </c>
      <c r="C2143" t="s" s="253">
        <v>1168</v>
      </c>
      <c r="D2143" t="s" s="253">
        <v>4490</v>
      </c>
      <c r="E2143" t="s" s="253">
        <v>4491</v>
      </c>
      <c r="F2143" s="253">
        <f>IF(ABS('J203'!X32-SUM('J203'!R32,'J203'!S32,'J203'!U32,'J203'!V32,'J203'!T32,'J203'!W32))&lt;=0.5,"OK","ERROR")</f>
      </c>
    </row>
    <row r="2144">
      <c r="A2144" t="s" s="253">
        <v>156</v>
      </c>
      <c r="B2144" t="s" s="252">
        <v>1167</v>
      </c>
      <c r="C2144" t="s" s="253">
        <v>1168</v>
      </c>
      <c r="D2144" t="s" s="253">
        <v>4492</v>
      </c>
      <c r="E2144" t="s" s="253">
        <v>4493</v>
      </c>
      <c r="F2144" s="253">
        <f>IF(ABS('J203'!Q39-SUM('J203'!K39,'J203'!L39,'J203'!N39,'J203'!O39,'J203'!M39,'J203'!P39))&lt;=0.5,"OK","ERROR")</f>
      </c>
    </row>
    <row r="2145">
      <c r="A2145" t="s" s="253">
        <v>156</v>
      </c>
      <c r="B2145" t="s" s="252">
        <v>1167</v>
      </c>
      <c r="C2145" t="s" s="253">
        <v>1168</v>
      </c>
      <c r="D2145" t="s" s="253">
        <v>4494</v>
      </c>
      <c r="E2145" t="s" s="253">
        <v>4495</v>
      </c>
      <c r="F2145" s="253">
        <f>IF(ABS('J203'!X39-SUM('J203'!R39,'J203'!S39,'J203'!U39,'J203'!V39,'J203'!T39,'J203'!W39))&lt;=0.5,"OK","ERROR")</f>
      </c>
    </row>
    <row r="2146">
      <c r="A2146" t="s" s="253">
        <v>156</v>
      </c>
      <c r="B2146" t="s" s="252">
        <v>1167</v>
      </c>
      <c r="C2146" t="s" s="253">
        <v>1168</v>
      </c>
      <c r="D2146" t="s" s="253">
        <v>1241</v>
      </c>
      <c r="E2146" t="s" s="253">
        <v>4496</v>
      </c>
      <c r="F2146" s="253">
        <f>IF(ABS('J203'!Q41-SUM('J203'!K41,'J203'!L41,'J203'!N41,'J203'!O41,'J203'!P41,'J203'!M41))&lt;=0.5,"OK","ERROR")</f>
      </c>
    </row>
    <row r="2147">
      <c r="A2147" t="s" s="253">
        <v>156</v>
      </c>
      <c r="B2147" t="s" s="252">
        <v>1167</v>
      </c>
      <c r="C2147" t="s" s="253">
        <v>1168</v>
      </c>
      <c r="D2147" t="s" s="253">
        <v>1243</v>
      </c>
      <c r="E2147" t="s" s="253">
        <v>4497</v>
      </c>
      <c r="F2147" s="253">
        <f>IF(ABS('J203'!X41-SUM('J203'!R41,'J203'!S41,'J203'!U41,'J203'!V41,'J203'!W41,'J203'!T41))&lt;=0.5,"OK","ERROR")</f>
      </c>
    </row>
    <row r="2148">
      <c r="A2148" t="s" s="253">
        <v>156</v>
      </c>
      <c r="B2148" t="s" s="252">
        <v>1167</v>
      </c>
      <c r="C2148" t="s" s="253">
        <v>1168</v>
      </c>
      <c r="D2148" t="s" s="253">
        <v>1245</v>
      </c>
      <c r="E2148" t="s" s="253">
        <v>4498</v>
      </c>
      <c r="F2148" s="253">
        <f>IF(ABS('J203'!Q42-SUM('J203'!K42,'J203'!L42,'J203'!N42,'J203'!O42,'J203'!P42,'J203'!M42))&lt;=0.5,"OK","ERROR")</f>
      </c>
    </row>
    <row r="2149">
      <c r="A2149" t="s" s="253">
        <v>156</v>
      </c>
      <c r="B2149" t="s" s="252">
        <v>1167</v>
      </c>
      <c r="C2149" t="s" s="253">
        <v>1168</v>
      </c>
      <c r="D2149" t="s" s="253">
        <v>1247</v>
      </c>
      <c r="E2149" t="s" s="253">
        <v>4499</v>
      </c>
      <c r="F2149" s="253">
        <f>IF(ABS('J203'!X42-SUM('J203'!R42,'J203'!S42,'J203'!U42,'J203'!V42,'J203'!W42,'J203'!T42))&lt;=0.5,"OK","ERROR")</f>
      </c>
    </row>
    <row r="2150">
      <c r="A2150" t="s" s="253">
        <v>156</v>
      </c>
      <c r="B2150" t="s" s="252">
        <v>1167</v>
      </c>
      <c r="C2150" t="s" s="253">
        <v>1168</v>
      </c>
      <c r="D2150" t="s" s="253">
        <v>1249</v>
      </c>
      <c r="E2150" t="s" s="253">
        <v>4500</v>
      </c>
      <c r="F2150" s="253">
        <f>IF(ABS('J203'!Q43-SUM('J203'!K43,'J203'!L43,'J203'!N43,'J203'!O43,'J203'!P43,'J203'!M43))&lt;=0.5,"OK","ERROR")</f>
      </c>
    </row>
    <row r="2151">
      <c r="A2151" t="s" s="253">
        <v>156</v>
      </c>
      <c r="B2151" t="s" s="252">
        <v>1167</v>
      </c>
      <c r="C2151" t="s" s="253">
        <v>1168</v>
      </c>
      <c r="D2151" t="s" s="253">
        <v>1251</v>
      </c>
      <c r="E2151" t="s" s="253">
        <v>4501</v>
      </c>
      <c r="F2151" s="253">
        <f>IF(ABS('J203'!X43-SUM('J203'!R43,'J203'!S43,'J203'!U43,'J203'!V43,'J203'!W43,'J203'!T43))&lt;=0.5,"OK","ERROR")</f>
      </c>
    </row>
    <row r="2152">
      <c r="A2152" t="s" s="253">
        <v>156</v>
      </c>
      <c r="B2152" t="s" s="252">
        <v>1167</v>
      </c>
      <c r="C2152" t="s" s="253">
        <v>1168</v>
      </c>
      <c r="D2152" t="s" s="253">
        <v>1253</v>
      </c>
      <c r="E2152" t="s" s="253">
        <v>4502</v>
      </c>
      <c r="F2152" s="253">
        <f>IF(ABS('J203'!Q44-SUM('J203'!K44,'J203'!L44,'J203'!N44,'J203'!O44,'J203'!P44,'J203'!M44))&lt;=0.5,"OK","ERROR")</f>
      </c>
    </row>
    <row r="2153">
      <c r="A2153" t="s" s="253">
        <v>156</v>
      </c>
      <c r="B2153" t="s" s="252">
        <v>1167</v>
      </c>
      <c r="C2153" t="s" s="253">
        <v>1168</v>
      </c>
      <c r="D2153" t="s" s="253">
        <v>1255</v>
      </c>
      <c r="E2153" t="s" s="253">
        <v>4503</v>
      </c>
      <c r="F2153" s="253">
        <f>IF(ABS('J203'!X44-SUM('J203'!R44,'J203'!S44,'J203'!U44,'J203'!V44,'J203'!W44,'J203'!T44))&lt;=0.5,"OK","ERROR")</f>
      </c>
    </row>
    <row r="2154">
      <c r="A2154" t="s" s="253">
        <v>156</v>
      </c>
      <c r="B2154" t="s" s="252">
        <v>1167</v>
      </c>
      <c r="C2154" t="s" s="253">
        <v>1168</v>
      </c>
      <c r="D2154" t="s" s="253">
        <v>1257</v>
      </c>
      <c r="E2154" t="s" s="253">
        <v>4504</v>
      </c>
      <c r="F2154" s="253">
        <f>IF(ABS('J203'!Q45-SUM('J203'!K45,'J203'!L45,'J203'!N45,'J203'!O45,'J203'!P45,'J203'!M45))&lt;=0.5,"OK","ERROR")</f>
      </c>
    </row>
    <row r="2155">
      <c r="A2155" t="s" s="253">
        <v>156</v>
      </c>
      <c r="B2155" t="s" s="252">
        <v>1167</v>
      </c>
      <c r="C2155" t="s" s="253">
        <v>1168</v>
      </c>
      <c r="D2155" t="s" s="253">
        <v>1259</v>
      </c>
      <c r="E2155" t="s" s="253">
        <v>4505</v>
      </c>
      <c r="F2155" s="253">
        <f>IF(ABS('J203'!X45-SUM('J203'!R45,'J203'!S45,'J203'!U45,'J203'!V45,'J203'!W45,'J203'!T45))&lt;=0.5,"OK","ERROR")</f>
      </c>
    </row>
    <row r="2156">
      <c r="A2156" t="s" s="253">
        <v>156</v>
      </c>
      <c r="B2156" t="s" s="252">
        <v>1167</v>
      </c>
      <c r="C2156" t="s" s="253">
        <v>1168</v>
      </c>
      <c r="D2156" t="s" s="253">
        <v>1261</v>
      </c>
      <c r="E2156" t="s" s="253">
        <v>4506</v>
      </c>
      <c r="F2156" s="253">
        <f>IF(ABS('J203'!Q46-SUM('J203'!K46,'J203'!L46,'J203'!N46,'J203'!O46,'J203'!P46,'J203'!M46))&lt;=0.5,"OK","ERROR")</f>
      </c>
    </row>
    <row r="2157">
      <c r="A2157" t="s" s="253">
        <v>156</v>
      </c>
      <c r="B2157" t="s" s="252">
        <v>1167</v>
      </c>
      <c r="C2157" t="s" s="253">
        <v>1168</v>
      </c>
      <c r="D2157" t="s" s="253">
        <v>1263</v>
      </c>
      <c r="E2157" t="s" s="253">
        <v>4507</v>
      </c>
      <c r="F2157" s="253">
        <f>IF(ABS('J203'!X46-SUM('J203'!R46,'J203'!S46,'J203'!U46,'J203'!V46,'J203'!W46,'J203'!T46))&lt;=0.5,"OK","ERROR")</f>
      </c>
    </row>
    <row r="2158">
      <c r="A2158" t="s" s="253">
        <v>156</v>
      </c>
      <c r="B2158" t="s" s="252">
        <v>1167</v>
      </c>
      <c r="C2158" t="s" s="253">
        <v>1168</v>
      </c>
      <c r="D2158" t="s" s="253">
        <v>4508</v>
      </c>
      <c r="E2158" t="s" s="253">
        <v>4509</v>
      </c>
      <c r="F2158" s="253">
        <f>IF(ABS('J203'!Q48-SUM('J203'!K48,'J203'!L48,'J203'!N48,'J203'!O48,'J203'!M48,'J203'!P48))&lt;=0.5,"OK","ERROR")</f>
      </c>
    </row>
    <row r="2159">
      <c r="A2159" t="s" s="253">
        <v>156</v>
      </c>
      <c r="B2159" t="s" s="252">
        <v>1167</v>
      </c>
      <c r="C2159" t="s" s="253">
        <v>1168</v>
      </c>
      <c r="D2159" t="s" s="253">
        <v>4510</v>
      </c>
      <c r="E2159" t="s" s="253">
        <v>4511</v>
      </c>
      <c r="F2159" s="253">
        <f>IF(ABS('J203'!X48-SUM('J203'!R48,'J203'!S48,'J203'!U48,'J203'!V48,'J203'!T48,'J203'!W48))&lt;=0.5,"OK","ERROR")</f>
      </c>
    </row>
    <row r="2160">
      <c r="A2160" t="s" s="253">
        <v>156</v>
      </c>
      <c r="B2160" t="s" s="252">
        <v>1803</v>
      </c>
      <c r="C2160" t="s" s="253">
        <v>1804</v>
      </c>
      <c r="D2160" t="s" s="253">
        <v>4512</v>
      </c>
      <c r="E2160" t="s" s="253">
        <v>4513</v>
      </c>
      <c r="F2160" s="253">
        <f>IF(ABS('J203'!K25-SUM('J203'!K26,'J203'!K27))&lt;=0.5,"OK","ERROR")</f>
      </c>
    </row>
    <row r="2161">
      <c r="A2161" t="s" s="253">
        <v>156</v>
      </c>
      <c r="B2161" t="s" s="252">
        <v>1803</v>
      </c>
      <c r="C2161" t="s" s="253">
        <v>1804</v>
      </c>
      <c r="D2161" t="s" s="253">
        <v>4514</v>
      </c>
      <c r="E2161" t="s" s="253">
        <v>4515</v>
      </c>
      <c r="F2161" s="253">
        <f>IF(ABS('J203'!L25-SUM('J203'!L26,'J203'!L27))&lt;=0.5,"OK","ERROR")</f>
      </c>
    </row>
    <row r="2162">
      <c r="A2162" t="s" s="253">
        <v>156</v>
      </c>
      <c r="B2162" t="s" s="252">
        <v>1803</v>
      </c>
      <c r="C2162" t="s" s="253">
        <v>1804</v>
      </c>
      <c r="D2162" t="s" s="253">
        <v>4516</v>
      </c>
      <c r="E2162" t="s" s="253">
        <v>4517</v>
      </c>
      <c r="F2162" s="253">
        <f>IF(ABS('J203'!M25-SUM('J203'!M26,'J203'!M27))&lt;=0.5,"OK","ERROR")</f>
      </c>
    </row>
    <row r="2163">
      <c r="A2163" t="s" s="253">
        <v>156</v>
      </c>
      <c r="B2163" t="s" s="252">
        <v>1803</v>
      </c>
      <c r="C2163" t="s" s="253">
        <v>1804</v>
      </c>
      <c r="D2163" t="s" s="253">
        <v>4518</v>
      </c>
      <c r="E2163" t="s" s="253">
        <v>4519</v>
      </c>
      <c r="F2163" s="253">
        <f>IF(ABS('J203'!N25-SUM('J203'!N26,'J203'!N27))&lt;=0.5,"OK","ERROR")</f>
      </c>
    </row>
    <row r="2164">
      <c r="A2164" t="s" s="253">
        <v>156</v>
      </c>
      <c r="B2164" t="s" s="252">
        <v>1803</v>
      </c>
      <c r="C2164" t="s" s="253">
        <v>1804</v>
      </c>
      <c r="D2164" t="s" s="253">
        <v>4520</v>
      </c>
      <c r="E2164" t="s" s="253">
        <v>4521</v>
      </c>
      <c r="F2164" s="253">
        <f>IF(ABS('J203'!O25-SUM('J203'!O26,'J203'!O27))&lt;=0.5,"OK","ERROR")</f>
      </c>
    </row>
    <row r="2165">
      <c r="A2165" t="s" s="253">
        <v>156</v>
      </c>
      <c r="B2165" t="s" s="252">
        <v>1803</v>
      </c>
      <c r="C2165" t="s" s="253">
        <v>1804</v>
      </c>
      <c r="D2165" t="s" s="253">
        <v>4522</v>
      </c>
      <c r="E2165" t="s" s="253">
        <v>4523</v>
      </c>
      <c r="F2165" s="253">
        <f>IF(ABS('J203'!P25-SUM('J203'!P26,'J203'!P27))&lt;=0.5,"OK","ERROR")</f>
      </c>
    </row>
    <row r="2166">
      <c r="A2166" t="s" s="253">
        <v>156</v>
      </c>
      <c r="B2166" t="s" s="252">
        <v>1803</v>
      </c>
      <c r="C2166" t="s" s="253">
        <v>1804</v>
      </c>
      <c r="D2166" t="s" s="253">
        <v>4524</v>
      </c>
      <c r="E2166" t="s" s="253">
        <v>4525</v>
      </c>
      <c r="F2166" s="253">
        <f>IF(ABS('J203'!Q25-SUM('J203'!Q26,'J203'!Q27))&lt;=0.5,"OK","ERROR")</f>
      </c>
    </row>
    <row r="2167">
      <c r="A2167" t="s" s="253">
        <v>156</v>
      </c>
      <c r="B2167" t="s" s="252">
        <v>1803</v>
      </c>
      <c r="C2167" t="s" s="253">
        <v>1804</v>
      </c>
      <c r="D2167" t="s" s="253">
        <v>4526</v>
      </c>
      <c r="E2167" t="s" s="253">
        <v>4527</v>
      </c>
      <c r="F2167" s="253">
        <f>IF(ABS('J203'!R25-SUM('J203'!R26,'J203'!R27))&lt;=0.5,"OK","ERROR")</f>
      </c>
    </row>
    <row r="2168">
      <c r="A2168" t="s" s="253">
        <v>156</v>
      </c>
      <c r="B2168" t="s" s="252">
        <v>1803</v>
      </c>
      <c r="C2168" t="s" s="253">
        <v>1804</v>
      </c>
      <c r="D2168" t="s" s="253">
        <v>4528</v>
      </c>
      <c r="E2168" t="s" s="253">
        <v>4529</v>
      </c>
      <c r="F2168" s="253">
        <f>IF(ABS('J203'!S25-SUM('J203'!S26,'J203'!S27))&lt;=0.5,"OK","ERROR")</f>
      </c>
    </row>
    <row r="2169">
      <c r="A2169" t="s" s="253">
        <v>156</v>
      </c>
      <c r="B2169" t="s" s="252">
        <v>1803</v>
      </c>
      <c r="C2169" t="s" s="253">
        <v>1804</v>
      </c>
      <c r="D2169" t="s" s="253">
        <v>4530</v>
      </c>
      <c r="E2169" t="s" s="253">
        <v>4531</v>
      </c>
      <c r="F2169" s="253">
        <f>IF(ABS('J203'!T25-SUM('J203'!T26,'J203'!T27))&lt;=0.5,"OK","ERROR")</f>
      </c>
    </row>
    <row r="2170">
      <c r="A2170" t="s" s="253">
        <v>156</v>
      </c>
      <c r="B2170" t="s" s="252">
        <v>1803</v>
      </c>
      <c r="C2170" t="s" s="253">
        <v>1804</v>
      </c>
      <c r="D2170" t="s" s="253">
        <v>4532</v>
      </c>
      <c r="E2170" t="s" s="253">
        <v>4533</v>
      </c>
      <c r="F2170" s="253">
        <f>IF(ABS('J203'!U25-SUM('J203'!U26,'J203'!U27))&lt;=0.5,"OK","ERROR")</f>
      </c>
    </row>
    <row r="2171">
      <c r="A2171" t="s" s="253">
        <v>156</v>
      </c>
      <c r="B2171" t="s" s="252">
        <v>1803</v>
      </c>
      <c r="C2171" t="s" s="253">
        <v>1804</v>
      </c>
      <c r="D2171" t="s" s="253">
        <v>4534</v>
      </c>
      <c r="E2171" t="s" s="253">
        <v>4535</v>
      </c>
      <c r="F2171" s="253">
        <f>IF(ABS('J203'!V25-SUM('J203'!V26,'J203'!V27))&lt;=0.5,"OK","ERROR")</f>
      </c>
    </row>
    <row r="2172">
      <c r="A2172" t="s" s="253">
        <v>156</v>
      </c>
      <c r="B2172" t="s" s="252">
        <v>1803</v>
      </c>
      <c r="C2172" t="s" s="253">
        <v>1804</v>
      </c>
      <c r="D2172" t="s" s="253">
        <v>4536</v>
      </c>
      <c r="E2172" t="s" s="253">
        <v>4537</v>
      </c>
      <c r="F2172" s="253">
        <f>IF(ABS('J203'!W25-SUM('J203'!W26,'J203'!W27))&lt;=0.5,"OK","ERROR")</f>
      </c>
    </row>
    <row r="2173">
      <c r="A2173" t="s" s="253">
        <v>156</v>
      </c>
      <c r="B2173" t="s" s="252">
        <v>1803</v>
      </c>
      <c r="C2173" t="s" s="253">
        <v>1804</v>
      </c>
      <c r="D2173" t="s" s="253">
        <v>4538</v>
      </c>
      <c r="E2173" t="s" s="253">
        <v>4539</v>
      </c>
      <c r="F2173" s="253">
        <f>IF(ABS('J203'!X25-SUM('J203'!X26,'J203'!X27))&lt;=0.5,"OK","ERROR")</f>
      </c>
    </row>
    <row r="2174">
      <c r="A2174" t="s" s="253">
        <v>156</v>
      </c>
      <c r="B2174" t="s" s="252">
        <v>1803</v>
      </c>
      <c r="C2174" t="s" s="253">
        <v>1804</v>
      </c>
      <c r="D2174" t="s" s="253">
        <v>4540</v>
      </c>
      <c r="E2174" t="s" s="253">
        <v>4541</v>
      </c>
      <c r="F2174" s="253">
        <f>IF(ABS('J203'!Y25-SUM('J203'!Y26,'J203'!Y27))&lt;=0.5,"OK","ERROR")</f>
      </c>
    </row>
    <row r="2175">
      <c r="A2175" t="s" s="253">
        <v>156</v>
      </c>
      <c r="B2175" t="s" s="252">
        <v>1803</v>
      </c>
      <c r="C2175" t="s" s="253">
        <v>1804</v>
      </c>
      <c r="D2175" t="s" s="253">
        <v>4542</v>
      </c>
      <c r="E2175" t="s" s="253">
        <v>4543</v>
      </c>
      <c r="F2175" s="253">
        <f>IF(ABS('J203'!K28-SUM('J203'!K29,'J203'!K30))&lt;=0.5,"OK","ERROR")</f>
      </c>
    </row>
    <row r="2176">
      <c r="A2176" t="s" s="253">
        <v>156</v>
      </c>
      <c r="B2176" t="s" s="252">
        <v>1803</v>
      </c>
      <c r="C2176" t="s" s="253">
        <v>1804</v>
      </c>
      <c r="D2176" t="s" s="253">
        <v>4544</v>
      </c>
      <c r="E2176" t="s" s="253">
        <v>4545</v>
      </c>
      <c r="F2176" s="253">
        <f>IF(ABS('J203'!L28-SUM('J203'!L29,'J203'!L30))&lt;=0.5,"OK","ERROR")</f>
      </c>
    </row>
    <row r="2177">
      <c r="A2177" t="s" s="253">
        <v>156</v>
      </c>
      <c r="B2177" t="s" s="252">
        <v>1803</v>
      </c>
      <c r="C2177" t="s" s="253">
        <v>1804</v>
      </c>
      <c r="D2177" t="s" s="253">
        <v>4546</v>
      </c>
      <c r="E2177" t="s" s="253">
        <v>4547</v>
      </c>
      <c r="F2177" s="253">
        <f>IF(ABS('J203'!M28-SUM('J203'!M29,'J203'!M30))&lt;=0.5,"OK","ERROR")</f>
      </c>
    </row>
    <row r="2178">
      <c r="A2178" t="s" s="253">
        <v>156</v>
      </c>
      <c r="B2178" t="s" s="252">
        <v>1803</v>
      </c>
      <c r="C2178" t="s" s="253">
        <v>1804</v>
      </c>
      <c r="D2178" t="s" s="253">
        <v>4548</v>
      </c>
      <c r="E2178" t="s" s="253">
        <v>4549</v>
      </c>
      <c r="F2178" s="253">
        <f>IF(ABS('J203'!N28-SUM('J203'!N29,'J203'!N30))&lt;=0.5,"OK","ERROR")</f>
      </c>
    </row>
    <row r="2179">
      <c r="A2179" t="s" s="253">
        <v>156</v>
      </c>
      <c r="B2179" t="s" s="252">
        <v>1803</v>
      </c>
      <c r="C2179" t="s" s="253">
        <v>1804</v>
      </c>
      <c r="D2179" t="s" s="253">
        <v>4550</v>
      </c>
      <c r="E2179" t="s" s="253">
        <v>4551</v>
      </c>
      <c r="F2179" s="253">
        <f>IF(ABS('J203'!O28-SUM('J203'!O29,'J203'!O30))&lt;=0.5,"OK","ERROR")</f>
      </c>
    </row>
    <row r="2180">
      <c r="A2180" t="s" s="253">
        <v>156</v>
      </c>
      <c r="B2180" t="s" s="252">
        <v>1803</v>
      </c>
      <c r="C2180" t="s" s="253">
        <v>1804</v>
      </c>
      <c r="D2180" t="s" s="253">
        <v>4552</v>
      </c>
      <c r="E2180" t="s" s="253">
        <v>4553</v>
      </c>
      <c r="F2180" s="253">
        <f>IF(ABS('J203'!P28-SUM('J203'!P29,'J203'!P30))&lt;=0.5,"OK","ERROR")</f>
      </c>
    </row>
    <row r="2181">
      <c r="A2181" t="s" s="253">
        <v>156</v>
      </c>
      <c r="B2181" t="s" s="252">
        <v>1803</v>
      </c>
      <c r="C2181" t="s" s="253">
        <v>1804</v>
      </c>
      <c r="D2181" t="s" s="253">
        <v>4554</v>
      </c>
      <c r="E2181" t="s" s="253">
        <v>4555</v>
      </c>
      <c r="F2181" s="253">
        <f>IF(ABS('J203'!Q28-SUM('J203'!Q29,'J203'!Q30))&lt;=0.5,"OK","ERROR")</f>
      </c>
    </row>
    <row r="2182">
      <c r="A2182" t="s" s="253">
        <v>156</v>
      </c>
      <c r="B2182" t="s" s="252">
        <v>1803</v>
      </c>
      <c r="C2182" t="s" s="253">
        <v>1804</v>
      </c>
      <c r="D2182" t="s" s="253">
        <v>4556</v>
      </c>
      <c r="E2182" t="s" s="253">
        <v>4557</v>
      </c>
      <c r="F2182" s="253">
        <f>IF(ABS('J203'!R28-SUM('J203'!R29,'J203'!R30))&lt;=0.5,"OK","ERROR")</f>
      </c>
    </row>
    <row r="2183">
      <c r="A2183" t="s" s="253">
        <v>156</v>
      </c>
      <c r="B2183" t="s" s="252">
        <v>1803</v>
      </c>
      <c r="C2183" t="s" s="253">
        <v>1804</v>
      </c>
      <c r="D2183" t="s" s="253">
        <v>4558</v>
      </c>
      <c r="E2183" t="s" s="253">
        <v>4559</v>
      </c>
      <c r="F2183" s="253">
        <f>IF(ABS('J203'!S28-SUM('J203'!S29,'J203'!S30))&lt;=0.5,"OK","ERROR")</f>
      </c>
    </row>
    <row r="2184">
      <c r="A2184" t="s" s="253">
        <v>156</v>
      </c>
      <c r="B2184" t="s" s="252">
        <v>1803</v>
      </c>
      <c r="C2184" t="s" s="253">
        <v>1804</v>
      </c>
      <c r="D2184" t="s" s="253">
        <v>4560</v>
      </c>
      <c r="E2184" t="s" s="253">
        <v>4561</v>
      </c>
      <c r="F2184" s="253">
        <f>IF(ABS('J203'!T28-SUM('J203'!T29,'J203'!T30))&lt;=0.5,"OK","ERROR")</f>
      </c>
    </row>
    <row r="2185">
      <c r="A2185" t="s" s="253">
        <v>156</v>
      </c>
      <c r="B2185" t="s" s="252">
        <v>1803</v>
      </c>
      <c r="C2185" t="s" s="253">
        <v>1804</v>
      </c>
      <c r="D2185" t="s" s="253">
        <v>4562</v>
      </c>
      <c r="E2185" t="s" s="253">
        <v>4563</v>
      </c>
      <c r="F2185" s="253">
        <f>IF(ABS('J203'!U28-SUM('J203'!U29,'J203'!U30))&lt;=0.5,"OK","ERROR")</f>
      </c>
    </row>
    <row r="2186">
      <c r="A2186" t="s" s="253">
        <v>156</v>
      </c>
      <c r="B2186" t="s" s="252">
        <v>1803</v>
      </c>
      <c r="C2186" t="s" s="253">
        <v>1804</v>
      </c>
      <c r="D2186" t="s" s="253">
        <v>4564</v>
      </c>
      <c r="E2186" t="s" s="253">
        <v>4565</v>
      </c>
      <c r="F2186" s="253">
        <f>IF(ABS('J203'!V28-SUM('J203'!V29,'J203'!V30))&lt;=0.5,"OK","ERROR")</f>
      </c>
    </row>
    <row r="2187">
      <c r="A2187" t="s" s="253">
        <v>156</v>
      </c>
      <c r="B2187" t="s" s="252">
        <v>1803</v>
      </c>
      <c r="C2187" t="s" s="253">
        <v>1804</v>
      </c>
      <c r="D2187" t="s" s="253">
        <v>4566</v>
      </c>
      <c r="E2187" t="s" s="253">
        <v>4567</v>
      </c>
      <c r="F2187" s="253">
        <f>IF(ABS('J203'!W28-SUM('J203'!W29,'J203'!W30))&lt;=0.5,"OK","ERROR")</f>
      </c>
    </row>
    <row r="2188">
      <c r="A2188" t="s" s="253">
        <v>156</v>
      </c>
      <c r="B2188" t="s" s="252">
        <v>1803</v>
      </c>
      <c r="C2188" t="s" s="253">
        <v>1804</v>
      </c>
      <c r="D2188" t="s" s="253">
        <v>4568</v>
      </c>
      <c r="E2188" t="s" s="253">
        <v>4569</v>
      </c>
      <c r="F2188" s="253">
        <f>IF(ABS('J203'!X28-SUM('J203'!X29,'J203'!X30))&lt;=0.5,"OK","ERROR")</f>
      </c>
    </row>
    <row r="2189">
      <c r="A2189" t="s" s="253">
        <v>156</v>
      </c>
      <c r="B2189" t="s" s="252">
        <v>1803</v>
      </c>
      <c r="C2189" t="s" s="253">
        <v>1804</v>
      </c>
      <c r="D2189" t="s" s="253">
        <v>4570</v>
      </c>
      <c r="E2189" t="s" s="253">
        <v>4571</v>
      </c>
      <c r="F2189" s="253">
        <f>IF(ABS('J203'!Y28-SUM('J203'!Y29,'J203'!Y30))&lt;=0.5,"OK","ERROR")</f>
      </c>
    </row>
    <row r="2190">
      <c r="A2190" t="s" s="253">
        <v>156</v>
      </c>
      <c r="B2190" t="s" s="252">
        <v>1803</v>
      </c>
      <c r="C2190" t="s" s="253">
        <v>1804</v>
      </c>
      <c r="D2190" t="s" s="253">
        <v>4572</v>
      </c>
      <c r="E2190" t="s" s="253">
        <v>4573</v>
      </c>
      <c r="F2190" s="253">
        <f>IF(ABS('J203'!K41-SUM('J203'!K42,'J203'!K43))&lt;=0.5,"OK","ERROR")</f>
      </c>
    </row>
    <row r="2191">
      <c r="A2191" t="s" s="253">
        <v>156</v>
      </c>
      <c r="B2191" t="s" s="252">
        <v>1803</v>
      </c>
      <c r="C2191" t="s" s="253">
        <v>1804</v>
      </c>
      <c r="D2191" t="s" s="253">
        <v>4574</v>
      </c>
      <c r="E2191" t="s" s="253">
        <v>4575</v>
      </c>
      <c r="F2191" s="253">
        <f>IF(ABS('J203'!L41-SUM('J203'!L42,'J203'!L43))&lt;=0.5,"OK","ERROR")</f>
      </c>
    </row>
    <row r="2192">
      <c r="A2192" t="s" s="253">
        <v>156</v>
      </c>
      <c r="B2192" t="s" s="252">
        <v>1803</v>
      </c>
      <c r="C2192" t="s" s="253">
        <v>1804</v>
      </c>
      <c r="D2192" t="s" s="253">
        <v>4576</v>
      </c>
      <c r="E2192" t="s" s="253">
        <v>4577</v>
      </c>
      <c r="F2192" s="253">
        <f>IF(ABS('J203'!M41-SUM('J203'!M42,'J203'!M43))&lt;=0.5,"OK","ERROR")</f>
      </c>
    </row>
    <row r="2193">
      <c r="A2193" t="s" s="253">
        <v>156</v>
      </c>
      <c r="B2193" t="s" s="252">
        <v>1803</v>
      </c>
      <c r="C2193" t="s" s="253">
        <v>1804</v>
      </c>
      <c r="D2193" t="s" s="253">
        <v>4578</v>
      </c>
      <c r="E2193" t="s" s="253">
        <v>4579</v>
      </c>
      <c r="F2193" s="253">
        <f>IF(ABS('J203'!N41-SUM('J203'!N42,'J203'!N43))&lt;=0.5,"OK","ERROR")</f>
      </c>
    </row>
    <row r="2194">
      <c r="A2194" t="s" s="253">
        <v>156</v>
      </c>
      <c r="B2194" t="s" s="252">
        <v>1803</v>
      </c>
      <c r="C2194" t="s" s="253">
        <v>1804</v>
      </c>
      <c r="D2194" t="s" s="253">
        <v>4580</v>
      </c>
      <c r="E2194" t="s" s="253">
        <v>4581</v>
      </c>
      <c r="F2194" s="253">
        <f>IF(ABS('J203'!O41-SUM('J203'!O42,'J203'!O43))&lt;=0.5,"OK","ERROR")</f>
      </c>
    </row>
    <row r="2195">
      <c r="A2195" t="s" s="253">
        <v>156</v>
      </c>
      <c r="B2195" t="s" s="252">
        <v>1803</v>
      </c>
      <c r="C2195" t="s" s="253">
        <v>1804</v>
      </c>
      <c r="D2195" t="s" s="253">
        <v>4582</v>
      </c>
      <c r="E2195" t="s" s="253">
        <v>4583</v>
      </c>
      <c r="F2195" s="253">
        <f>IF(ABS('J203'!P41-SUM('J203'!P42,'J203'!P43))&lt;=0.5,"OK","ERROR")</f>
      </c>
    </row>
    <row r="2196">
      <c r="A2196" t="s" s="253">
        <v>156</v>
      </c>
      <c r="B2196" t="s" s="252">
        <v>1803</v>
      </c>
      <c r="C2196" t="s" s="253">
        <v>1804</v>
      </c>
      <c r="D2196" t="s" s="253">
        <v>4584</v>
      </c>
      <c r="E2196" t="s" s="253">
        <v>4585</v>
      </c>
      <c r="F2196" s="253">
        <f>IF(ABS('J203'!Q41-SUM('J203'!Q42,'J203'!Q43))&lt;=0.5,"OK","ERROR")</f>
      </c>
    </row>
    <row r="2197">
      <c r="A2197" t="s" s="253">
        <v>156</v>
      </c>
      <c r="B2197" t="s" s="252">
        <v>1803</v>
      </c>
      <c r="C2197" t="s" s="253">
        <v>1804</v>
      </c>
      <c r="D2197" t="s" s="253">
        <v>4586</v>
      </c>
      <c r="E2197" t="s" s="253">
        <v>4587</v>
      </c>
      <c r="F2197" s="253">
        <f>IF(ABS('J203'!R41-SUM('J203'!R42,'J203'!R43))&lt;=0.5,"OK","ERROR")</f>
      </c>
    </row>
    <row r="2198">
      <c r="A2198" t="s" s="253">
        <v>156</v>
      </c>
      <c r="B2198" t="s" s="252">
        <v>1803</v>
      </c>
      <c r="C2198" t="s" s="253">
        <v>1804</v>
      </c>
      <c r="D2198" t="s" s="253">
        <v>4588</v>
      </c>
      <c r="E2198" t="s" s="253">
        <v>4589</v>
      </c>
      <c r="F2198" s="253">
        <f>IF(ABS('J203'!S41-SUM('J203'!S42,'J203'!S43))&lt;=0.5,"OK","ERROR")</f>
      </c>
    </row>
    <row r="2199">
      <c r="A2199" t="s" s="253">
        <v>156</v>
      </c>
      <c r="B2199" t="s" s="252">
        <v>1803</v>
      </c>
      <c r="C2199" t="s" s="253">
        <v>1804</v>
      </c>
      <c r="D2199" t="s" s="253">
        <v>4590</v>
      </c>
      <c r="E2199" t="s" s="253">
        <v>4591</v>
      </c>
      <c r="F2199" s="253">
        <f>IF(ABS('J203'!T41-SUM('J203'!T42,'J203'!T43))&lt;=0.5,"OK","ERROR")</f>
      </c>
    </row>
    <row r="2200">
      <c r="A2200" t="s" s="253">
        <v>156</v>
      </c>
      <c r="B2200" t="s" s="252">
        <v>1803</v>
      </c>
      <c r="C2200" t="s" s="253">
        <v>1804</v>
      </c>
      <c r="D2200" t="s" s="253">
        <v>4592</v>
      </c>
      <c r="E2200" t="s" s="253">
        <v>4593</v>
      </c>
      <c r="F2200" s="253">
        <f>IF(ABS('J203'!U41-SUM('J203'!U42,'J203'!U43))&lt;=0.5,"OK","ERROR")</f>
      </c>
    </row>
    <row r="2201">
      <c r="A2201" t="s" s="253">
        <v>156</v>
      </c>
      <c r="B2201" t="s" s="252">
        <v>1803</v>
      </c>
      <c r="C2201" t="s" s="253">
        <v>1804</v>
      </c>
      <c r="D2201" t="s" s="253">
        <v>4594</v>
      </c>
      <c r="E2201" t="s" s="253">
        <v>4595</v>
      </c>
      <c r="F2201" s="253">
        <f>IF(ABS('J203'!V41-SUM('J203'!V42,'J203'!V43))&lt;=0.5,"OK","ERROR")</f>
      </c>
    </row>
    <row r="2202">
      <c r="A2202" t="s" s="253">
        <v>156</v>
      </c>
      <c r="B2202" t="s" s="252">
        <v>1803</v>
      </c>
      <c r="C2202" t="s" s="253">
        <v>1804</v>
      </c>
      <c r="D2202" t="s" s="253">
        <v>4596</v>
      </c>
      <c r="E2202" t="s" s="253">
        <v>4597</v>
      </c>
      <c r="F2202" s="253">
        <f>IF(ABS('J203'!W41-SUM('J203'!W42,'J203'!W43))&lt;=0.5,"OK","ERROR")</f>
      </c>
    </row>
    <row r="2203">
      <c r="A2203" t="s" s="253">
        <v>156</v>
      </c>
      <c r="B2203" t="s" s="252">
        <v>1803</v>
      </c>
      <c r="C2203" t="s" s="253">
        <v>1804</v>
      </c>
      <c r="D2203" t="s" s="253">
        <v>4598</v>
      </c>
      <c r="E2203" t="s" s="253">
        <v>4599</v>
      </c>
      <c r="F2203" s="253">
        <f>IF(ABS('J203'!X41-SUM('J203'!X42,'J203'!X43))&lt;=0.5,"OK","ERROR")</f>
      </c>
    </row>
    <row r="2204">
      <c r="A2204" t="s" s="253">
        <v>156</v>
      </c>
      <c r="B2204" t="s" s="252">
        <v>1803</v>
      </c>
      <c r="C2204" t="s" s="253">
        <v>1804</v>
      </c>
      <c r="D2204" t="s" s="253">
        <v>4600</v>
      </c>
      <c r="E2204" t="s" s="253">
        <v>4601</v>
      </c>
      <c r="F2204" s="253">
        <f>IF(ABS('J203'!Y41-SUM('J203'!Y42,'J203'!Y43))&lt;=0.5,"OK","ERROR")</f>
      </c>
    </row>
    <row r="2205">
      <c r="A2205" t="s" s="253">
        <v>156</v>
      </c>
      <c r="B2205" t="s" s="252">
        <v>1803</v>
      </c>
      <c r="C2205" t="s" s="253">
        <v>1804</v>
      </c>
      <c r="D2205" t="s" s="253">
        <v>4602</v>
      </c>
      <c r="E2205" t="s" s="253">
        <v>4603</v>
      </c>
      <c r="F2205" s="253">
        <f>IF(ABS('J203'!K44-SUM('J203'!K45,'J203'!K46))&lt;=0.5,"OK","ERROR")</f>
      </c>
    </row>
    <row r="2206">
      <c r="A2206" t="s" s="253">
        <v>156</v>
      </c>
      <c r="B2206" t="s" s="252">
        <v>1803</v>
      </c>
      <c r="C2206" t="s" s="253">
        <v>1804</v>
      </c>
      <c r="D2206" t="s" s="253">
        <v>4604</v>
      </c>
      <c r="E2206" t="s" s="253">
        <v>4605</v>
      </c>
      <c r="F2206" s="253">
        <f>IF(ABS('J203'!L44-SUM('J203'!L45,'J203'!L46))&lt;=0.5,"OK","ERROR")</f>
      </c>
    </row>
    <row r="2207">
      <c r="A2207" t="s" s="253">
        <v>156</v>
      </c>
      <c r="B2207" t="s" s="252">
        <v>1803</v>
      </c>
      <c r="C2207" t="s" s="253">
        <v>1804</v>
      </c>
      <c r="D2207" t="s" s="253">
        <v>4606</v>
      </c>
      <c r="E2207" t="s" s="253">
        <v>4607</v>
      </c>
      <c r="F2207" s="253">
        <f>IF(ABS('J203'!M44-SUM('J203'!M45,'J203'!M46))&lt;=0.5,"OK","ERROR")</f>
      </c>
    </row>
    <row r="2208">
      <c r="A2208" t="s" s="253">
        <v>156</v>
      </c>
      <c r="B2208" t="s" s="252">
        <v>1803</v>
      </c>
      <c r="C2208" t="s" s="253">
        <v>1804</v>
      </c>
      <c r="D2208" t="s" s="253">
        <v>4608</v>
      </c>
      <c r="E2208" t="s" s="253">
        <v>4609</v>
      </c>
      <c r="F2208" s="253">
        <f>IF(ABS('J203'!N44-SUM('J203'!N45,'J203'!N46))&lt;=0.5,"OK","ERROR")</f>
      </c>
    </row>
    <row r="2209">
      <c r="A2209" t="s" s="253">
        <v>156</v>
      </c>
      <c r="B2209" t="s" s="252">
        <v>1803</v>
      </c>
      <c r="C2209" t="s" s="253">
        <v>1804</v>
      </c>
      <c r="D2209" t="s" s="253">
        <v>4610</v>
      </c>
      <c r="E2209" t="s" s="253">
        <v>4611</v>
      </c>
      <c r="F2209" s="253">
        <f>IF(ABS('J203'!O44-SUM('J203'!O45,'J203'!O46))&lt;=0.5,"OK","ERROR")</f>
      </c>
    </row>
    <row r="2210">
      <c r="A2210" t="s" s="253">
        <v>156</v>
      </c>
      <c r="B2210" t="s" s="252">
        <v>1803</v>
      </c>
      <c r="C2210" t="s" s="253">
        <v>1804</v>
      </c>
      <c r="D2210" t="s" s="253">
        <v>4612</v>
      </c>
      <c r="E2210" t="s" s="253">
        <v>4613</v>
      </c>
      <c r="F2210" s="253">
        <f>IF(ABS('J203'!P44-SUM('J203'!P45,'J203'!P46))&lt;=0.5,"OK","ERROR")</f>
      </c>
    </row>
    <row r="2211">
      <c r="A2211" t="s" s="253">
        <v>156</v>
      </c>
      <c r="B2211" t="s" s="252">
        <v>1803</v>
      </c>
      <c r="C2211" t="s" s="253">
        <v>1804</v>
      </c>
      <c r="D2211" t="s" s="253">
        <v>4614</v>
      </c>
      <c r="E2211" t="s" s="253">
        <v>4615</v>
      </c>
      <c r="F2211" s="253">
        <f>IF(ABS('J203'!Q44-SUM('J203'!Q45,'J203'!Q46))&lt;=0.5,"OK","ERROR")</f>
      </c>
    </row>
    <row r="2212">
      <c r="A2212" t="s" s="253">
        <v>156</v>
      </c>
      <c r="B2212" t="s" s="252">
        <v>1803</v>
      </c>
      <c r="C2212" t="s" s="253">
        <v>1804</v>
      </c>
      <c r="D2212" t="s" s="253">
        <v>4616</v>
      </c>
      <c r="E2212" t="s" s="253">
        <v>4617</v>
      </c>
      <c r="F2212" s="253">
        <f>IF(ABS('J203'!R44-SUM('J203'!R45,'J203'!R46))&lt;=0.5,"OK","ERROR")</f>
      </c>
    </row>
    <row r="2213">
      <c r="A2213" t="s" s="253">
        <v>156</v>
      </c>
      <c r="B2213" t="s" s="252">
        <v>1803</v>
      </c>
      <c r="C2213" t="s" s="253">
        <v>1804</v>
      </c>
      <c r="D2213" t="s" s="253">
        <v>4618</v>
      </c>
      <c r="E2213" t="s" s="253">
        <v>4619</v>
      </c>
      <c r="F2213" s="253">
        <f>IF(ABS('J203'!S44-SUM('J203'!S45,'J203'!S46))&lt;=0.5,"OK","ERROR")</f>
      </c>
    </row>
    <row r="2214">
      <c r="A2214" t="s" s="253">
        <v>156</v>
      </c>
      <c r="B2214" t="s" s="252">
        <v>1803</v>
      </c>
      <c r="C2214" t="s" s="253">
        <v>1804</v>
      </c>
      <c r="D2214" t="s" s="253">
        <v>4620</v>
      </c>
      <c r="E2214" t="s" s="253">
        <v>4621</v>
      </c>
      <c r="F2214" s="253">
        <f>IF(ABS('J203'!T44-SUM('J203'!T45,'J203'!T46))&lt;=0.5,"OK","ERROR")</f>
      </c>
    </row>
    <row r="2215">
      <c r="A2215" t="s" s="253">
        <v>156</v>
      </c>
      <c r="B2215" t="s" s="252">
        <v>1803</v>
      </c>
      <c r="C2215" t="s" s="253">
        <v>1804</v>
      </c>
      <c r="D2215" t="s" s="253">
        <v>4622</v>
      </c>
      <c r="E2215" t="s" s="253">
        <v>4623</v>
      </c>
      <c r="F2215" s="253">
        <f>IF(ABS('J203'!U44-SUM('J203'!U45,'J203'!U46))&lt;=0.5,"OK","ERROR")</f>
      </c>
    </row>
    <row r="2216">
      <c r="A2216" t="s" s="253">
        <v>156</v>
      </c>
      <c r="B2216" t="s" s="252">
        <v>1803</v>
      </c>
      <c r="C2216" t="s" s="253">
        <v>1804</v>
      </c>
      <c r="D2216" t="s" s="253">
        <v>4624</v>
      </c>
      <c r="E2216" t="s" s="253">
        <v>4625</v>
      </c>
      <c r="F2216" s="253">
        <f>IF(ABS('J203'!V44-SUM('J203'!V45,'J203'!V46))&lt;=0.5,"OK","ERROR")</f>
      </c>
    </row>
    <row r="2217">
      <c r="A2217" t="s" s="253">
        <v>156</v>
      </c>
      <c r="B2217" t="s" s="252">
        <v>1803</v>
      </c>
      <c r="C2217" t="s" s="253">
        <v>1804</v>
      </c>
      <c r="D2217" t="s" s="253">
        <v>4626</v>
      </c>
      <c r="E2217" t="s" s="253">
        <v>4627</v>
      </c>
      <c r="F2217" s="253">
        <f>IF(ABS('J203'!W44-SUM('J203'!W45,'J203'!W46))&lt;=0.5,"OK","ERROR")</f>
      </c>
    </row>
    <row r="2218">
      <c r="A2218" t="s" s="253">
        <v>156</v>
      </c>
      <c r="B2218" t="s" s="252">
        <v>1803</v>
      </c>
      <c r="C2218" t="s" s="253">
        <v>1804</v>
      </c>
      <c r="D2218" t="s" s="253">
        <v>4628</v>
      </c>
      <c r="E2218" t="s" s="253">
        <v>4629</v>
      </c>
      <c r="F2218" s="253">
        <f>IF(ABS('J203'!X44-SUM('J203'!X45,'J203'!X46))&lt;=0.5,"OK","ERROR")</f>
      </c>
    </row>
    <row r="2219">
      <c r="A2219" t="s" s="253">
        <v>156</v>
      </c>
      <c r="B2219" t="s" s="252">
        <v>1803</v>
      </c>
      <c r="C2219" t="s" s="253">
        <v>1804</v>
      </c>
      <c r="D2219" t="s" s="253">
        <v>4630</v>
      </c>
      <c r="E2219" t="s" s="253">
        <v>4631</v>
      </c>
      <c r="F2219" s="253">
        <f>IF(ABS('J203'!Y44-SUM('J203'!Y45,'J203'!Y46))&lt;=0.5,"OK","ERROR")</f>
      </c>
    </row>
    <row r="2220">
      <c r="A2220" t="s" s="253">
        <v>156</v>
      </c>
      <c r="B2220" t="s" s="252">
        <v>1835</v>
      </c>
      <c r="C2220" t="s" s="253">
        <v>1836</v>
      </c>
      <c r="D2220" t="s" s="253">
        <v>4334</v>
      </c>
      <c r="E2220" t="s" s="253">
        <v>4335</v>
      </c>
      <c r="F2220" s="253">
        <f>IF('J203'!K27&gt;=0,"OK","ERROR")</f>
      </c>
    </row>
    <row r="2221">
      <c r="A2221" t="s" s="253">
        <v>156</v>
      </c>
      <c r="B2221" t="s" s="252">
        <v>1835</v>
      </c>
      <c r="C2221" t="s" s="253">
        <v>1836</v>
      </c>
      <c r="D2221" t="s" s="253">
        <v>4336</v>
      </c>
      <c r="E2221" t="s" s="253">
        <v>4337</v>
      </c>
      <c r="F2221" s="253">
        <f>IF('J203'!L27&gt;=0,"OK","ERROR")</f>
      </c>
    </row>
    <row r="2222">
      <c r="A2222" t="s" s="253">
        <v>156</v>
      </c>
      <c r="B2222" t="s" s="252">
        <v>1835</v>
      </c>
      <c r="C2222" t="s" s="253">
        <v>1836</v>
      </c>
      <c r="D2222" t="s" s="253">
        <v>4338</v>
      </c>
      <c r="E2222" t="s" s="253">
        <v>4339</v>
      </c>
      <c r="F2222" s="253">
        <f>IF('J203'!M27&gt;=0,"OK","ERROR")</f>
      </c>
    </row>
    <row r="2223">
      <c r="A2223" t="s" s="253">
        <v>156</v>
      </c>
      <c r="B2223" t="s" s="252">
        <v>1835</v>
      </c>
      <c r="C2223" t="s" s="253">
        <v>1836</v>
      </c>
      <c r="D2223" t="s" s="253">
        <v>4340</v>
      </c>
      <c r="E2223" t="s" s="253">
        <v>4341</v>
      </c>
      <c r="F2223" s="253">
        <f>IF('J203'!N27&gt;=0,"OK","ERROR")</f>
      </c>
    </row>
    <row r="2224">
      <c r="A2224" t="s" s="253">
        <v>156</v>
      </c>
      <c r="B2224" t="s" s="252">
        <v>1835</v>
      </c>
      <c r="C2224" t="s" s="253">
        <v>1836</v>
      </c>
      <c r="D2224" t="s" s="253">
        <v>4342</v>
      </c>
      <c r="E2224" t="s" s="253">
        <v>4343</v>
      </c>
      <c r="F2224" s="253">
        <f>IF('J203'!O27&gt;=0,"OK","ERROR")</f>
      </c>
    </row>
    <row r="2225">
      <c r="A2225" t="s" s="253">
        <v>156</v>
      </c>
      <c r="B2225" t="s" s="252">
        <v>1835</v>
      </c>
      <c r="C2225" t="s" s="253">
        <v>1836</v>
      </c>
      <c r="D2225" t="s" s="253">
        <v>4344</v>
      </c>
      <c r="E2225" t="s" s="253">
        <v>4345</v>
      </c>
      <c r="F2225" s="253">
        <f>IF('J203'!P27&gt;=0,"OK","ERROR")</f>
      </c>
    </row>
    <row r="2226">
      <c r="A2226" t="s" s="253">
        <v>156</v>
      </c>
      <c r="B2226" t="s" s="252">
        <v>1835</v>
      </c>
      <c r="C2226" t="s" s="253">
        <v>1836</v>
      </c>
      <c r="D2226" t="s" s="253">
        <v>4346</v>
      </c>
      <c r="E2226" t="s" s="253">
        <v>4347</v>
      </c>
      <c r="F2226" s="253">
        <f>IF('J203'!Q27&gt;=0,"OK","ERROR")</f>
      </c>
    </row>
    <row r="2227">
      <c r="A2227" t="s" s="253">
        <v>156</v>
      </c>
      <c r="B2227" t="s" s="252">
        <v>1835</v>
      </c>
      <c r="C2227" t="s" s="253">
        <v>1836</v>
      </c>
      <c r="D2227" t="s" s="253">
        <v>4348</v>
      </c>
      <c r="E2227" t="s" s="253">
        <v>4349</v>
      </c>
      <c r="F2227" s="253">
        <f>IF('J203'!R27&gt;=0,"OK","ERROR")</f>
      </c>
    </row>
    <row r="2228">
      <c r="A2228" t="s" s="253">
        <v>156</v>
      </c>
      <c r="B2228" t="s" s="252">
        <v>1835</v>
      </c>
      <c r="C2228" t="s" s="253">
        <v>1836</v>
      </c>
      <c r="D2228" t="s" s="253">
        <v>4350</v>
      </c>
      <c r="E2228" t="s" s="253">
        <v>4351</v>
      </c>
      <c r="F2228" s="253">
        <f>IF('J203'!S27&gt;=0,"OK","ERROR")</f>
      </c>
    </row>
    <row r="2229">
      <c r="A2229" t="s" s="253">
        <v>156</v>
      </c>
      <c r="B2229" t="s" s="252">
        <v>1835</v>
      </c>
      <c r="C2229" t="s" s="253">
        <v>1836</v>
      </c>
      <c r="D2229" t="s" s="253">
        <v>4352</v>
      </c>
      <c r="E2229" t="s" s="253">
        <v>4353</v>
      </c>
      <c r="F2229" s="253">
        <f>IF('J203'!T27&gt;=0,"OK","ERROR")</f>
      </c>
    </row>
    <row r="2230">
      <c r="A2230" t="s" s="253">
        <v>156</v>
      </c>
      <c r="B2230" t="s" s="252">
        <v>1835</v>
      </c>
      <c r="C2230" t="s" s="253">
        <v>1836</v>
      </c>
      <c r="D2230" t="s" s="253">
        <v>4354</v>
      </c>
      <c r="E2230" t="s" s="253">
        <v>4355</v>
      </c>
      <c r="F2230" s="253">
        <f>IF('J203'!U27&gt;=0,"OK","ERROR")</f>
      </c>
    </row>
    <row r="2231">
      <c r="A2231" t="s" s="253">
        <v>156</v>
      </c>
      <c r="B2231" t="s" s="252">
        <v>1835</v>
      </c>
      <c r="C2231" t="s" s="253">
        <v>1836</v>
      </c>
      <c r="D2231" t="s" s="253">
        <v>4356</v>
      </c>
      <c r="E2231" t="s" s="253">
        <v>4357</v>
      </c>
      <c r="F2231" s="253">
        <f>IF('J203'!V27&gt;=0,"OK","ERROR")</f>
      </c>
    </row>
    <row r="2232">
      <c r="A2232" t="s" s="253">
        <v>156</v>
      </c>
      <c r="B2232" t="s" s="252">
        <v>1835</v>
      </c>
      <c r="C2232" t="s" s="253">
        <v>1836</v>
      </c>
      <c r="D2232" t="s" s="253">
        <v>4358</v>
      </c>
      <c r="E2232" t="s" s="253">
        <v>4359</v>
      </c>
      <c r="F2232" s="253">
        <f>IF('J203'!W27&gt;=0,"OK","ERROR")</f>
      </c>
    </row>
    <row r="2233">
      <c r="A2233" t="s" s="253">
        <v>156</v>
      </c>
      <c r="B2233" t="s" s="252">
        <v>1835</v>
      </c>
      <c r="C2233" t="s" s="253">
        <v>1836</v>
      </c>
      <c r="D2233" t="s" s="253">
        <v>4360</v>
      </c>
      <c r="E2233" t="s" s="253">
        <v>4361</v>
      </c>
      <c r="F2233" s="253">
        <f>IF('J203'!X27&gt;=0,"OK","ERROR")</f>
      </c>
    </row>
    <row r="2234">
      <c r="A2234" t="s" s="253">
        <v>156</v>
      </c>
      <c r="B2234" t="s" s="252">
        <v>1835</v>
      </c>
      <c r="C2234" t="s" s="253">
        <v>1836</v>
      </c>
      <c r="D2234" t="s" s="253">
        <v>4362</v>
      </c>
      <c r="E2234" t="s" s="253">
        <v>4363</v>
      </c>
      <c r="F2234" s="253">
        <f>IF('J203'!Y27&gt;=0,"OK","ERROR")</f>
      </c>
    </row>
    <row r="2235">
      <c r="A2235" t="s" s="253">
        <v>156</v>
      </c>
      <c r="B2235" t="s" s="252">
        <v>1835</v>
      </c>
      <c r="C2235" t="s" s="253">
        <v>1836</v>
      </c>
      <c r="D2235" t="s" s="253">
        <v>4426</v>
      </c>
      <c r="E2235" t="s" s="253">
        <v>4427</v>
      </c>
      <c r="F2235" s="253">
        <f>IF('J203'!K30&gt;=0,"OK","ERROR")</f>
      </c>
    </row>
    <row r="2236">
      <c r="A2236" t="s" s="253">
        <v>156</v>
      </c>
      <c r="B2236" t="s" s="252">
        <v>1835</v>
      </c>
      <c r="C2236" t="s" s="253">
        <v>1836</v>
      </c>
      <c r="D2236" t="s" s="253">
        <v>4428</v>
      </c>
      <c r="E2236" t="s" s="253">
        <v>4429</v>
      </c>
      <c r="F2236" s="253">
        <f>IF('J203'!L30&gt;=0,"OK","ERROR")</f>
      </c>
    </row>
    <row r="2237">
      <c r="A2237" t="s" s="253">
        <v>156</v>
      </c>
      <c r="B2237" t="s" s="252">
        <v>1835</v>
      </c>
      <c r="C2237" t="s" s="253">
        <v>1836</v>
      </c>
      <c r="D2237" t="s" s="253">
        <v>4430</v>
      </c>
      <c r="E2237" t="s" s="253">
        <v>4431</v>
      </c>
      <c r="F2237" s="253">
        <f>IF('J203'!M30&gt;=0,"OK","ERROR")</f>
      </c>
    </row>
    <row r="2238">
      <c r="A2238" t="s" s="253">
        <v>156</v>
      </c>
      <c r="B2238" t="s" s="252">
        <v>1835</v>
      </c>
      <c r="C2238" t="s" s="253">
        <v>1836</v>
      </c>
      <c r="D2238" t="s" s="253">
        <v>4432</v>
      </c>
      <c r="E2238" t="s" s="253">
        <v>4433</v>
      </c>
      <c r="F2238" s="253">
        <f>IF('J203'!N30&gt;=0,"OK","ERROR")</f>
      </c>
    </row>
    <row r="2239">
      <c r="A2239" t="s" s="253">
        <v>156</v>
      </c>
      <c r="B2239" t="s" s="252">
        <v>1835</v>
      </c>
      <c r="C2239" t="s" s="253">
        <v>1836</v>
      </c>
      <c r="D2239" t="s" s="253">
        <v>4434</v>
      </c>
      <c r="E2239" t="s" s="253">
        <v>4435</v>
      </c>
      <c r="F2239" s="253">
        <f>IF('J203'!O30&gt;=0,"OK","ERROR")</f>
      </c>
    </row>
    <row r="2240">
      <c r="A2240" t="s" s="253">
        <v>156</v>
      </c>
      <c r="B2240" t="s" s="252">
        <v>1835</v>
      </c>
      <c r="C2240" t="s" s="253">
        <v>1836</v>
      </c>
      <c r="D2240" t="s" s="253">
        <v>4436</v>
      </c>
      <c r="E2240" t="s" s="253">
        <v>4437</v>
      </c>
      <c r="F2240" s="253">
        <f>IF('J203'!P30&gt;=0,"OK","ERROR")</f>
      </c>
    </row>
    <row r="2241">
      <c r="A2241" t="s" s="253">
        <v>156</v>
      </c>
      <c r="B2241" t="s" s="252">
        <v>1835</v>
      </c>
      <c r="C2241" t="s" s="253">
        <v>1836</v>
      </c>
      <c r="D2241" t="s" s="253">
        <v>4438</v>
      </c>
      <c r="E2241" t="s" s="253">
        <v>4439</v>
      </c>
      <c r="F2241" s="253">
        <f>IF('J203'!Q30&gt;=0,"OK","ERROR")</f>
      </c>
    </row>
    <row r="2242">
      <c r="A2242" t="s" s="253">
        <v>156</v>
      </c>
      <c r="B2242" t="s" s="252">
        <v>1835</v>
      </c>
      <c r="C2242" t="s" s="253">
        <v>1836</v>
      </c>
      <c r="D2242" t="s" s="253">
        <v>4440</v>
      </c>
      <c r="E2242" t="s" s="253">
        <v>4441</v>
      </c>
      <c r="F2242" s="253">
        <f>IF('J203'!R30&gt;=0,"OK","ERROR")</f>
      </c>
    </row>
    <row r="2243">
      <c r="A2243" t="s" s="253">
        <v>156</v>
      </c>
      <c r="B2243" t="s" s="252">
        <v>1835</v>
      </c>
      <c r="C2243" t="s" s="253">
        <v>1836</v>
      </c>
      <c r="D2243" t="s" s="253">
        <v>4442</v>
      </c>
      <c r="E2243" t="s" s="253">
        <v>4443</v>
      </c>
      <c r="F2243" s="253">
        <f>IF('J203'!S30&gt;=0,"OK","ERROR")</f>
      </c>
    </row>
    <row r="2244">
      <c r="A2244" t="s" s="253">
        <v>156</v>
      </c>
      <c r="B2244" t="s" s="252">
        <v>1835</v>
      </c>
      <c r="C2244" t="s" s="253">
        <v>1836</v>
      </c>
      <c r="D2244" t="s" s="253">
        <v>4444</v>
      </c>
      <c r="E2244" t="s" s="253">
        <v>4445</v>
      </c>
      <c r="F2244" s="253">
        <f>IF('J203'!T30&gt;=0,"OK","ERROR")</f>
      </c>
    </row>
    <row r="2245">
      <c r="A2245" t="s" s="253">
        <v>156</v>
      </c>
      <c r="B2245" t="s" s="252">
        <v>1835</v>
      </c>
      <c r="C2245" t="s" s="253">
        <v>1836</v>
      </c>
      <c r="D2245" t="s" s="253">
        <v>4446</v>
      </c>
      <c r="E2245" t="s" s="253">
        <v>4447</v>
      </c>
      <c r="F2245" s="253">
        <f>IF('J203'!U30&gt;=0,"OK","ERROR")</f>
      </c>
    </row>
    <row r="2246">
      <c r="A2246" t="s" s="253">
        <v>156</v>
      </c>
      <c r="B2246" t="s" s="252">
        <v>1835</v>
      </c>
      <c r="C2246" t="s" s="253">
        <v>1836</v>
      </c>
      <c r="D2246" t="s" s="253">
        <v>4448</v>
      </c>
      <c r="E2246" t="s" s="253">
        <v>4449</v>
      </c>
      <c r="F2246" s="253">
        <f>IF('J203'!V30&gt;=0,"OK","ERROR")</f>
      </c>
    </row>
    <row r="2247">
      <c r="A2247" t="s" s="253">
        <v>156</v>
      </c>
      <c r="B2247" t="s" s="252">
        <v>1835</v>
      </c>
      <c r="C2247" t="s" s="253">
        <v>1836</v>
      </c>
      <c r="D2247" t="s" s="253">
        <v>4450</v>
      </c>
      <c r="E2247" t="s" s="253">
        <v>4451</v>
      </c>
      <c r="F2247" s="253">
        <f>IF('J203'!W30&gt;=0,"OK","ERROR")</f>
      </c>
    </row>
    <row r="2248">
      <c r="A2248" t="s" s="253">
        <v>156</v>
      </c>
      <c r="B2248" t="s" s="252">
        <v>1835</v>
      </c>
      <c r="C2248" t="s" s="253">
        <v>1836</v>
      </c>
      <c r="D2248" t="s" s="253">
        <v>4452</v>
      </c>
      <c r="E2248" t="s" s="253">
        <v>4453</v>
      </c>
      <c r="F2248" s="253">
        <f>IF('J203'!X30&gt;=0,"OK","ERROR")</f>
      </c>
    </row>
    <row r="2249">
      <c r="A2249" t="s" s="253">
        <v>156</v>
      </c>
      <c r="B2249" t="s" s="252">
        <v>1835</v>
      </c>
      <c r="C2249" t="s" s="253">
        <v>1836</v>
      </c>
      <c r="D2249" t="s" s="253">
        <v>4454</v>
      </c>
      <c r="E2249" t="s" s="253">
        <v>4455</v>
      </c>
      <c r="F2249" s="253">
        <f>IF('J203'!Y30&gt;=0,"OK","ERROR")</f>
      </c>
    </row>
    <row r="2250">
      <c r="A2250" t="s" s="253">
        <v>156</v>
      </c>
      <c r="B2250" t="s" s="252">
        <v>1835</v>
      </c>
      <c r="C2250" t="s" s="253">
        <v>1836</v>
      </c>
      <c r="D2250" t="s" s="253">
        <v>2229</v>
      </c>
      <c r="E2250" t="s" s="253">
        <v>4632</v>
      </c>
      <c r="F2250" s="253">
        <f>IF('J203'!K43&gt;=0,"OK","ERROR")</f>
      </c>
    </row>
    <row r="2251">
      <c r="A2251" t="s" s="253">
        <v>156</v>
      </c>
      <c r="B2251" t="s" s="252">
        <v>1835</v>
      </c>
      <c r="C2251" t="s" s="253">
        <v>1836</v>
      </c>
      <c r="D2251" t="s" s="253">
        <v>2231</v>
      </c>
      <c r="E2251" t="s" s="253">
        <v>4633</v>
      </c>
      <c r="F2251" s="253">
        <f>IF('J203'!L43&gt;=0,"OK","ERROR")</f>
      </c>
    </row>
    <row r="2252">
      <c r="A2252" t="s" s="253">
        <v>156</v>
      </c>
      <c r="B2252" t="s" s="252">
        <v>1835</v>
      </c>
      <c r="C2252" t="s" s="253">
        <v>1836</v>
      </c>
      <c r="D2252" t="s" s="253">
        <v>2233</v>
      </c>
      <c r="E2252" t="s" s="253">
        <v>4634</v>
      </c>
      <c r="F2252" s="253">
        <f>IF('J203'!M43&gt;=0,"OK","ERROR")</f>
      </c>
    </row>
    <row r="2253">
      <c r="A2253" t="s" s="253">
        <v>156</v>
      </c>
      <c r="B2253" t="s" s="252">
        <v>1835</v>
      </c>
      <c r="C2253" t="s" s="253">
        <v>1836</v>
      </c>
      <c r="D2253" t="s" s="253">
        <v>2235</v>
      </c>
      <c r="E2253" t="s" s="253">
        <v>4635</v>
      </c>
      <c r="F2253" s="253">
        <f>IF('J203'!N43&gt;=0,"OK","ERROR")</f>
      </c>
    </row>
    <row r="2254">
      <c r="A2254" t="s" s="253">
        <v>156</v>
      </c>
      <c r="B2254" t="s" s="252">
        <v>1835</v>
      </c>
      <c r="C2254" t="s" s="253">
        <v>1836</v>
      </c>
      <c r="D2254" t="s" s="253">
        <v>2237</v>
      </c>
      <c r="E2254" t="s" s="253">
        <v>4636</v>
      </c>
      <c r="F2254" s="253">
        <f>IF('J203'!O43&gt;=0,"OK","ERROR")</f>
      </c>
    </row>
    <row r="2255">
      <c r="A2255" t="s" s="253">
        <v>156</v>
      </c>
      <c r="B2255" t="s" s="252">
        <v>1835</v>
      </c>
      <c r="C2255" t="s" s="253">
        <v>1836</v>
      </c>
      <c r="D2255" t="s" s="253">
        <v>2239</v>
      </c>
      <c r="E2255" t="s" s="253">
        <v>4637</v>
      </c>
      <c r="F2255" s="253">
        <f>IF('J203'!P43&gt;=0,"OK","ERROR")</f>
      </c>
    </row>
    <row r="2256">
      <c r="A2256" t="s" s="253">
        <v>156</v>
      </c>
      <c r="B2256" t="s" s="252">
        <v>1835</v>
      </c>
      <c r="C2256" t="s" s="253">
        <v>1836</v>
      </c>
      <c r="D2256" t="s" s="253">
        <v>2241</v>
      </c>
      <c r="E2256" t="s" s="253">
        <v>4638</v>
      </c>
      <c r="F2256" s="253">
        <f>IF('J203'!Q43&gt;=0,"OK","ERROR")</f>
      </c>
    </row>
    <row r="2257">
      <c r="A2257" t="s" s="253">
        <v>156</v>
      </c>
      <c r="B2257" t="s" s="252">
        <v>1835</v>
      </c>
      <c r="C2257" t="s" s="253">
        <v>1836</v>
      </c>
      <c r="D2257" t="s" s="253">
        <v>2243</v>
      </c>
      <c r="E2257" t="s" s="253">
        <v>4639</v>
      </c>
      <c r="F2257" s="253">
        <f>IF('J203'!R43&gt;=0,"OK","ERROR")</f>
      </c>
    </row>
    <row r="2258">
      <c r="A2258" t="s" s="253">
        <v>156</v>
      </c>
      <c r="B2258" t="s" s="252">
        <v>1835</v>
      </c>
      <c r="C2258" t="s" s="253">
        <v>1836</v>
      </c>
      <c r="D2258" t="s" s="253">
        <v>2245</v>
      </c>
      <c r="E2258" t="s" s="253">
        <v>4640</v>
      </c>
      <c r="F2258" s="253">
        <f>IF('J203'!S43&gt;=0,"OK","ERROR")</f>
      </c>
    </row>
    <row r="2259">
      <c r="A2259" t="s" s="253">
        <v>156</v>
      </c>
      <c r="B2259" t="s" s="252">
        <v>1835</v>
      </c>
      <c r="C2259" t="s" s="253">
        <v>1836</v>
      </c>
      <c r="D2259" t="s" s="253">
        <v>2247</v>
      </c>
      <c r="E2259" t="s" s="253">
        <v>4641</v>
      </c>
      <c r="F2259" s="253">
        <f>IF('J203'!T43&gt;=0,"OK","ERROR")</f>
      </c>
    </row>
    <row r="2260">
      <c r="A2260" t="s" s="253">
        <v>156</v>
      </c>
      <c r="B2260" t="s" s="252">
        <v>1835</v>
      </c>
      <c r="C2260" t="s" s="253">
        <v>1836</v>
      </c>
      <c r="D2260" t="s" s="253">
        <v>2249</v>
      </c>
      <c r="E2260" t="s" s="253">
        <v>4642</v>
      </c>
      <c r="F2260" s="253">
        <f>IF('J203'!U43&gt;=0,"OK","ERROR")</f>
      </c>
    </row>
    <row r="2261">
      <c r="A2261" t="s" s="253">
        <v>156</v>
      </c>
      <c r="B2261" t="s" s="252">
        <v>1835</v>
      </c>
      <c r="C2261" t="s" s="253">
        <v>1836</v>
      </c>
      <c r="D2261" t="s" s="253">
        <v>2251</v>
      </c>
      <c r="E2261" t="s" s="253">
        <v>4643</v>
      </c>
      <c r="F2261" s="253">
        <f>IF('J203'!V43&gt;=0,"OK","ERROR")</f>
      </c>
    </row>
    <row r="2262">
      <c r="A2262" t="s" s="253">
        <v>156</v>
      </c>
      <c r="B2262" t="s" s="252">
        <v>1835</v>
      </c>
      <c r="C2262" t="s" s="253">
        <v>1836</v>
      </c>
      <c r="D2262" t="s" s="253">
        <v>2253</v>
      </c>
      <c r="E2262" t="s" s="253">
        <v>4644</v>
      </c>
      <c r="F2262" s="253">
        <f>IF('J203'!W43&gt;=0,"OK","ERROR")</f>
      </c>
    </row>
    <row r="2263">
      <c r="A2263" t="s" s="253">
        <v>156</v>
      </c>
      <c r="B2263" t="s" s="252">
        <v>1835</v>
      </c>
      <c r="C2263" t="s" s="253">
        <v>1836</v>
      </c>
      <c r="D2263" t="s" s="253">
        <v>2255</v>
      </c>
      <c r="E2263" t="s" s="253">
        <v>4645</v>
      </c>
      <c r="F2263" s="253">
        <f>IF('J203'!X43&gt;=0,"OK","ERROR")</f>
      </c>
    </row>
    <row r="2264">
      <c r="A2264" t="s" s="253">
        <v>156</v>
      </c>
      <c r="B2264" t="s" s="252">
        <v>1835</v>
      </c>
      <c r="C2264" t="s" s="253">
        <v>1836</v>
      </c>
      <c r="D2264" t="s" s="253">
        <v>2257</v>
      </c>
      <c r="E2264" t="s" s="253">
        <v>4646</v>
      </c>
      <c r="F2264" s="253">
        <f>IF('J203'!Y43&gt;=0,"OK","ERROR")</f>
      </c>
    </row>
    <row r="2265">
      <c r="A2265" t="s" s="253">
        <v>156</v>
      </c>
      <c r="B2265" t="s" s="252">
        <v>1835</v>
      </c>
      <c r="C2265" t="s" s="253">
        <v>1836</v>
      </c>
      <c r="D2265" t="s" s="253">
        <v>2319</v>
      </c>
      <c r="E2265" t="s" s="253">
        <v>4647</v>
      </c>
      <c r="F2265" s="253">
        <f>IF('J203'!K46&gt;=0,"OK","ERROR")</f>
      </c>
    </row>
    <row r="2266">
      <c r="A2266" t="s" s="253">
        <v>156</v>
      </c>
      <c r="B2266" t="s" s="252">
        <v>1835</v>
      </c>
      <c r="C2266" t="s" s="253">
        <v>1836</v>
      </c>
      <c r="D2266" t="s" s="253">
        <v>2321</v>
      </c>
      <c r="E2266" t="s" s="253">
        <v>4648</v>
      </c>
      <c r="F2266" s="253">
        <f>IF('J203'!L46&gt;=0,"OK","ERROR")</f>
      </c>
    </row>
    <row r="2267">
      <c r="A2267" t="s" s="253">
        <v>156</v>
      </c>
      <c r="B2267" t="s" s="252">
        <v>1835</v>
      </c>
      <c r="C2267" t="s" s="253">
        <v>1836</v>
      </c>
      <c r="D2267" t="s" s="253">
        <v>2323</v>
      </c>
      <c r="E2267" t="s" s="253">
        <v>4649</v>
      </c>
      <c r="F2267" s="253">
        <f>IF('J203'!M46&gt;=0,"OK","ERROR")</f>
      </c>
    </row>
    <row r="2268">
      <c r="A2268" t="s" s="253">
        <v>156</v>
      </c>
      <c r="B2268" t="s" s="252">
        <v>1835</v>
      </c>
      <c r="C2268" t="s" s="253">
        <v>1836</v>
      </c>
      <c r="D2268" t="s" s="253">
        <v>2325</v>
      </c>
      <c r="E2268" t="s" s="253">
        <v>4650</v>
      </c>
      <c r="F2268" s="253">
        <f>IF('J203'!N46&gt;=0,"OK","ERROR")</f>
      </c>
    </row>
    <row r="2269">
      <c r="A2269" t="s" s="253">
        <v>156</v>
      </c>
      <c r="B2269" t="s" s="252">
        <v>1835</v>
      </c>
      <c r="C2269" t="s" s="253">
        <v>1836</v>
      </c>
      <c r="D2269" t="s" s="253">
        <v>2327</v>
      </c>
      <c r="E2269" t="s" s="253">
        <v>4651</v>
      </c>
      <c r="F2269" s="253">
        <f>IF('J203'!O46&gt;=0,"OK","ERROR")</f>
      </c>
    </row>
    <row r="2270">
      <c r="A2270" t="s" s="253">
        <v>156</v>
      </c>
      <c r="B2270" t="s" s="252">
        <v>1835</v>
      </c>
      <c r="C2270" t="s" s="253">
        <v>1836</v>
      </c>
      <c r="D2270" t="s" s="253">
        <v>2329</v>
      </c>
      <c r="E2270" t="s" s="253">
        <v>4652</v>
      </c>
      <c r="F2270" s="253">
        <f>IF('J203'!P46&gt;=0,"OK","ERROR")</f>
      </c>
    </row>
    <row r="2271">
      <c r="A2271" t="s" s="253">
        <v>156</v>
      </c>
      <c r="B2271" t="s" s="252">
        <v>1835</v>
      </c>
      <c r="C2271" t="s" s="253">
        <v>1836</v>
      </c>
      <c r="D2271" t="s" s="253">
        <v>2331</v>
      </c>
      <c r="E2271" t="s" s="253">
        <v>4653</v>
      </c>
      <c r="F2271" s="253">
        <f>IF('J203'!Q46&gt;=0,"OK","ERROR")</f>
      </c>
    </row>
    <row r="2272">
      <c r="A2272" t="s" s="253">
        <v>156</v>
      </c>
      <c r="B2272" t="s" s="252">
        <v>1835</v>
      </c>
      <c r="C2272" t="s" s="253">
        <v>1836</v>
      </c>
      <c r="D2272" t="s" s="253">
        <v>2333</v>
      </c>
      <c r="E2272" t="s" s="253">
        <v>4654</v>
      </c>
      <c r="F2272" s="253">
        <f>IF('J203'!R46&gt;=0,"OK","ERROR")</f>
      </c>
    </row>
    <row r="2273">
      <c r="A2273" t="s" s="253">
        <v>156</v>
      </c>
      <c r="B2273" t="s" s="252">
        <v>1835</v>
      </c>
      <c r="C2273" t="s" s="253">
        <v>1836</v>
      </c>
      <c r="D2273" t="s" s="253">
        <v>2335</v>
      </c>
      <c r="E2273" t="s" s="253">
        <v>4655</v>
      </c>
      <c r="F2273" s="253">
        <f>IF('J203'!S46&gt;=0,"OK","ERROR")</f>
      </c>
    </row>
    <row r="2274">
      <c r="A2274" t="s" s="253">
        <v>156</v>
      </c>
      <c r="B2274" t="s" s="252">
        <v>1835</v>
      </c>
      <c r="C2274" t="s" s="253">
        <v>1836</v>
      </c>
      <c r="D2274" t="s" s="253">
        <v>2337</v>
      </c>
      <c r="E2274" t="s" s="253">
        <v>4656</v>
      </c>
      <c r="F2274" s="253">
        <f>IF('J203'!T46&gt;=0,"OK","ERROR")</f>
      </c>
    </row>
    <row r="2275">
      <c r="A2275" t="s" s="253">
        <v>156</v>
      </c>
      <c r="B2275" t="s" s="252">
        <v>1835</v>
      </c>
      <c r="C2275" t="s" s="253">
        <v>1836</v>
      </c>
      <c r="D2275" t="s" s="253">
        <v>2339</v>
      </c>
      <c r="E2275" t="s" s="253">
        <v>4657</v>
      </c>
      <c r="F2275" s="253">
        <f>IF('J203'!U46&gt;=0,"OK","ERROR")</f>
      </c>
    </row>
    <row r="2276">
      <c r="A2276" t="s" s="253">
        <v>156</v>
      </c>
      <c r="B2276" t="s" s="252">
        <v>1835</v>
      </c>
      <c r="C2276" t="s" s="253">
        <v>1836</v>
      </c>
      <c r="D2276" t="s" s="253">
        <v>2341</v>
      </c>
      <c r="E2276" t="s" s="253">
        <v>4658</v>
      </c>
      <c r="F2276" s="253">
        <f>IF('J203'!V46&gt;=0,"OK","ERROR")</f>
      </c>
    </row>
    <row r="2277">
      <c r="A2277" t="s" s="253">
        <v>156</v>
      </c>
      <c r="B2277" t="s" s="252">
        <v>1835</v>
      </c>
      <c r="C2277" t="s" s="253">
        <v>1836</v>
      </c>
      <c r="D2277" t="s" s="253">
        <v>2343</v>
      </c>
      <c r="E2277" t="s" s="253">
        <v>4659</v>
      </c>
      <c r="F2277" s="253">
        <f>IF('J203'!W46&gt;=0,"OK","ERROR")</f>
      </c>
    </row>
    <row r="2278">
      <c r="A2278" t="s" s="253">
        <v>156</v>
      </c>
      <c r="B2278" t="s" s="252">
        <v>1835</v>
      </c>
      <c r="C2278" t="s" s="253">
        <v>1836</v>
      </c>
      <c r="D2278" t="s" s="253">
        <v>2345</v>
      </c>
      <c r="E2278" t="s" s="253">
        <v>4660</v>
      </c>
      <c r="F2278" s="253">
        <f>IF('J203'!X46&gt;=0,"OK","ERROR")</f>
      </c>
    </row>
    <row r="2279">
      <c r="A2279" t="s" s="253">
        <v>156</v>
      </c>
      <c r="B2279" t="s" s="252">
        <v>1835</v>
      </c>
      <c r="C2279" t="s" s="253">
        <v>1836</v>
      </c>
      <c r="D2279" t="s" s="253">
        <v>2347</v>
      </c>
      <c r="E2279" t="s" s="253">
        <v>4661</v>
      </c>
      <c r="F2279" s="253">
        <f>IF('J203'!Y46&gt;=0,"OK","ERROR")</f>
      </c>
    </row>
    <row r="2280">
      <c r="A2280" t="s" s="253">
        <v>156</v>
      </c>
      <c r="B2280" t="s" s="252">
        <v>2107</v>
      </c>
      <c r="C2280" t="s" s="253">
        <v>2108</v>
      </c>
      <c r="D2280" t="s" s="253">
        <v>4304</v>
      </c>
      <c r="E2280" t="s" s="253">
        <v>4305</v>
      </c>
      <c r="F2280" s="253">
        <f>IF('J203'!K26&gt;=0,"OK","ERROR")</f>
      </c>
    </row>
    <row r="2281">
      <c r="A2281" t="s" s="253">
        <v>156</v>
      </c>
      <c r="B2281" t="s" s="252">
        <v>2107</v>
      </c>
      <c r="C2281" t="s" s="253">
        <v>2108</v>
      </c>
      <c r="D2281" t="s" s="253">
        <v>4306</v>
      </c>
      <c r="E2281" t="s" s="253">
        <v>4307</v>
      </c>
      <c r="F2281" s="253">
        <f>IF('J203'!L26&gt;=0,"OK","ERROR")</f>
      </c>
    </row>
    <row r="2282">
      <c r="A2282" t="s" s="253">
        <v>156</v>
      </c>
      <c r="B2282" t="s" s="252">
        <v>2107</v>
      </c>
      <c r="C2282" t="s" s="253">
        <v>2108</v>
      </c>
      <c r="D2282" t="s" s="253">
        <v>4308</v>
      </c>
      <c r="E2282" t="s" s="253">
        <v>4309</v>
      </c>
      <c r="F2282" s="253">
        <f>IF('J203'!M26&gt;=0,"OK","ERROR")</f>
      </c>
    </row>
    <row r="2283">
      <c r="A2283" t="s" s="253">
        <v>156</v>
      </c>
      <c r="B2283" t="s" s="252">
        <v>2107</v>
      </c>
      <c r="C2283" t="s" s="253">
        <v>2108</v>
      </c>
      <c r="D2283" t="s" s="253">
        <v>4310</v>
      </c>
      <c r="E2283" t="s" s="253">
        <v>4311</v>
      </c>
      <c r="F2283" s="253">
        <f>IF('J203'!N26&gt;=0,"OK","ERROR")</f>
      </c>
    </row>
    <row r="2284">
      <c r="A2284" t="s" s="253">
        <v>156</v>
      </c>
      <c r="B2284" t="s" s="252">
        <v>2107</v>
      </c>
      <c r="C2284" t="s" s="253">
        <v>2108</v>
      </c>
      <c r="D2284" t="s" s="253">
        <v>4312</v>
      </c>
      <c r="E2284" t="s" s="253">
        <v>4313</v>
      </c>
      <c r="F2284" s="253">
        <f>IF('J203'!O26&gt;=0,"OK","ERROR")</f>
      </c>
    </row>
    <row r="2285">
      <c r="A2285" t="s" s="253">
        <v>156</v>
      </c>
      <c r="B2285" t="s" s="252">
        <v>2107</v>
      </c>
      <c r="C2285" t="s" s="253">
        <v>2108</v>
      </c>
      <c r="D2285" t="s" s="253">
        <v>4314</v>
      </c>
      <c r="E2285" t="s" s="253">
        <v>4315</v>
      </c>
      <c r="F2285" s="253">
        <f>IF('J203'!P26&gt;=0,"OK","ERROR")</f>
      </c>
    </row>
    <row r="2286">
      <c r="A2286" t="s" s="253">
        <v>156</v>
      </c>
      <c r="B2286" t="s" s="252">
        <v>2107</v>
      </c>
      <c r="C2286" t="s" s="253">
        <v>2108</v>
      </c>
      <c r="D2286" t="s" s="253">
        <v>4316</v>
      </c>
      <c r="E2286" t="s" s="253">
        <v>4317</v>
      </c>
      <c r="F2286" s="253">
        <f>IF('J203'!Q26&gt;=0,"OK","ERROR")</f>
      </c>
    </row>
    <row r="2287">
      <c r="A2287" t="s" s="253">
        <v>156</v>
      </c>
      <c r="B2287" t="s" s="252">
        <v>2107</v>
      </c>
      <c r="C2287" t="s" s="253">
        <v>2108</v>
      </c>
      <c r="D2287" t="s" s="253">
        <v>4318</v>
      </c>
      <c r="E2287" t="s" s="253">
        <v>4319</v>
      </c>
      <c r="F2287" s="253">
        <f>IF('J203'!R26&gt;=0,"OK","ERROR")</f>
      </c>
    </row>
    <row r="2288">
      <c r="A2288" t="s" s="253">
        <v>156</v>
      </c>
      <c r="B2288" t="s" s="252">
        <v>2107</v>
      </c>
      <c r="C2288" t="s" s="253">
        <v>2108</v>
      </c>
      <c r="D2288" t="s" s="253">
        <v>4320</v>
      </c>
      <c r="E2288" t="s" s="253">
        <v>4321</v>
      </c>
      <c r="F2288" s="253">
        <f>IF('J203'!S26&gt;=0,"OK","ERROR")</f>
      </c>
    </row>
    <row r="2289">
      <c r="A2289" t="s" s="253">
        <v>156</v>
      </c>
      <c r="B2289" t="s" s="252">
        <v>2107</v>
      </c>
      <c r="C2289" t="s" s="253">
        <v>2108</v>
      </c>
      <c r="D2289" t="s" s="253">
        <v>4322</v>
      </c>
      <c r="E2289" t="s" s="253">
        <v>4323</v>
      </c>
      <c r="F2289" s="253">
        <f>IF('J203'!T26&gt;=0,"OK","ERROR")</f>
      </c>
    </row>
    <row r="2290">
      <c r="A2290" t="s" s="253">
        <v>156</v>
      </c>
      <c r="B2290" t="s" s="252">
        <v>2107</v>
      </c>
      <c r="C2290" t="s" s="253">
        <v>2108</v>
      </c>
      <c r="D2290" t="s" s="253">
        <v>4324</v>
      </c>
      <c r="E2290" t="s" s="253">
        <v>4325</v>
      </c>
      <c r="F2290" s="253">
        <f>IF('J203'!U26&gt;=0,"OK","ERROR")</f>
      </c>
    </row>
    <row r="2291">
      <c r="A2291" t="s" s="253">
        <v>156</v>
      </c>
      <c r="B2291" t="s" s="252">
        <v>2107</v>
      </c>
      <c r="C2291" t="s" s="253">
        <v>2108</v>
      </c>
      <c r="D2291" t="s" s="253">
        <v>4326</v>
      </c>
      <c r="E2291" t="s" s="253">
        <v>4327</v>
      </c>
      <c r="F2291" s="253">
        <f>IF('J203'!V26&gt;=0,"OK","ERROR")</f>
      </c>
    </row>
    <row r="2292">
      <c r="A2292" t="s" s="253">
        <v>156</v>
      </c>
      <c r="B2292" t="s" s="252">
        <v>2107</v>
      </c>
      <c r="C2292" t="s" s="253">
        <v>2108</v>
      </c>
      <c r="D2292" t="s" s="253">
        <v>4328</v>
      </c>
      <c r="E2292" t="s" s="253">
        <v>4329</v>
      </c>
      <c r="F2292" s="253">
        <f>IF('J203'!W26&gt;=0,"OK","ERROR")</f>
      </c>
    </row>
    <row r="2293">
      <c r="A2293" t="s" s="253">
        <v>156</v>
      </c>
      <c r="B2293" t="s" s="252">
        <v>2107</v>
      </c>
      <c r="C2293" t="s" s="253">
        <v>2108</v>
      </c>
      <c r="D2293" t="s" s="253">
        <v>4330</v>
      </c>
      <c r="E2293" t="s" s="253">
        <v>4331</v>
      </c>
      <c r="F2293" s="253">
        <f>IF('J203'!X26&gt;=0,"OK","ERROR")</f>
      </c>
    </row>
    <row r="2294">
      <c r="A2294" t="s" s="253">
        <v>156</v>
      </c>
      <c r="B2294" t="s" s="252">
        <v>2107</v>
      </c>
      <c r="C2294" t="s" s="253">
        <v>2108</v>
      </c>
      <c r="D2294" t="s" s="253">
        <v>4332</v>
      </c>
      <c r="E2294" t="s" s="253">
        <v>4333</v>
      </c>
      <c r="F2294" s="253">
        <f>IF('J203'!Y26&gt;=0,"OK","ERROR")</f>
      </c>
    </row>
    <row r="2295">
      <c r="A2295" t="s" s="253">
        <v>156</v>
      </c>
      <c r="B2295" t="s" s="252">
        <v>2107</v>
      </c>
      <c r="C2295" t="s" s="253">
        <v>2108</v>
      </c>
      <c r="D2295" t="s" s="253">
        <v>4396</v>
      </c>
      <c r="E2295" t="s" s="253">
        <v>4397</v>
      </c>
      <c r="F2295" s="253">
        <f>IF('J203'!K29&gt;=0,"OK","ERROR")</f>
      </c>
    </row>
    <row r="2296">
      <c r="A2296" t="s" s="253">
        <v>156</v>
      </c>
      <c r="B2296" t="s" s="252">
        <v>2107</v>
      </c>
      <c r="C2296" t="s" s="253">
        <v>2108</v>
      </c>
      <c r="D2296" t="s" s="253">
        <v>4398</v>
      </c>
      <c r="E2296" t="s" s="253">
        <v>4399</v>
      </c>
      <c r="F2296" s="253">
        <f>IF('J203'!L29&gt;=0,"OK","ERROR")</f>
      </c>
    </row>
    <row r="2297">
      <c r="A2297" t="s" s="253">
        <v>156</v>
      </c>
      <c r="B2297" t="s" s="252">
        <v>2107</v>
      </c>
      <c r="C2297" t="s" s="253">
        <v>2108</v>
      </c>
      <c r="D2297" t="s" s="253">
        <v>4400</v>
      </c>
      <c r="E2297" t="s" s="253">
        <v>4401</v>
      </c>
      <c r="F2297" s="253">
        <f>IF('J203'!M29&gt;=0,"OK","ERROR")</f>
      </c>
    </row>
    <row r="2298">
      <c r="A2298" t="s" s="253">
        <v>156</v>
      </c>
      <c r="B2298" t="s" s="252">
        <v>2107</v>
      </c>
      <c r="C2298" t="s" s="253">
        <v>2108</v>
      </c>
      <c r="D2298" t="s" s="253">
        <v>4402</v>
      </c>
      <c r="E2298" t="s" s="253">
        <v>4403</v>
      </c>
      <c r="F2298" s="253">
        <f>IF('J203'!N29&gt;=0,"OK","ERROR")</f>
      </c>
    </row>
    <row r="2299">
      <c r="A2299" t="s" s="253">
        <v>156</v>
      </c>
      <c r="B2299" t="s" s="252">
        <v>2107</v>
      </c>
      <c r="C2299" t="s" s="253">
        <v>2108</v>
      </c>
      <c r="D2299" t="s" s="253">
        <v>4404</v>
      </c>
      <c r="E2299" t="s" s="253">
        <v>4405</v>
      </c>
      <c r="F2299" s="253">
        <f>IF('J203'!O29&gt;=0,"OK","ERROR")</f>
      </c>
    </row>
    <row r="2300">
      <c r="A2300" t="s" s="253">
        <v>156</v>
      </c>
      <c r="B2300" t="s" s="252">
        <v>2107</v>
      </c>
      <c r="C2300" t="s" s="253">
        <v>2108</v>
      </c>
      <c r="D2300" t="s" s="253">
        <v>4406</v>
      </c>
      <c r="E2300" t="s" s="253">
        <v>4407</v>
      </c>
      <c r="F2300" s="253">
        <f>IF('J203'!P29&gt;=0,"OK","ERROR")</f>
      </c>
    </row>
    <row r="2301">
      <c r="A2301" t="s" s="253">
        <v>156</v>
      </c>
      <c r="B2301" t="s" s="252">
        <v>2107</v>
      </c>
      <c r="C2301" t="s" s="253">
        <v>2108</v>
      </c>
      <c r="D2301" t="s" s="253">
        <v>4408</v>
      </c>
      <c r="E2301" t="s" s="253">
        <v>4409</v>
      </c>
      <c r="F2301" s="253">
        <f>IF('J203'!Q29&gt;=0,"OK","ERROR")</f>
      </c>
    </row>
    <row r="2302">
      <c r="A2302" t="s" s="253">
        <v>156</v>
      </c>
      <c r="B2302" t="s" s="252">
        <v>2107</v>
      </c>
      <c r="C2302" t="s" s="253">
        <v>2108</v>
      </c>
      <c r="D2302" t="s" s="253">
        <v>4410</v>
      </c>
      <c r="E2302" t="s" s="253">
        <v>4411</v>
      </c>
      <c r="F2302" s="253">
        <f>IF('J203'!R29&gt;=0,"OK","ERROR")</f>
      </c>
    </row>
    <row r="2303">
      <c r="A2303" t="s" s="253">
        <v>156</v>
      </c>
      <c r="B2303" t="s" s="252">
        <v>2107</v>
      </c>
      <c r="C2303" t="s" s="253">
        <v>2108</v>
      </c>
      <c r="D2303" t="s" s="253">
        <v>4412</v>
      </c>
      <c r="E2303" t="s" s="253">
        <v>4413</v>
      </c>
      <c r="F2303" s="253">
        <f>IF('J203'!S29&gt;=0,"OK","ERROR")</f>
      </c>
    </row>
    <row r="2304">
      <c r="A2304" t="s" s="253">
        <v>156</v>
      </c>
      <c r="B2304" t="s" s="252">
        <v>2107</v>
      </c>
      <c r="C2304" t="s" s="253">
        <v>2108</v>
      </c>
      <c r="D2304" t="s" s="253">
        <v>4414</v>
      </c>
      <c r="E2304" t="s" s="253">
        <v>4415</v>
      </c>
      <c r="F2304" s="253">
        <f>IF('J203'!T29&gt;=0,"OK","ERROR")</f>
      </c>
    </row>
    <row r="2305">
      <c r="A2305" t="s" s="253">
        <v>156</v>
      </c>
      <c r="B2305" t="s" s="252">
        <v>2107</v>
      </c>
      <c r="C2305" t="s" s="253">
        <v>2108</v>
      </c>
      <c r="D2305" t="s" s="253">
        <v>4416</v>
      </c>
      <c r="E2305" t="s" s="253">
        <v>4417</v>
      </c>
      <c r="F2305" s="253">
        <f>IF('J203'!U29&gt;=0,"OK","ERROR")</f>
      </c>
    </row>
    <row r="2306">
      <c r="A2306" t="s" s="253">
        <v>156</v>
      </c>
      <c r="B2306" t="s" s="252">
        <v>2107</v>
      </c>
      <c r="C2306" t="s" s="253">
        <v>2108</v>
      </c>
      <c r="D2306" t="s" s="253">
        <v>4418</v>
      </c>
      <c r="E2306" t="s" s="253">
        <v>4419</v>
      </c>
      <c r="F2306" s="253">
        <f>IF('J203'!V29&gt;=0,"OK","ERROR")</f>
      </c>
    </row>
    <row r="2307">
      <c r="A2307" t="s" s="253">
        <v>156</v>
      </c>
      <c r="B2307" t="s" s="252">
        <v>2107</v>
      </c>
      <c r="C2307" t="s" s="253">
        <v>2108</v>
      </c>
      <c r="D2307" t="s" s="253">
        <v>4420</v>
      </c>
      <c r="E2307" t="s" s="253">
        <v>4421</v>
      </c>
      <c r="F2307" s="253">
        <f>IF('J203'!W29&gt;=0,"OK","ERROR")</f>
      </c>
    </row>
    <row r="2308">
      <c r="A2308" t="s" s="253">
        <v>156</v>
      </c>
      <c r="B2308" t="s" s="252">
        <v>2107</v>
      </c>
      <c r="C2308" t="s" s="253">
        <v>2108</v>
      </c>
      <c r="D2308" t="s" s="253">
        <v>4422</v>
      </c>
      <c r="E2308" t="s" s="253">
        <v>4423</v>
      </c>
      <c r="F2308" s="253">
        <f>IF('J203'!X29&gt;=0,"OK","ERROR")</f>
      </c>
    </row>
    <row r="2309">
      <c r="A2309" t="s" s="253">
        <v>156</v>
      </c>
      <c r="B2309" t="s" s="252">
        <v>2107</v>
      </c>
      <c r="C2309" t="s" s="253">
        <v>2108</v>
      </c>
      <c r="D2309" t="s" s="253">
        <v>4424</v>
      </c>
      <c r="E2309" t="s" s="253">
        <v>4425</v>
      </c>
      <c r="F2309" s="253">
        <f>IF('J203'!Y29&gt;=0,"OK","ERROR")</f>
      </c>
    </row>
    <row r="2310">
      <c r="A2310" t="s" s="253">
        <v>156</v>
      </c>
      <c r="B2310" t="s" s="252">
        <v>2107</v>
      </c>
      <c r="C2310" t="s" s="253">
        <v>2108</v>
      </c>
      <c r="D2310" t="s" s="253">
        <v>2199</v>
      </c>
      <c r="E2310" t="s" s="253">
        <v>4662</v>
      </c>
      <c r="F2310" s="253">
        <f>IF('J203'!K42&gt;=0,"OK","ERROR")</f>
      </c>
    </row>
    <row r="2311">
      <c r="A2311" t="s" s="253">
        <v>156</v>
      </c>
      <c r="B2311" t="s" s="252">
        <v>2107</v>
      </c>
      <c r="C2311" t="s" s="253">
        <v>2108</v>
      </c>
      <c r="D2311" t="s" s="253">
        <v>2201</v>
      </c>
      <c r="E2311" t="s" s="253">
        <v>4663</v>
      </c>
      <c r="F2311" s="253">
        <f>IF('J203'!L42&gt;=0,"OK","ERROR")</f>
      </c>
    </row>
    <row r="2312">
      <c r="A2312" t="s" s="253">
        <v>156</v>
      </c>
      <c r="B2312" t="s" s="252">
        <v>2107</v>
      </c>
      <c r="C2312" t="s" s="253">
        <v>2108</v>
      </c>
      <c r="D2312" t="s" s="253">
        <v>2203</v>
      </c>
      <c r="E2312" t="s" s="253">
        <v>4664</v>
      </c>
      <c r="F2312" s="253">
        <f>IF('J203'!M42&gt;=0,"OK","ERROR")</f>
      </c>
    </row>
    <row r="2313">
      <c r="A2313" t="s" s="253">
        <v>156</v>
      </c>
      <c r="B2313" t="s" s="252">
        <v>2107</v>
      </c>
      <c r="C2313" t="s" s="253">
        <v>2108</v>
      </c>
      <c r="D2313" t="s" s="253">
        <v>2205</v>
      </c>
      <c r="E2313" t="s" s="253">
        <v>4665</v>
      </c>
      <c r="F2313" s="253">
        <f>IF('J203'!N42&gt;=0,"OK","ERROR")</f>
      </c>
    </row>
    <row r="2314">
      <c r="A2314" t="s" s="253">
        <v>156</v>
      </c>
      <c r="B2314" t="s" s="252">
        <v>2107</v>
      </c>
      <c r="C2314" t="s" s="253">
        <v>2108</v>
      </c>
      <c r="D2314" t="s" s="253">
        <v>2207</v>
      </c>
      <c r="E2314" t="s" s="253">
        <v>4666</v>
      </c>
      <c r="F2314" s="253">
        <f>IF('J203'!O42&gt;=0,"OK","ERROR")</f>
      </c>
    </row>
    <row r="2315">
      <c r="A2315" t="s" s="253">
        <v>156</v>
      </c>
      <c r="B2315" t="s" s="252">
        <v>2107</v>
      </c>
      <c r="C2315" t="s" s="253">
        <v>2108</v>
      </c>
      <c r="D2315" t="s" s="253">
        <v>2209</v>
      </c>
      <c r="E2315" t="s" s="253">
        <v>4667</v>
      </c>
      <c r="F2315" s="253">
        <f>IF('J203'!P42&gt;=0,"OK","ERROR")</f>
      </c>
    </row>
    <row r="2316">
      <c r="A2316" t="s" s="253">
        <v>156</v>
      </c>
      <c r="B2316" t="s" s="252">
        <v>2107</v>
      </c>
      <c r="C2316" t="s" s="253">
        <v>2108</v>
      </c>
      <c r="D2316" t="s" s="253">
        <v>2211</v>
      </c>
      <c r="E2316" t="s" s="253">
        <v>4668</v>
      </c>
      <c r="F2316" s="253">
        <f>IF('J203'!Q42&gt;=0,"OK","ERROR")</f>
      </c>
    </row>
    <row r="2317">
      <c r="A2317" t="s" s="253">
        <v>156</v>
      </c>
      <c r="B2317" t="s" s="252">
        <v>2107</v>
      </c>
      <c r="C2317" t="s" s="253">
        <v>2108</v>
      </c>
      <c r="D2317" t="s" s="253">
        <v>2213</v>
      </c>
      <c r="E2317" t="s" s="253">
        <v>4669</v>
      </c>
      <c r="F2317" s="253">
        <f>IF('J203'!R42&gt;=0,"OK","ERROR")</f>
      </c>
    </row>
    <row r="2318">
      <c r="A2318" t="s" s="253">
        <v>156</v>
      </c>
      <c r="B2318" t="s" s="252">
        <v>2107</v>
      </c>
      <c r="C2318" t="s" s="253">
        <v>2108</v>
      </c>
      <c r="D2318" t="s" s="253">
        <v>2215</v>
      </c>
      <c r="E2318" t="s" s="253">
        <v>4670</v>
      </c>
      <c r="F2318" s="253">
        <f>IF('J203'!S42&gt;=0,"OK","ERROR")</f>
      </c>
    </row>
    <row r="2319">
      <c r="A2319" t="s" s="253">
        <v>156</v>
      </c>
      <c r="B2319" t="s" s="252">
        <v>2107</v>
      </c>
      <c r="C2319" t="s" s="253">
        <v>2108</v>
      </c>
      <c r="D2319" t="s" s="253">
        <v>2217</v>
      </c>
      <c r="E2319" t="s" s="253">
        <v>4671</v>
      </c>
      <c r="F2319" s="253">
        <f>IF('J203'!T42&gt;=0,"OK","ERROR")</f>
      </c>
    </row>
    <row r="2320">
      <c r="A2320" t="s" s="253">
        <v>156</v>
      </c>
      <c r="B2320" t="s" s="252">
        <v>2107</v>
      </c>
      <c r="C2320" t="s" s="253">
        <v>2108</v>
      </c>
      <c r="D2320" t="s" s="253">
        <v>2219</v>
      </c>
      <c r="E2320" t="s" s="253">
        <v>4672</v>
      </c>
      <c r="F2320" s="253">
        <f>IF('J203'!U42&gt;=0,"OK","ERROR")</f>
      </c>
    </row>
    <row r="2321">
      <c r="A2321" t="s" s="253">
        <v>156</v>
      </c>
      <c r="B2321" t="s" s="252">
        <v>2107</v>
      </c>
      <c r="C2321" t="s" s="253">
        <v>2108</v>
      </c>
      <c r="D2321" t="s" s="253">
        <v>2221</v>
      </c>
      <c r="E2321" t="s" s="253">
        <v>4673</v>
      </c>
      <c r="F2321" s="253">
        <f>IF('J203'!V42&gt;=0,"OK","ERROR")</f>
      </c>
    </row>
    <row r="2322">
      <c r="A2322" t="s" s="253">
        <v>156</v>
      </c>
      <c r="B2322" t="s" s="252">
        <v>2107</v>
      </c>
      <c r="C2322" t="s" s="253">
        <v>2108</v>
      </c>
      <c r="D2322" t="s" s="253">
        <v>2223</v>
      </c>
      <c r="E2322" t="s" s="253">
        <v>4674</v>
      </c>
      <c r="F2322" s="253">
        <f>IF('J203'!W42&gt;=0,"OK","ERROR")</f>
      </c>
    </row>
    <row r="2323">
      <c r="A2323" t="s" s="253">
        <v>156</v>
      </c>
      <c r="B2323" t="s" s="252">
        <v>2107</v>
      </c>
      <c r="C2323" t="s" s="253">
        <v>2108</v>
      </c>
      <c r="D2323" t="s" s="253">
        <v>2225</v>
      </c>
      <c r="E2323" t="s" s="253">
        <v>4675</v>
      </c>
      <c r="F2323" s="253">
        <f>IF('J203'!X42&gt;=0,"OK","ERROR")</f>
      </c>
    </row>
    <row r="2324">
      <c r="A2324" t="s" s="253">
        <v>156</v>
      </c>
      <c r="B2324" t="s" s="252">
        <v>2107</v>
      </c>
      <c r="C2324" t="s" s="253">
        <v>2108</v>
      </c>
      <c r="D2324" t="s" s="253">
        <v>2227</v>
      </c>
      <c r="E2324" t="s" s="253">
        <v>4676</v>
      </c>
      <c r="F2324" s="253">
        <f>IF('J203'!Y42&gt;=0,"OK","ERROR")</f>
      </c>
    </row>
    <row r="2325">
      <c r="A2325" t="s" s="253">
        <v>156</v>
      </c>
      <c r="B2325" t="s" s="252">
        <v>2107</v>
      </c>
      <c r="C2325" t="s" s="253">
        <v>2108</v>
      </c>
      <c r="D2325" t="s" s="253">
        <v>2289</v>
      </c>
      <c r="E2325" t="s" s="253">
        <v>4677</v>
      </c>
      <c r="F2325" s="253">
        <f>IF('J203'!K45&gt;=0,"OK","ERROR")</f>
      </c>
    </row>
    <row r="2326">
      <c r="A2326" t="s" s="253">
        <v>156</v>
      </c>
      <c r="B2326" t="s" s="252">
        <v>2107</v>
      </c>
      <c r="C2326" t="s" s="253">
        <v>2108</v>
      </c>
      <c r="D2326" t="s" s="253">
        <v>2291</v>
      </c>
      <c r="E2326" t="s" s="253">
        <v>4678</v>
      </c>
      <c r="F2326" s="253">
        <f>IF('J203'!L45&gt;=0,"OK","ERROR")</f>
      </c>
    </row>
    <row r="2327">
      <c r="A2327" t="s" s="253">
        <v>156</v>
      </c>
      <c r="B2327" t="s" s="252">
        <v>2107</v>
      </c>
      <c r="C2327" t="s" s="253">
        <v>2108</v>
      </c>
      <c r="D2327" t="s" s="253">
        <v>2293</v>
      </c>
      <c r="E2327" t="s" s="253">
        <v>4679</v>
      </c>
      <c r="F2327" s="253">
        <f>IF('J203'!M45&gt;=0,"OK","ERROR")</f>
      </c>
    </row>
    <row r="2328">
      <c r="A2328" t="s" s="253">
        <v>156</v>
      </c>
      <c r="B2328" t="s" s="252">
        <v>2107</v>
      </c>
      <c r="C2328" t="s" s="253">
        <v>2108</v>
      </c>
      <c r="D2328" t="s" s="253">
        <v>2295</v>
      </c>
      <c r="E2328" t="s" s="253">
        <v>4680</v>
      </c>
      <c r="F2328" s="253">
        <f>IF('J203'!N45&gt;=0,"OK","ERROR")</f>
      </c>
    </row>
    <row r="2329">
      <c r="A2329" t="s" s="253">
        <v>156</v>
      </c>
      <c r="B2329" t="s" s="252">
        <v>2107</v>
      </c>
      <c r="C2329" t="s" s="253">
        <v>2108</v>
      </c>
      <c r="D2329" t="s" s="253">
        <v>2297</v>
      </c>
      <c r="E2329" t="s" s="253">
        <v>4681</v>
      </c>
      <c r="F2329" s="253">
        <f>IF('J203'!O45&gt;=0,"OK","ERROR")</f>
      </c>
    </row>
    <row r="2330">
      <c r="A2330" t="s" s="253">
        <v>156</v>
      </c>
      <c r="B2330" t="s" s="252">
        <v>2107</v>
      </c>
      <c r="C2330" t="s" s="253">
        <v>2108</v>
      </c>
      <c r="D2330" t="s" s="253">
        <v>2299</v>
      </c>
      <c r="E2330" t="s" s="253">
        <v>4682</v>
      </c>
      <c r="F2330" s="253">
        <f>IF('J203'!P45&gt;=0,"OK","ERROR")</f>
      </c>
    </row>
    <row r="2331">
      <c r="A2331" t="s" s="253">
        <v>156</v>
      </c>
      <c r="B2331" t="s" s="252">
        <v>2107</v>
      </c>
      <c r="C2331" t="s" s="253">
        <v>2108</v>
      </c>
      <c r="D2331" t="s" s="253">
        <v>2301</v>
      </c>
      <c r="E2331" t="s" s="253">
        <v>4683</v>
      </c>
      <c r="F2331" s="253">
        <f>IF('J203'!Q45&gt;=0,"OK","ERROR")</f>
      </c>
    </row>
    <row r="2332">
      <c r="A2332" t="s" s="253">
        <v>156</v>
      </c>
      <c r="B2332" t="s" s="252">
        <v>2107</v>
      </c>
      <c r="C2332" t="s" s="253">
        <v>2108</v>
      </c>
      <c r="D2332" t="s" s="253">
        <v>2303</v>
      </c>
      <c r="E2332" t="s" s="253">
        <v>4684</v>
      </c>
      <c r="F2332" s="253">
        <f>IF('J203'!R45&gt;=0,"OK","ERROR")</f>
      </c>
    </row>
    <row r="2333">
      <c r="A2333" t="s" s="253">
        <v>156</v>
      </c>
      <c r="B2333" t="s" s="252">
        <v>2107</v>
      </c>
      <c r="C2333" t="s" s="253">
        <v>2108</v>
      </c>
      <c r="D2333" t="s" s="253">
        <v>2305</v>
      </c>
      <c r="E2333" t="s" s="253">
        <v>4685</v>
      </c>
      <c r="F2333" s="253">
        <f>IF('J203'!S45&gt;=0,"OK","ERROR")</f>
      </c>
    </row>
    <row r="2334">
      <c r="A2334" t="s" s="253">
        <v>156</v>
      </c>
      <c r="B2334" t="s" s="252">
        <v>2107</v>
      </c>
      <c r="C2334" t="s" s="253">
        <v>2108</v>
      </c>
      <c r="D2334" t="s" s="253">
        <v>2307</v>
      </c>
      <c r="E2334" t="s" s="253">
        <v>4686</v>
      </c>
      <c r="F2334" s="253">
        <f>IF('J203'!T45&gt;=0,"OK","ERROR")</f>
      </c>
    </row>
    <row r="2335">
      <c r="A2335" t="s" s="253">
        <v>156</v>
      </c>
      <c r="B2335" t="s" s="252">
        <v>2107</v>
      </c>
      <c r="C2335" t="s" s="253">
        <v>2108</v>
      </c>
      <c r="D2335" t="s" s="253">
        <v>2309</v>
      </c>
      <c r="E2335" t="s" s="253">
        <v>4687</v>
      </c>
      <c r="F2335" s="253">
        <f>IF('J203'!U45&gt;=0,"OK","ERROR")</f>
      </c>
    </row>
    <row r="2336">
      <c r="A2336" t="s" s="253">
        <v>156</v>
      </c>
      <c r="B2336" t="s" s="252">
        <v>2107</v>
      </c>
      <c r="C2336" t="s" s="253">
        <v>2108</v>
      </c>
      <c r="D2336" t="s" s="253">
        <v>2311</v>
      </c>
      <c r="E2336" t="s" s="253">
        <v>4688</v>
      </c>
      <c r="F2336" s="253">
        <f>IF('J203'!V45&gt;=0,"OK","ERROR")</f>
      </c>
    </row>
    <row r="2337">
      <c r="A2337" t="s" s="253">
        <v>156</v>
      </c>
      <c r="B2337" t="s" s="252">
        <v>2107</v>
      </c>
      <c r="C2337" t="s" s="253">
        <v>2108</v>
      </c>
      <c r="D2337" t="s" s="253">
        <v>2313</v>
      </c>
      <c r="E2337" t="s" s="253">
        <v>4689</v>
      </c>
      <c r="F2337" s="253">
        <f>IF('J203'!W45&gt;=0,"OK","ERROR")</f>
      </c>
    </row>
    <row r="2338">
      <c r="A2338" t="s" s="253">
        <v>156</v>
      </c>
      <c r="B2338" t="s" s="252">
        <v>2107</v>
      </c>
      <c r="C2338" t="s" s="253">
        <v>2108</v>
      </c>
      <c r="D2338" t="s" s="253">
        <v>2315</v>
      </c>
      <c r="E2338" t="s" s="253">
        <v>4690</v>
      </c>
      <c r="F2338" s="253">
        <f>IF('J203'!X45&gt;=0,"OK","ERROR")</f>
      </c>
    </row>
    <row r="2339">
      <c r="A2339" t="s" s="253">
        <v>156</v>
      </c>
      <c r="B2339" t="s" s="252">
        <v>2107</v>
      </c>
      <c r="C2339" t="s" s="253">
        <v>2108</v>
      </c>
      <c r="D2339" t="s" s="253">
        <v>2317</v>
      </c>
      <c r="E2339" t="s" s="253">
        <v>4691</v>
      </c>
      <c r="F2339" s="253">
        <f>IF('J203'!Y45&gt;=0,"OK","ERROR")</f>
      </c>
    </row>
    <row r="2340">
      <c r="A2340" t="s" s="253">
        <v>156</v>
      </c>
      <c r="B2340" t="s" s="252">
        <v>4692</v>
      </c>
      <c r="C2340" t="s" s="253">
        <v>4693</v>
      </c>
      <c r="D2340" t="s" s="253">
        <v>2169</v>
      </c>
      <c r="E2340" t="s" s="253">
        <v>4694</v>
      </c>
      <c r="F2340" s="253">
        <f>IF('J203'!K41&gt;=0,"OK","ERROR")</f>
      </c>
    </row>
    <row r="2341">
      <c r="A2341" t="s" s="253">
        <v>156</v>
      </c>
      <c r="B2341" t="s" s="252">
        <v>4692</v>
      </c>
      <c r="C2341" t="s" s="253">
        <v>4693</v>
      </c>
      <c r="D2341" t="s" s="253">
        <v>2171</v>
      </c>
      <c r="E2341" t="s" s="253">
        <v>4695</v>
      </c>
      <c r="F2341" s="253">
        <f>IF('J203'!L41&gt;=0,"OK","ERROR")</f>
      </c>
    </row>
    <row r="2342">
      <c r="A2342" t="s" s="253">
        <v>156</v>
      </c>
      <c r="B2342" t="s" s="252">
        <v>4692</v>
      </c>
      <c r="C2342" t="s" s="253">
        <v>4693</v>
      </c>
      <c r="D2342" t="s" s="253">
        <v>2173</v>
      </c>
      <c r="E2342" t="s" s="253">
        <v>4696</v>
      </c>
      <c r="F2342" s="253">
        <f>IF('J203'!M41&gt;=0,"OK","ERROR")</f>
      </c>
    </row>
    <row r="2343">
      <c r="A2343" t="s" s="253">
        <v>156</v>
      </c>
      <c r="B2343" t="s" s="252">
        <v>4692</v>
      </c>
      <c r="C2343" t="s" s="253">
        <v>4693</v>
      </c>
      <c r="D2343" t="s" s="253">
        <v>2175</v>
      </c>
      <c r="E2343" t="s" s="253">
        <v>4697</v>
      </c>
      <c r="F2343" s="253">
        <f>IF('J203'!N41&gt;=0,"OK","ERROR")</f>
      </c>
    </row>
    <row r="2344">
      <c r="A2344" t="s" s="253">
        <v>156</v>
      </c>
      <c r="B2344" t="s" s="252">
        <v>4692</v>
      </c>
      <c r="C2344" t="s" s="253">
        <v>4693</v>
      </c>
      <c r="D2344" t="s" s="253">
        <v>2177</v>
      </c>
      <c r="E2344" t="s" s="253">
        <v>4698</v>
      </c>
      <c r="F2344" s="253">
        <f>IF('J203'!O41&gt;=0,"OK","ERROR")</f>
      </c>
    </row>
    <row r="2345">
      <c r="A2345" t="s" s="253">
        <v>156</v>
      </c>
      <c r="B2345" t="s" s="252">
        <v>4692</v>
      </c>
      <c r="C2345" t="s" s="253">
        <v>4693</v>
      </c>
      <c r="D2345" t="s" s="253">
        <v>2179</v>
      </c>
      <c r="E2345" t="s" s="253">
        <v>4699</v>
      </c>
      <c r="F2345" s="253">
        <f>IF('J203'!P41&gt;=0,"OK","ERROR")</f>
      </c>
    </row>
    <row r="2346">
      <c r="A2346" t="s" s="253">
        <v>156</v>
      </c>
      <c r="B2346" t="s" s="252">
        <v>4692</v>
      </c>
      <c r="C2346" t="s" s="253">
        <v>4693</v>
      </c>
      <c r="D2346" t="s" s="253">
        <v>2181</v>
      </c>
      <c r="E2346" t="s" s="253">
        <v>4700</v>
      </c>
      <c r="F2346" s="253">
        <f>IF('J203'!Q41&gt;=0,"OK","ERROR")</f>
      </c>
    </row>
    <row r="2347">
      <c r="A2347" t="s" s="253">
        <v>156</v>
      </c>
      <c r="B2347" t="s" s="252">
        <v>4692</v>
      </c>
      <c r="C2347" t="s" s="253">
        <v>4693</v>
      </c>
      <c r="D2347" t="s" s="253">
        <v>2183</v>
      </c>
      <c r="E2347" t="s" s="253">
        <v>4701</v>
      </c>
      <c r="F2347" s="253">
        <f>IF('J203'!R41&gt;=0,"OK","ERROR")</f>
      </c>
    </row>
    <row r="2348">
      <c r="A2348" t="s" s="253">
        <v>156</v>
      </c>
      <c r="B2348" t="s" s="252">
        <v>4692</v>
      </c>
      <c r="C2348" t="s" s="253">
        <v>4693</v>
      </c>
      <c r="D2348" t="s" s="253">
        <v>2185</v>
      </c>
      <c r="E2348" t="s" s="253">
        <v>4702</v>
      </c>
      <c r="F2348" s="253">
        <f>IF('J203'!S41&gt;=0,"OK","ERROR")</f>
      </c>
    </row>
    <row r="2349">
      <c r="A2349" t="s" s="253">
        <v>156</v>
      </c>
      <c r="B2349" t="s" s="252">
        <v>4692</v>
      </c>
      <c r="C2349" t="s" s="253">
        <v>4693</v>
      </c>
      <c r="D2349" t="s" s="253">
        <v>2187</v>
      </c>
      <c r="E2349" t="s" s="253">
        <v>4703</v>
      </c>
      <c r="F2349" s="253">
        <f>IF('J203'!T41&gt;=0,"OK","ERROR")</f>
      </c>
    </row>
    <row r="2350">
      <c r="A2350" t="s" s="253">
        <v>156</v>
      </c>
      <c r="B2350" t="s" s="252">
        <v>4692</v>
      </c>
      <c r="C2350" t="s" s="253">
        <v>4693</v>
      </c>
      <c r="D2350" t="s" s="253">
        <v>2189</v>
      </c>
      <c r="E2350" t="s" s="253">
        <v>4704</v>
      </c>
      <c r="F2350" s="253">
        <f>IF('J203'!U41&gt;=0,"OK","ERROR")</f>
      </c>
    </row>
    <row r="2351">
      <c r="A2351" t="s" s="253">
        <v>156</v>
      </c>
      <c r="B2351" t="s" s="252">
        <v>4692</v>
      </c>
      <c r="C2351" t="s" s="253">
        <v>4693</v>
      </c>
      <c r="D2351" t="s" s="253">
        <v>2191</v>
      </c>
      <c r="E2351" t="s" s="253">
        <v>4705</v>
      </c>
      <c r="F2351" s="253">
        <f>IF('J203'!V41&gt;=0,"OK","ERROR")</f>
      </c>
    </row>
    <row r="2352">
      <c r="A2352" t="s" s="253">
        <v>156</v>
      </c>
      <c r="B2352" t="s" s="252">
        <v>4692</v>
      </c>
      <c r="C2352" t="s" s="253">
        <v>4693</v>
      </c>
      <c r="D2352" t="s" s="253">
        <v>2193</v>
      </c>
      <c r="E2352" t="s" s="253">
        <v>4706</v>
      </c>
      <c r="F2352" s="253">
        <f>IF('J203'!W41&gt;=0,"OK","ERROR")</f>
      </c>
    </row>
    <row r="2353">
      <c r="A2353" t="s" s="253">
        <v>156</v>
      </c>
      <c r="B2353" t="s" s="252">
        <v>4692</v>
      </c>
      <c r="C2353" t="s" s="253">
        <v>4693</v>
      </c>
      <c r="D2353" t="s" s="253">
        <v>2195</v>
      </c>
      <c r="E2353" t="s" s="253">
        <v>4707</v>
      </c>
      <c r="F2353" s="253">
        <f>IF('J203'!X41&gt;=0,"OK","ERROR")</f>
      </c>
    </row>
    <row r="2354">
      <c r="A2354" t="s" s="253">
        <v>156</v>
      </c>
      <c r="B2354" t="s" s="252">
        <v>4692</v>
      </c>
      <c r="C2354" t="s" s="253">
        <v>4693</v>
      </c>
      <c r="D2354" t="s" s="253">
        <v>2197</v>
      </c>
      <c r="E2354" t="s" s="253">
        <v>4708</v>
      </c>
      <c r="F2354" s="253">
        <f>IF('J203'!Y41&gt;=0,"OK","ERROR")</f>
      </c>
    </row>
    <row r="2355">
      <c r="A2355" t="s" s="253">
        <v>156</v>
      </c>
      <c r="B2355" t="s" s="252">
        <v>4692</v>
      </c>
      <c r="C2355" t="s" s="253">
        <v>4693</v>
      </c>
      <c r="D2355" t="s" s="253">
        <v>2199</v>
      </c>
      <c r="E2355" t="s" s="253">
        <v>4662</v>
      </c>
      <c r="F2355" s="253">
        <f>IF('J203'!K42&gt;=0,"OK","ERROR")</f>
      </c>
    </row>
    <row r="2356">
      <c r="A2356" t="s" s="253">
        <v>156</v>
      </c>
      <c r="B2356" t="s" s="252">
        <v>4692</v>
      </c>
      <c r="C2356" t="s" s="253">
        <v>4693</v>
      </c>
      <c r="D2356" t="s" s="253">
        <v>2201</v>
      </c>
      <c r="E2356" t="s" s="253">
        <v>4663</v>
      </c>
      <c r="F2356" s="253">
        <f>IF('J203'!L42&gt;=0,"OK","ERROR")</f>
      </c>
    </row>
    <row r="2357">
      <c r="A2357" t="s" s="253">
        <v>156</v>
      </c>
      <c r="B2357" t="s" s="252">
        <v>4692</v>
      </c>
      <c r="C2357" t="s" s="253">
        <v>4693</v>
      </c>
      <c r="D2357" t="s" s="253">
        <v>2203</v>
      </c>
      <c r="E2357" t="s" s="253">
        <v>4664</v>
      </c>
      <c r="F2357" s="253">
        <f>IF('J203'!M42&gt;=0,"OK","ERROR")</f>
      </c>
    </row>
    <row r="2358">
      <c r="A2358" t="s" s="253">
        <v>156</v>
      </c>
      <c r="B2358" t="s" s="252">
        <v>4692</v>
      </c>
      <c r="C2358" t="s" s="253">
        <v>4693</v>
      </c>
      <c r="D2358" t="s" s="253">
        <v>2205</v>
      </c>
      <c r="E2358" t="s" s="253">
        <v>4665</v>
      </c>
      <c r="F2358" s="253">
        <f>IF('J203'!N42&gt;=0,"OK","ERROR")</f>
      </c>
    </row>
    <row r="2359">
      <c r="A2359" t="s" s="253">
        <v>156</v>
      </c>
      <c r="B2359" t="s" s="252">
        <v>4692</v>
      </c>
      <c r="C2359" t="s" s="253">
        <v>4693</v>
      </c>
      <c r="D2359" t="s" s="253">
        <v>2207</v>
      </c>
      <c r="E2359" t="s" s="253">
        <v>4666</v>
      </c>
      <c r="F2359" s="253">
        <f>IF('J203'!O42&gt;=0,"OK","ERROR")</f>
      </c>
    </row>
    <row r="2360">
      <c r="A2360" t="s" s="253">
        <v>156</v>
      </c>
      <c r="B2360" t="s" s="252">
        <v>4692</v>
      </c>
      <c r="C2360" t="s" s="253">
        <v>4693</v>
      </c>
      <c r="D2360" t="s" s="253">
        <v>2209</v>
      </c>
      <c r="E2360" t="s" s="253">
        <v>4667</v>
      </c>
      <c r="F2360" s="253">
        <f>IF('J203'!P42&gt;=0,"OK","ERROR")</f>
      </c>
    </row>
    <row r="2361">
      <c r="A2361" t="s" s="253">
        <v>156</v>
      </c>
      <c r="B2361" t="s" s="252">
        <v>4692</v>
      </c>
      <c r="C2361" t="s" s="253">
        <v>4693</v>
      </c>
      <c r="D2361" t="s" s="253">
        <v>2211</v>
      </c>
      <c r="E2361" t="s" s="253">
        <v>4668</v>
      </c>
      <c r="F2361" s="253">
        <f>IF('J203'!Q42&gt;=0,"OK","ERROR")</f>
      </c>
    </row>
    <row r="2362">
      <c r="A2362" t="s" s="253">
        <v>156</v>
      </c>
      <c r="B2362" t="s" s="252">
        <v>4692</v>
      </c>
      <c r="C2362" t="s" s="253">
        <v>4693</v>
      </c>
      <c r="D2362" t="s" s="253">
        <v>2213</v>
      </c>
      <c r="E2362" t="s" s="253">
        <v>4669</v>
      </c>
      <c r="F2362" s="253">
        <f>IF('J203'!R42&gt;=0,"OK","ERROR")</f>
      </c>
    </row>
    <row r="2363">
      <c r="A2363" t="s" s="253">
        <v>156</v>
      </c>
      <c r="B2363" t="s" s="252">
        <v>4692</v>
      </c>
      <c r="C2363" t="s" s="253">
        <v>4693</v>
      </c>
      <c r="D2363" t="s" s="253">
        <v>2215</v>
      </c>
      <c r="E2363" t="s" s="253">
        <v>4670</v>
      </c>
      <c r="F2363" s="253">
        <f>IF('J203'!S42&gt;=0,"OK","ERROR")</f>
      </c>
    </row>
    <row r="2364">
      <c r="A2364" t="s" s="253">
        <v>156</v>
      </c>
      <c r="B2364" t="s" s="252">
        <v>4692</v>
      </c>
      <c r="C2364" t="s" s="253">
        <v>4693</v>
      </c>
      <c r="D2364" t="s" s="253">
        <v>2217</v>
      </c>
      <c r="E2364" t="s" s="253">
        <v>4671</v>
      </c>
      <c r="F2364" s="253">
        <f>IF('J203'!T42&gt;=0,"OK","ERROR")</f>
      </c>
    </row>
    <row r="2365">
      <c r="A2365" t="s" s="253">
        <v>156</v>
      </c>
      <c r="B2365" t="s" s="252">
        <v>4692</v>
      </c>
      <c r="C2365" t="s" s="253">
        <v>4693</v>
      </c>
      <c r="D2365" t="s" s="253">
        <v>2219</v>
      </c>
      <c r="E2365" t="s" s="253">
        <v>4672</v>
      </c>
      <c r="F2365" s="253">
        <f>IF('J203'!U42&gt;=0,"OK","ERROR")</f>
      </c>
    </row>
    <row r="2366">
      <c r="A2366" t="s" s="253">
        <v>156</v>
      </c>
      <c r="B2366" t="s" s="252">
        <v>4692</v>
      </c>
      <c r="C2366" t="s" s="253">
        <v>4693</v>
      </c>
      <c r="D2366" t="s" s="253">
        <v>2221</v>
      </c>
      <c r="E2366" t="s" s="253">
        <v>4673</v>
      </c>
      <c r="F2366" s="253">
        <f>IF('J203'!V42&gt;=0,"OK","ERROR")</f>
      </c>
    </row>
    <row r="2367">
      <c r="A2367" t="s" s="253">
        <v>156</v>
      </c>
      <c r="B2367" t="s" s="252">
        <v>4692</v>
      </c>
      <c r="C2367" t="s" s="253">
        <v>4693</v>
      </c>
      <c r="D2367" t="s" s="253">
        <v>2223</v>
      </c>
      <c r="E2367" t="s" s="253">
        <v>4674</v>
      </c>
      <c r="F2367" s="253">
        <f>IF('J203'!W42&gt;=0,"OK","ERROR")</f>
      </c>
    </row>
    <row r="2368">
      <c r="A2368" t="s" s="253">
        <v>156</v>
      </c>
      <c r="B2368" t="s" s="252">
        <v>4692</v>
      </c>
      <c r="C2368" t="s" s="253">
        <v>4693</v>
      </c>
      <c r="D2368" t="s" s="253">
        <v>2225</v>
      </c>
      <c r="E2368" t="s" s="253">
        <v>4675</v>
      </c>
      <c r="F2368" s="253">
        <f>IF('J203'!X42&gt;=0,"OK","ERROR")</f>
      </c>
    </row>
    <row r="2369">
      <c r="A2369" t="s" s="253">
        <v>156</v>
      </c>
      <c r="B2369" t="s" s="252">
        <v>4692</v>
      </c>
      <c r="C2369" t="s" s="253">
        <v>4693</v>
      </c>
      <c r="D2369" t="s" s="253">
        <v>2227</v>
      </c>
      <c r="E2369" t="s" s="253">
        <v>4676</v>
      </c>
      <c r="F2369" s="253">
        <f>IF('J203'!Y42&gt;=0,"OK","ERROR")</f>
      </c>
    </row>
    <row r="2370">
      <c r="A2370" t="s" s="253">
        <v>156</v>
      </c>
      <c r="B2370" t="s" s="252">
        <v>4692</v>
      </c>
      <c r="C2370" t="s" s="253">
        <v>4693</v>
      </c>
      <c r="D2370" t="s" s="253">
        <v>2229</v>
      </c>
      <c r="E2370" t="s" s="253">
        <v>4632</v>
      </c>
      <c r="F2370" s="253">
        <f>IF('J203'!K43&gt;=0,"OK","ERROR")</f>
      </c>
    </row>
    <row r="2371">
      <c r="A2371" t="s" s="253">
        <v>156</v>
      </c>
      <c r="B2371" t="s" s="252">
        <v>4692</v>
      </c>
      <c r="C2371" t="s" s="253">
        <v>4693</v>
      </c>
      <c r="D2371" t="s" s="253">
        <v>2231</v>
      </c>
      <c r="E2371" t="s" s="253">
        <v>4633</v>
      </c>
      <c r="F2371" s="253">
        <f>IF('J203'!L43&gt;=0,"OK","ERROR")</f>
      </c>
    </row>
    <row r="2372">
      <c r="A2372" t="s" s="253">
        <v>156</v>
      </c>
      <c r="B2372" t="s" s="252">
        <v>4692</v>
      </c>
      <c r="C2372" t="s" s="253">
        <v>4693</v>
      </c>
      <c r="D2372" t="s" s="253">
        <v>2233</v>
      </c>
      <c r="E2372" t="s" s="253">
        <v>4634</v>
      </c>
      <c r="F2372" s="253">
        <f>IF('J203'!M43&gt;=0,"OK","ERROR")</f>
      </c>
    </row>
    <row r="2373">
      <c r="A2373" t="s" s="253">
        <v>156</v>
      </c>
      <c r="B2373" t="s" s="252">
        <v>4692</v>
      </c>
      <c r="C2373" t="s" s="253">
        <v>4693</v>
      </c>
      <c r="D2373" t="s" s="253">
        <v>2235</v>
      </c>
      <c r="E2373" t="s" s="253">
        <v>4635</v>
      </c>
      <c r="F2373" s="253">
        <f>IF('J203'!N43&gt;=0,"OK","ERROR")</f>
      </c>
    </row>
    <row r="2374">
      <c r="A2374" t="s" s="253">
        <v>156</v>
      </c>
      <c r="B2374" t="s" s="252">
        <v>4692</v>
      </c>
      <c r="C2374" t="s" s="253">
        <v>4693</v>
      </c>
      <c r="D2374" t="s" s="253">
        <v>2237</v>
      </c>
      <c r="E2374" t="s" s="253">
        <v>4636</v>
      </c>
      <c r="F2374" s="253">
        <f>IF('J203'!O43&gt;=0,"OK","ERROR")</f>
      </c>
    </row>
    <row r="2375">
      <c r="A2375" t="s" s="253">
        <v>156</v>
      </c>
      <c r="B2375" t="s" s="252">
        <v>4692</v>
      </c>
      <c r="C2375" t="s" s="253">
        <v>4693</v>
      </c>
      <c r="D2375" t="s" s="253">
        <v>2239</v>
      </c>
      <c r="E2375" t="s" s="253">
        <v>4637</v>
      </c>
      <c r="F2375" s="253">
        <f>IF('J203'!P43&gt;=0,"OK","ERROR")</f>
      </c>
    </row>
    <row r="2376">
      <c r="A2376" t="s" s="253">
        <v>156</v>
      </c>
      <c r="B2376" t="s" s="252">
        <v>4692</v>
      </c>
      <c r="C2376" t="s" s="253">
        <v>4693</v>
      </c>
      <c r="D2376" t="s" s="253">
        <v>2241</v>
      </c>
      <c r="E2376" t="s" s="253">
        <v>4638</v>
      </c>
      <c r="F2376" s="253">
        <f>IF('J203'!Q43&gt;=0,"OK","ERROR")</f>
      </c>
    </row>
    <row r="2377">
      <c r="A2377" t="s" s="253">
        <v>156</v>
      </c>
      <c r="B2377" t="s" s="252">
        <v>4692</v>
      </c>
      <c r="C2377" t="s" s="253">
        <v>4693</v>
      </c>
      <c r="D2377" t="s" s="253">
        <v>2243</v>
      </c>
      <c r="E2377" t="s" s="253">
        <v>4639</v>
      </c>
      <c r="F2377" s="253">
        <f>IF('J203'!R43&gt;=0,"OK","ERROR")</f>
      </c>
    </row>
    <row r="2378">
      <c r="A2378" t="s" s="253">
        <v>156</v>
      </c>
      <c r="B2378" t="s" s="252">
        <v>4692</v>
      </c>
      <c r="C2378" t="s" s="253">
        <v>4693</v>
      </c>
      <c r="D2378" t="s" s="253">
        <v>2245</v>
      </c>
      <c r="E2378" t="s" s="253">
        <v>4640</v>
      </c>
      <c r="F2378" s="253">
        <f>IF('J203'!S43&gt;=0,"OK","ERROR")</f>
      </c>
    </row>
    <row r="2379">
      <c r="A2379" t="s" s="253">
        <v>156</v>
      </c>
      <c r="B2379" t="s" s="252">
        <v>4692</v>
      </c>
      <c r="C2379" t="s" s="253">
        <v>4693</v>
      </c>
      <c r="D2379" t="s" s="253">
        <v>2247</v>
      </c>
      <c r="E2379" t="s" s="253">
        <v>4641</v>
      </c>
      <c r="F2379" s="253">
        <f>IF('J203'!T43&gt;=0,"OK","ERROR")</f>
      </c>
    </row>
    <row r="2380">
      <c r="A2380" t="s" s="253">
        <v>156</v>
      </c>
      <c r="B2380" t="s" s="252">
        <v>4692</v>
      </c>
      <c r="C2380" t="s" s="253">
        <v>4693</v>
      </c>
      <c r="D2380" t="s" s="253">
        <v>2249</v>
      </c>
      <c r="E2380" t="s" s="253">
        <v>4642</v>
      </c>
      <c r="F2380" s="253">
        <f>IF('J203'!U43&gt;=0,"OK","ERROR")</f>
      </c>
    </row>
    <row r="2381">
      <c r="A2381" t="s" s="253">
        <v>156</v>
      </c>
      <c r="B2381" t="s" s="252">
        <v>4692</v>
      </c>
      <c r="C2381" t="s" s="253">
        <v>4693</v>
      </c>
      <c r="D2381" t="s" s="253">
        <v>2251</v>
      </c>
      <c r="E2381" t="s" s="253">
        <v>4643</v>
      </c>
      <c r="F2381" s="253">
        <f>IF('J203'!V43&gt;=0,"OK","ERROR")</f>
      </c>
    </row>
    <row r="2382">
      <c r="A2382" t="s" s="253">
        <v>156</v>
      </c>
      <c r="B2382" t="s" s="252">
        <v>4692</v>
      </c>
      <c r="C2382" t="s" s="253">
        <v>4693</v>
      </c>
      <c r="D2382" t="s" s="253">
        <v>2253</v>
      </c>
      <c r="E2382" t="s" s="253">
        <v>4644</v>
      </c>
      <c r="F2382" s="253">
        <f>IF('J203'!W43&gt;=0,"OK","ERROR")</f>
      </c>
    </row>
    <row r="2383">
      <c r="A2383" t="s" s="253">
        <v>156</v>
      </c>
      <c r="B2383" t="s" s="252">
        <v>4692</v>
      </c>
      <c r="C2383" t="s" s="253">
        <v>4693</v>
      </c>
      <c r="D2383" t="s" s="253">
        <v>2255</v>
      </c>
      <c r="E2383" t="s" s="253">
        <v>4645</v>
      </c>
      <c r="F2383" s="253">
        <f>IF('J203'!X43&gt;=0,"OK","ERROR")</f>
      </c>
    </row>
    <row r="2384">
      <c r="A2384" t="s" s="253">
        <v>156</v>
      </c>
      <c r="B2384" t="s" s="252">
        <v>4692</v>
      </c>
      <c r="C2384" t="s" s="253">
        <v>4693</v>
      </c>
      <c r="D2384" t="s" s="253">
        <v>2257</v>
      </c>
      <c r="E2384" t="s" s="253">
        <v>4646</v>
      </c>
      <c r="F2384" s="253">
        <f>IF('J203'!Y43&gt;=0,"OK","ERROR")</f>
      </c>
    </row>
    <row r="2385">
      <c r="A2385" t="s" s="253">
        <v>156</v>
      </c>
      <c r="B2385" t="s" s="252">
        <v>4709</v>
      </c>
      <c r="C2385" t="s" s="253">
        <v>4710</v>
      </c>
      <c r="D2385" t="s" s="253">
        <v>2259</v>
      </c>
      <c r="E2385" t="s" s="253">
        <v>4711</v>
      </c>
      <c r="F2385" s="253">
        <f>IF('J203'!K44&gt;=0,"OK","ERROR")</f>
      </c>
    </row>
    <row r="2386">
      <c r="A2386" t="s" s="253">
        <v>156</v>
      </c>
      <c r="B2386" t="s" s="252">
        <v>4709</v>
      </c>
      <c r="C2386" t="s" s="253">
        <v>4710</v>
      </c>
      <c r="D2386" t="s" s="253">
        <v>2261</v>
      </c>
      <c r="E2386" t="s" s="253">
        <v>4712</v>
      </c>
      <c r="F2386" s="253">
        <f>IF('J203'!L44&gt;=0,"OK","ERROR")</f>
      </c>
    </row>
    <row r="2387">
      <c r="A2387" t="s" s="253">
        <v>156</v>
      </c>
      <c r="B2387" t="s" s="252">
        <v>4709</v>
      </c>
      <c r="C2387" t="s" s="253">
        <v>4710</v>
      </c>
      <c r="D2387" t="s" s="253">
        <v>2263</v>
      </c>
      <c r="E2387" t="s" s="253">
        <v>4713</v>
      </c>
      <c r="F2387" s="253">
        <f>IF('J203'!M44&gt;=0,"OK","ERROR")</f>
      </c>
    </row>
    <row r="2388">
      <c r="A2388" t="s" s="253">
        <v>156</v>
      </c>
      <c r="B2388" t="s" s="252">
        <v>4709</v>
      </c>
      <c r="C2388" t="s" s="253">
        <v>4710</v>
      </c>
      <c r="D2388" t="s" s="253">
        <v>2265</v>
      </c>
      <c r="E2388" t="s" s="253">
        <v>4714</v>
      </c>
      <c r="F2388" s="253">
        <f>IF('J203'!N44&gt;=0,"OK","ERROR")</f>
      </c>
    </row>
    <row r="2389">
      <c r="A2389" t="s" s="253">
        <v>156</v>
      </c>
      <c r="B2389" t="s" s="252">
        <v>4709</v>
      </c>
      <c r="C2389" t="s" s="253">
        <v>4710</v>
      </c>
      <c r="D2389" t="s" s="253">
        <v>2267</v>
      </c>
      <c r="E2389" t="s" s="253">
        <v>4715</v>
      </c>
      <c r="F2389" s="253">
        <f>IF('J203'!O44&gt;=0,"OK","ERROR")</f>
      </c>
    </row>
    <row r="2390">
      <c r="A2390" t="s" s="253">
        <v>156</v>
      </c>
      <c r="B2390" t="s" s="252">
        <v>4709</v>
      </c>
      <c r="C2390" t="s" s="253">
        <v>4710</v>
      </c>
      <c r="D2390" t="s" s="253">
        <v>2269</v>
      </c>
      <c r="E2390" t="s" s="253">
        <v>4716</v>
      </c>
      <c r="F2390" s="253">
        <f>IF('J203'!P44&gt;=0,"OK","ERROR")</f>
      </c>
    </row>
    <row r="2391">
      <c r="A2391" t="s" s="253">
        <v>156</v>
      </c>
      <c r="B2391" t="s" s="252">
        <v>4709</v>
      </c>
      <c r="C2391" t="s" s="253">
        <v>4710</v>
      </c>
      <c r="D2391" t="s" s="253">
        <v>2271</v>
      </c>
      <c r="E2391" t="s" s="253">
        <v>4717</v>
      </c>
      <c r="F2391" s="253">
        <f>IF('J203'!Q44&gt;=0,"OK","ERROR")</f>
      </c>
    </row>
    <row r="2392">
      <c r="A2392" t="s" s="253">
        <v>156</v>
      </c>
      <c r="B2392" t="s" s="252">
        <v>4709</v>
      </c>
      <c r="C2392" t="s" s="253">
        <v>4710</v>
      </c>
      <c r="D2392" t="s" s="253">
        <v>2273</v>
      </c>
      <c r="E2392" t="s" s="253">
        <v>4718</v>
      </c>
      <c r="F2392" s="253">
        <f>IF('J203'!R44&gt;=0,"OK","ERROR")</f>
      </c>
    </row>
    <row r="2393">
      <c r="A2393" t="s" s="253">
        <v>156</v>
      </c>
      <c r="B2393" t="s" s="252">
        <v>4709</v>
      </c>
      <c r="C2393" t="s" s="253">
        <v>4710</v>
      </c>
      <c r="D2393" t="s" s="253">
        <v>2275</v>
      </c>
      <c r="E2393" t="s" s="253">
        <v>4719</v>
      </c>
      <c r="F2393" s="253">
        <f>IF('J203'!S44&gt;=0,"OK","ERROR")</f>
      </c>
    </row>
    <row r="2394">
      <c r="A2394" t="s" s="253">
        <v>156</v>
      </c>
      <c r="B2394" t="s" s="252">
        <v>4709</v>
      </c>
      <c r="C2394" t="s" s="253">
        <v>4710</v>
      </c>
      <c r="D2394" t="s" s="253">
        <v>2277</v>
      </c>
      <c r="E2394" t="s" s="253">
        <v>4720</v>
      </c>
      <c r="F2394" s="253">
        <f>IF('J203'!T44&gt;=0,"OK","ERROR")</f>
      </c>
    </row>
    <row r="2395">
      <c r="A2395" t="s" s="253">
        <v>156</v>
      </c>
      <c r="B2395" t="s" s="252">
        <v>4709</v>
      </c>
      <c r="C2395" t="s" s="253">
        <v>4710</v>
      </c>
      <c r="D2395" t="s" s="253">
        <v>2279</v>
      </c>
      <c r="E2395" t="s" s="253">
        <v>4721</v>
      </c>
      <c r="F2395" s="253">
        <f>IF('J203'!U44&gt;=0,"OK","ERROR")</f>
      </c>
    </row>
    <row r="2396">
      <c r="A2396" t="s" s="253">
        <v>156</v>
      </c>
      <c r="B2396" t="s" s="252">
        <v>4709</v>
      </c>
      <c r="C2396" t="s" s="253">
        <v>4710</v>
      </c>
      <c r="D2396" t="s" s="253">
        <v>2281</v>
      </c>
      <c r="E2396" t="s" s="253">
        <v>4722</v>
      </c>
      <c r="F2396" s="253">
        <f>IF('J203'!V44&gt;=0,"OK","ERROR")</f>
      </c>
    </row>
    <row r="2397">
      <c r="A2397" t="s" s="253">
        <v>156</v>
      </c>
      <c r="B2397" t="s" s="252">
        <v>4709</v>
      </c>
      <c r="C2397" t="s" s="253">
        <v>4710</v>
      </c>
      <c r="D2397" t="s" s="253">
        <v>2283</v>
      </c>
      <c r="E2397" t="s" s="253">
        <v>4723</v>
      </c>
      <c r="F2397" s="253">
        <f>IF('J203'!W44&gt;=0,"OK","ERROR")</f>
      </c>
    </row>
    <row r="2398">
      <c r="A2398" t="s" s="253">
        <v>156</v>
      </c>
      <c r="B2398" t="s" s="252">
        <v>4709</v>
      </c>
      <c r="C2398" t="s" s="253">
        <v>4710</v>
      </c>
      <c r="D2398" t="s" s="253">
        <v>2285</v>
      </c>
      <c r="E2398" t="s" s="253">
        <v>4724</v>
      </c>
      <c r="F2398" s="253">
        <f>IF('J203'!X44&gt;=0,"OK","ERROR")</f>
      </c>
    </row>
    <row r="2399">
      <c r="A2399" t="s" s="253">
        <v>156</v>
      </c>
      <c r="B2399" t="s" s="252">
        <v>4709</v>
      </c>
      <c r="C2399" t="s" s="253">
        <v>4710</v>
      </c>
      <c r="D2399" t="s" s="253">
        <v>2287</v>
      </c>
      <c r="E2399" t="s" s="253">
        <v>4725</v>
      </c>
      <c r="F2399" s="253">
        <f>IF('J203'!Y44&gt;=0,"OK","ERROR")</f>
      </c>
    </row>
    <row r="2400">
      <c r="A2400" t="s" s="253">
        <v>156</v>
      </c>
      <c r="B2400" t="s" s="252">
        <v>4709</v>
      </c>
      <c r="C2400" t="s" s="253">
        <v>4710</v>
      </c>
      <c r="D2400" t="s" s="253">
        <v>2289</v>
      </c>
      <c r="E2400" t="s" s="253">
        <v>4677</v>
      </c>
      <c r="F2400" s="253">
        <f>IF('J203'!K45&gt;=0,"OK","ERROR")</f>
      </c>
    </row>
    <row r="2401">
      <c r="A2401" t="s" s="253">
        <v>156</v>
      </c>
      <c r="B2401" t="s" s="252">
        <v>4709</v>
      </c>
      <c r="C2401" t="s" s="253">
        <v>4710</v>
      </c>
      <c r="D2401" t="s" s="253">
        <v>2291</v>
      </c>
      <c r="E2401" t="s" s="253">
        <v>4678</v>
      </c>
      <c r="F2401" s="253">
        <f>IF('J203'!L45&gt;=0,"OK","ERROR")</f>
      </c>
    </row>
    <row r="2402">
      <c r="A2402" t="s" s="253">
        <v>156</v>
      </c>
      <c r="B2402" t="s" s="252">
        <v>4709</v>
      </c>
      <c r="C2402" t="s" s="253">
        <v>4710</v>
      </c>
      <c r="D2402" t="s" s="253">
        <v>2293</v>
      </c>
      <c r="E2402" t="s" s="253">
        <v>4679</v>
      </c>
      <c r="F2402" s="253">
        <f>IF('J203'!M45&gt;=0,"OK","ERROR")</f>
      </c>
    </row>
    <row r="2403">
      <c r="A2403" t="s" s="253">
        <v>156</v>
      </c>
      <c r="B2403" t="s" s="252">
        <v>4709</v>
      </c>
      <c r="C2403" t="s" s="253">
        <v>4710</v>
      </c>
      <c r="D2403" t="s" s="253">
        <v>2295</v>
      </c>
      <c r="E2403" t="s" s="253">
        <v>4680</v>
      </c>
      <c r="F2403" s="253">
        <f>IF('J203'!N45&gt;=0,"OK","ERROR")</f>
      </c>
    </row>
    <row r="2404">
      <c r="A2404" t="s" s="253">
        <v>156</v>
      </c>
      <c r="B2404" t="s" s="252">
        <v>4709</v>
      </c>
      <c r="C2404" t="s" s="253">
        <v>4710</v>
      </c>
      <c r="D2404" t="s" s="253">
        <v>2297</v>
      </c>
      <c r="E2404" t="s" s="253">
        <v>4681</v>
      </c>
      <c r="F2404" s="253">
        <f>IF('J203'!O45&gt;=0,"OK","ERROR")</f>
      </c>
    </row>
    <row r="2405">
      <c r="A2405" t="s" s="253">
        <v>156</v>
      </c>
      <c r="B2405" t="s" s="252">
        <v>4709</v>
      </c>
      <c r="C2405" t="s" s="253">
        <v>4710</v>
      </c>
      <c r="D2405" t="s" s="253">
        <v>2299</v>
      </c>
      <c r="E2405" t="s" s="253">
        <v>4682</v>
      </c>
      <c r="F2405" s="253">
        <f>IF('J203'!P45&gt;=0,"OK","ERROR")</f>
      </c>
    </row>
    <row r="2406">
      <c r="A2406" t="s" s="253">
        <v>156</v>
      </c>
      <c r="B2406" t="s" s="252">
        <v>4709</v>
      </c>
      <c r="C2406" t="s" s="253">
        <v>4710</v>
      </c>
      <c r="D2406" t="s" s="253">
        <v>2301</v>
      </c>
      <c r="E2406" t="s" s="253">
        <v>4683</v>
      </c>
      <c r="F2406" s="253">
        <f>IF('J203'!Q45&gt;=0,"OK","ERROR")</f>
      </c>
    </row>
    <row r="2407">
      <c r="A2407" t="s" s="253">
        <v>156</v>
      </c>
      <c r="B2407" t="s" s="252">
        <v>4709</v>
      </c>
      <c r="C2407" t="s" s="253">
        <v>4710</v>
      </c>
      <c r="D2407" t="s" s="253">
        <v>2303</v>
      </c>
      <c r="E2407" t="s" s="253">
        <v>4684</v>
      </c>
      <c r="F2407" s="253">
        <f>IF('J203'!R45&gt;=0,"OK","ERROR")</f>
      </c>
    </row>
    <row r="2408">
      <c r="A2408" t="s" s="253">
        <v>156</v>
      </c>
      <c r="B2408" t="s" s="252">
        <v>4709</v>
      </c>
      <c r="C2408" t="s" s="253">
        <v>4710</v>
      </c>
      <c r="D2408" t="s" s="253">
        <v>2305</v>
      </c>
      <c r="E2408" t="s" s="253">
        <v>4685</v>
      </c>
      <c r="F2408" s="253">
        <f>IF('J203'!S45&gt;=0,"OK","ERROR")</f>
      </c>
    </row>
    <row r="2409">
      <c r="A2409" t="s" s="253">
        <v>156</v>
      </c>
      <c r="B2409" t="s" s="252">
        <v>4709</v>
      </c>
      <c r="C2409" t="s" s="253">
        <v>4710</v>
      </c>
      <c r="D2409" t="s" s="253">
        <v>2307</v>
      </c>
      <c r="E2409" t="s" s="253">
        <v>4686</v>
      </c>
      <c r="F2409" s="253">
        <f>IF('J203'!T45&gt;=0,"OK","ERROR")</f>
      </c>
    </row>
    <row r="2410">
      <c r="A2410" t="s" s="253">
        <v>156</v>
      </c>
      <c r="B2410" t="s" s="252">
        <v>4709</v>
      </c>
      <c r="C2410" t="s" s="253">
        <v>4710</v>
      </c>
      <c r="D2410" t="s" s="253">
        <v>2309</v>
      </c>
      <c r="E2410" t="s" s="253">
        <v>4687</v>
      </c>
      <c r="F2410" s="253">
        <f>IF('J203'!U45&gt;=0,"OK","ERROR")</f>
      </c>
    </row>
    <row r="2411">
      <c r="A2411" t="s" s="253">
        <v>156</v>
      </c>
      <c r="B2411" t="s" s="252">
        <v>4709</v>
      </c>
      <c r="C2411" t="s" s="253">
        <v>4710</v>
      </c>
      <c r="D2411" t="s" s="253">
        <v>2311</v>
      </c>
      <c r="E2411" t="s" s="253">
        <v>4688</v>
      </c>
      <c r="F2411" s="253">
        <f>IF('J203'!V45&gt;=0,"OK","ERROR")</f>
      </c>
    </row>
    <row r="2412">
      <c r="A2412" t="s" s="253">
        <v>156</v>
      </c>
      <c r="B2412" t="s" s="252">
        <v>4709</v>
      </c>
      <c r="C2412" t="s" s="253">
        <v>4710</v>
      </c>
      <c r="D2412" t="s" s="253">
        <v>2313</v>
      </c>
      <c r="E2412" t="s" s="253">
        <v>4689</v>
      </c>
      <c r="F2412" s="253">
        <f>IF('J203'!W45&gt;=0,"OK","ERROR")</f>
      </c>
    </row>
    <row r="2413">
      <c r="A2413" t="s" s="253">
        <v>156</v>
      </c>
      <c r="B2413" t="s" s="252">
        <v>4709</v>
      </c>
      <c r="C2413" t="s" s="253">
        <v>4710</v>
      </c>
      <c r="D2413" t="s" s="253">
        <v>2315</v>
      </c>
      <c r="E2413" t="s" s="253">
        <v>4690</v>
      </c>
      <c r="F2413" s="253">
        <f>IF('J203'!X45&gt;=0,"OK","ERROR")</f>
      </c>
    </row>
    <row r="2414">
      <c r="A2414" t="s" s="253">
        <v>156</v>
      </c>
      <c r="B2414" t="s" s="252">
        <v>4709</v>
      </c>
      <c r="C2414" t="s" s="253">
        <v>4710</v>
      </c>
      <c r="D2414" t="s" s="253">
        <v>2317</v>
      </c>
      <c r="E2414" t="s" s="253">
        <v>4691</v>
      </c>
      <c r="F2414" s="253">
        <f>IF('J203'!Y45&gt;=0,"OK","ERROR")</f>
      </c>
    </row>
    <row r="2415">
      <c r="A2415" t="s" s="253">
        <v>156</v>
      </c>
      <c r="B2415" t="s" s="252">
        <v>4709</v>
      </c>
      <c r="C2415" t="s" s="253">
        <v>4710</v>
      </c>
      <c r="D2415" t="s" s="253">
        <v>2319</v>
      </c>
      <c r="E2415" t="s" s="253">
        <v>4647</v>
      </c>
      <c r="F2415" s="253">
        <f>IF('J203'!K46&gt;=0,"OK","ERROR")</f>
      </c>
    </row>
    <row r="2416">
      <c r="A2416" t="s" s="253">
        <v>156</v>
      </c>
      <c r="B2416" t="s" s="252">
        <v>4709</v>
      </c>
      <c r="C2416" t="s" s="253">
        <v>4710</v>
      </c>
      <c r="D2416" t="s" s="253">
        <v>2321</v>
      </c>
      <c r="E2416" t="s" s="253">
        <v>4648</v>
      </c>
      <c r="F2416" s="253">
        <f>IF('J203'!L46&gt;=0,"OK","ERROR")</f>
      </c>
    </row>
    <row r="2417">
      <c r="A2417" t="s" s="253">
        <v>156</v>
      </c>
      <c r="B2417" t="s" s="252">
        <v>4709</v>
      </c>
      <c r="C2417" t="s" s="253">
        <v>4710</v>
      </c>
      <c r="D2417" t="s" s="253">
        <v>2323</v>
      </c>
      <c r="E2417" t="s" s="253">
        <v>4649</v>
      </c>
      <c r="F2417" s="253">
        <f>IF('J203'!M46&gt;=0,"OK","ERROR")</f>
      </c>
    </row>
    <row r="2418">
      <c r="A2418" t="s" s="253">
        <v>156</v>
      </c>
      <c r="B2418" t="s" s="252">
        <v>4709</v>
      </c>
      <c r="C2418" t="s" s="253">
        <v>4710</v>
      </c>
      <c r="D2418" t="s" s="253">
        <v>2325</v>
      </c>
      <c r="E2418" t="s" s="253">
        <v>4650</v>
      </c>
      <c r="F2418" s="253">
        <f>IF('J203'!N46&gt;=0,"OK","ERROR")</f>
      </c>
    </row>
    <row r="2419">
      <c r="A2419" t="s" s="253">
        <v>156</v>
      </c>
      <c r="B2419" t="s" s="252">
        <v>4709</v>
      </c>
      <c r="C2419" t="s" s="253">
        <v>4710</v>
      </c>
      <c r="D2419" t="s" s="253">
        <v>2327</v>
      </c>
      <c r="E2419" t="s" s="253">
        <v>4651</v>
      </c>
      <c r="F2419" s="253">
        <f>IF('J203'!O46&gt;=0,"OK","ERROR")</f>
      </c>
    </row>
    <row r="2420">
      <c r="A2420" t="s" s="253">
        <v>156</v>
      </c>
      <c r="B2420" t="s" s="252">
        <v>4709</v>
      </c>
      <c r="C2420" t="s" s="253">
        <v>4710</v>
      </c>
      <c r="D2420" t="s" s="253">
        <v>2329</v>
      </c>
      <c r="E2420" t="s" s="253">
        <v>4652</v>
      </c>
      <c r="F2420" s="253">
        <f>IF('J203'!P46&gt;=0,"OK","ERROR")</f>
      </c>
    </row>
    <row r="2421">
      <c r="A2421" t="s" s="253">
        <v>156</v>
      </c>
      <c r="B2421" t="s" s="252">
        <v>4709</v>
      </c>
      <c r="C2421" t="s" s="253">
        <v>4710</v>
      </c>
      <c r="D2421" t="s" s="253">
        <v>2331</v>
      </c>
      <c r="E2421" t="s" s="253">
        <v>4653</v>
      </c>
      <c r="F2421" s="253">
        <f>IF('J203'!Q46&gt;=0,"OK","ERROR")</f>
      </c>
    </row>
    <row r="2422">
      <c r="A2422" t="s" s="253">
        <v>156</v>
      </c>
      <c r="B2422" t="s" s="252">
        <v>4709</v>
      </c>
      <c r="C2422" t="s" s="253">
        <v>4710</v>
      </c>
      <c r="D2422" t="s" s="253">
        <v>2333</v>
      </c>
      <c r="E2422" t="s" s="253">
        <v>4654</v>
      </c>
      <c r="F2422" s="253">
        <f>IF('J203'!R46&gt;=0,"OK","ERROR")</f>
      </c>
    </row>
    <row r="2423">
      <c r="A2423" t="s" s="253">
        <v>156</v>
      </c>
      <c r="B2423" t="s" s="252">
        <v>4709</v>
      </c>
      <c r="C2423" t="s" s="253">
        <v>4710</v>
      </c>
      <c r="D2423" t="s" s="253">
        <v>2335</v>
      </c>
      <c r="E2423" t="s" s="253">
        <v>4655</v>
      </c>
      <c r="F2423" s="253">
        <f>IF('J203'!S46&gt;=0,"OK","ERROR")</f>
      </c>
    </row>
    <row r="2424">
      <c r="A2424" t="s" s="253">
        <v>156</v>
      </c>
      <c r="B2424" t="s" s="252">
        <v>4709</v>
      </c>
      <c r="C2424" t="s" s="253">
        <v>4710</v>
      </c>
      <c r="D2424" t="s" s="253">
        <v>2337</v>
      </c>
      <c r="E2424" t="s" s="253">
        <v>4656</v>
      </c>
      <c r="F2424" s="253">
        <f>IF('J203'!T46&gt;=0,"OK","ERROR")</f>
      </c>
    </row>
    <row r="2425">
      <c r="A2425" t="s" s="253">
        <v>156</v>
      </c>
      <c r="B2425" t="s" s="252">
        <v>4709</v>
      </c>
      <c r="C2425" t="s" s="253">
        <v>4710</v>
      </c>
      <c r="D2425" t="s" s="253">
        <v>2339</v>
      </c>
      <c r="E2425" t="s" s="253">
        <v>4657</v>
      </c>
      <c r="F2425" s="253">
        <f>IF('J203'!U46&gt;=0,"OK","ERROR")</f>
      </c>
    </row>
    <row r="2426">
      <c r="A2426" t="s" s="253">
        <v>156</v>
      </c>
      <c r="B2426" t="s" s="252">
        <v>4709</v>
      </c>
      <c r="C2426" t="s" s="253">
        <v>4710</v>
      </c>
      <c r="D2426" t="s" s="253">
        <v>2341</v>
      </c>
      <c r="E2426" t="s" s="253">
        <v>4658</v>
      </c>
      <c r="F2426" s="253">
        <f>IF('J203'!V46&gt;=0,"OK","ERROR")</f>
      </c>
    </row>
    <row r="2427">
      <c r="A2427" t="s" s="253">
        <v>156</v>
      </c>
      <c r="B2427" t="s" s="252">
        <v>4709</v>
      </c>
      <c r="C2427" t="s" s="253">
        <v>4710</v>
      </c>
      <c r="D2427" t="s" s="253">
        <v>2343</v>
      </c>
      <c r="E2427" t="s" s="253">
        <v>4659</v>
      </c>
      <c r="F2427" s="253">
        <f>IF('J203'!W46&gt;=0,"OK","ERROR")</f>
      </c>
    </row>
    <row r="2428">
      <c r="A2428" t="s" s="253">
        <v>156</v>
      </c>
      <c r="B2428" t="s" s="252">
        <v>4709</v>
      </c>
      <c r="C2428" t="s" s="253">
        <v>4710</v>
      </c>
      <c r="D2428" t="s" s="253">
        <v>2345</v>
      </c>
      <c r="E2428" t="s" s="253">
        <v>4660</v>
      </c>
      <c r="F2428" s="253">
        <f>IF('J203'!X46&gt;=0,"OK","ERROR")</f>
      </c>
    </row>
    <row r="2429">
      <c r="A2429" t="s" s="253">
        <v>156</v>
      </c>
      <c r="B2429" t="s" s="252">
        <v>4709</v>
      </c>
      <c r="C2429" t="s" s="253">
        <v>4710</v>
      </c>
      <c r="D2429" t="s" s="253">
        <v>2347</v>
      </c>
      <c r="E2429" t="s" s="253">
        <v>4661</v>
      </c>
      <c r="F2429" s="253">
        <f>IF('J203'!Y46&gt;=0,"OK","ERROR")</f>
      </c>
    </row>
    <row r="2430">
      <c r="A2430" t="s" s="253">
        <v>156</v>
      </c>
      <c r="B2430" t="s" s="252">
        <v>4726</v>
      </c>
      <c r="C2430" t="s" s="253">
        <v>4727</v>
      </c>
      <c r="D2430" t="s" s="253">
        <v>1837</v>
      </c>
      <c r="E2430" t="s" s="253">
        <v>4728</v>
      </c>
      <c r="F2430" s="253">
        <f>IF('J203'!K48&gt;=0,"OK","ERROR")</f>
      </c>
    </row>
    <row r="2431">
      <c r="A2431" t="s" s="253">
        <v>156</v>
      </c>
      <c r="B2431" t="s" s="252">
        <v>4726</v>
      </c>
      <c r="C2431" t="s" s="253">
        <v>4727</v>
      </c>
      <c r="D2431" t="s" s="253">
        <v>1839</v>
      </c>
      <c r="E2431" t="s" s="253">
        <v>4729</v>
      </c>
      <c r="F2431" s="253">
        <f>IF('J203'!L48&gt;=0,"OK","ERROR")</f>
      </c>
    </row>
    <row r="2432">
      <c r="A2432" t="s" s="253">
        <v>156</v>
      </c>
      <c r="B2432" t="s" s="252">
        <v>4726</v>
      </c>
      <c r="C2432" t="s" s="253">
        <v>4727</v>
      </c>
      <c r="D2432" t="s" s="253">
        <v>1841</v>
      </c>
      <c r="E2432" t="s" s="253">
        <v>4730</v>
      </c>
      <c r="F2432" s="253">
        <f>IF('J203'!M48&gt;=0,"OK","ERROR")</f>
      </c>
    </row>
    <row r="2433">
      <c r="A2433" t="s" s="253">
        <v>156</v>
      </c>
      <c r="B2433" t="s" s="252">
        <v>4726</v>
      </c>
      <c r="C2433" t="s" s="253">
        <v>4727</v>
      </c>
      <c r="D2433" t="s" s="253">
        <v>1843</v>
      </c>
      <c r="E2433" t="s" s="253">
        <v>4731</v>
      </c>
      <c r="F2433" s="253">
        <f>IF('J203'!N48&gt;=0,"OK","ERROR")</f>
      </c>
    </row>
    <row r="2434">
      <c r="A2434" t="s" s="253">
        <v>156</v>
      </c>
      <c r="B2434" t="s" s="252">
        <v>4726</v>
      </c>
      <c r="C2434" t="s" s="253">
        <v>4727</v>
      </c>
      <c r="D2434" t="s" s="253">
        <v>1845</v>
      </c>
      <c r="E2434" t="s" s="253">
        <v>4732</v>
      </c>
      <c r="F2434" s="253">
        <f>IF('J203'!O48&gt;=0,"OK","ERROR")</f>
      </c>
    </row>
    <row r="2435">
      <c r="A2435" t="s" s="253">
        <v>156</v>
      </c>
      <c r="B2435" t="s" s="252">
        <v>4726</v>
      </c>
      <c r="C2435" t="s" s="253">
        <v>4727</v>
      </c>
      <c r="D2435" t="s" s="253">
        <v>1847</v>
      </c>
      <c r="E2435" t="s" s="253">
        <v>4733</v>
      </c>
      <c r="F2435" s="253">
        <f>IF('J203'!P48&gt;=0,"OK","ERROR")</f>
      </c>
    </row>
    <row r="2436">
      <c r="A2436" t="s" s="253">
        <v>156</v>
      </c>
      <c r="B2436" t="s" s="252">
        <v>4726</v>
      </c>
      <c r="C2436" t="s" s="253">
        <v>4727</v>
      </c>
      <c r="D2436" t="s" s="253">
        <v>1849</v>
      </c>
      <c r="E2436" t="s" s="253">
        <v>4734</v>
      </c>
      <c r="F2436" s="253">
        <f>IF('J203'!Q48&gt;=0,"OK","ERROR")</f>
      </c>
    </row>
    <row r="2437">
      <c r="A2437" t="s" s="253">
        <v>156</v>
      </c>
      <c r="B2437" t="s" s="252">
        <v>4726</v>
      </c>
      <c r="C2437" t="s" s="253">
        <v>4727</v>
      </c>
      <c r="D2437" t="s" s="253">
        <v>1851</v>
      </c>
      <c r="E2437" t="s" s="253">
        <v>4735</v>
      </c>
      <c r="F2437" s="253">
        <f>IF('J203'!R48&gt;=0,"OK","ERROR")</f>
      </c>
    </row>
    <row r="2438">
      <c r="A2438" t="s" s="253">
        <v>156</v>
      </c>
      <c r="B2438" t="s" s="252">
        <v>4726</v>
      </c>
      <c r="C2438" t="s" s="253">
        <v>4727</v>
      </c>
      <c r="D2438" t="s" s="253">
        <v>1853</v>
      </c>
      <c r="E2438" t="s" s="253">
        <v>4736</v>
      </c>
      <c r="F2438" s="253">
        <f>IF('J203'!S48&gt;=0,"OK","ERROR")</f>
      </c>
    </row>
    <row r="2439">
      <c r="A2439" t="s" s="253">
        <v>156</v>
      </c>
      <c r="B2439" t="s" s="252">
        <v>4726</v>
      </c>
      <c r="C2439" t="s" s="253">
        <v>4727</v>
      </c>
      <c r="D2439" t="s" s="253">
        <v>1855</v>
      </c>
      <c r="E2439" t="s" s="253">
        <v>4737</v>
      </c>
      <c r="F2439" s="253">
        <f>IF('J203'!T48&gt;=0,"OK","ERROR")</f>
      </c>
    </row>
    <row r="2440">
      <c r="A2440" t="s" s="253">
        <v>156</v>
      </c>
      <c r="B2440" t="s" s="252">
        <v>4726</v>
      </c>
      <c r="C2440" t="s" s="253">
        <v>4727</v>
      </c>
      <c r="D2440" t="s" s="253">
        <v>1857</v>
      </c>
      <c r="E2440" t="s" s="253">
        <v>4738</v>
      </c>
      <c r="F2440" s="253">
        <f>IF('J203'!U48&gt;=0,"OK","ERROR")</f>
      </c>
    </row>
    <row r="2441">
      <c r="A2441" t="s" s="253">
        <v>156</v>
      </c>
      <c r="B2441" t="s" s="252">
        <v>4726</v>
      </c>
      <c r="C2441" t="s" s="253">
        <v>4727</v>
      </c>
      <c r="D2441" t="s" s="253">
        <v>1859</v>
      </c>
      <c r="E2441" t="s" s="253">
        <v>4739</v>
      </c>
      <c r="F2441" s="253">
        <f>IF('J203'!V48&gt;=0,"OK","ERROR")</f>
      </c>
    </row>
    <row r="2442">
      <c r="A2442" t="s" s="253">
        <v>156</v>
      </c>
      <c r="B2442" t="s" s="252">
        <v>4726</v>
      </c>
      <c r="C2442" t="s" s="253">
        <v>4727</v>
      </c>
      <c r="D2442" t="s" s="253">
        <v>1861</v>
      </c>
      <c r="E2442" t="s" s="253">
        <v>4740</v>
      </c>
      <c r="F2442" s="253">
        <f>IF('J203'!W48&gt;=0,"OK","ERROR")</f>
      </c>
    </row>
    <row r="2443">
      <c r="A2443" t="s" s="253">
        <v>156</v>
      </c>
      <c r="B2443" t="s" s="252">
        <v>4726</v>
      </c>
      <c r="C2443" t="s" s="253">
        <v>4727</v>
      </c>
      <c r="D2443" t="s" s="253">
        <v>1863</v>
      </c>
      <c r="E2443" t="s" s="253">
        <v>4741</v>
      </c>
      <c r="F2443" s="253">
        <f>IF('J203'!X48&gt;=0,"OK","ERROR")</f>
      </c>
    </row>
    <row r="2444">
      <c r="A2444" t="s" s="253">
        <v>156</v>
      </c>
      <c r="B2444" t="s" s="252">
        <v>4726</v>
      </c>
      <c r="C2444" t="s" s="253">
        <v>4727</v>
      </c>
      <c r="D2444" t="s" s="253">
        <v>1865</v>
      </c>
      <c r="E2444" t="s" s="253">
        <v>4742</v>
      </c>
      <c r="F2444" s="253">
        <f>IF('J203'!Y48&gt;=0,"OK","ERROR")</f>
      </c>
    </row>
    <row r="2445">
      <c r="A2445" t="s" s="253">
        <v>157</v>
      </c>
      <c r="B2445" t="s" s="252">
        <v>991</v>
      </c>
      <c r="C2445" t="s" s="253">
        <v>992</v>
      </c>
      <c r="D2445" t="s" s="253">
        <v>993</v>
      </c>
      <c r="E2445" t="s" s="253">
        <v>4743</v>
      </c>
      <c r="F2445" s="253">
        <f>IF(ABS('J204'!Y21-SUM('J204'!X21,'J204'!Q21))&lt;=0.5,"OK","ERROR")</f>
      </c>
    </row>
    <row r="2446">
      <c r="A2446" t="s" s="253">
        <v>157</v>
      </c>
      <c r="B2446" t="s" s="252">
        <v>991</v>
      </c>
      <c r="C2446" t="s" s="253">
        <v>992</v>
      </c>
      <c r="D2446" t="s" s="253">
        <v>995</v>
      </c>
      <c r="E2446" t="s" s="253">
        <v>4744</v>
      </c>
      <c r="F2446" s="253">
        <f>IF(ABS('J204'!Y22-SUM('J204'!X22,'J204'!Q22))&lt;=0.5,"OK","ERROR")</f>
      </c>
    </row>
    <row r="2447">
      <c r="A2447" t="s" s="253">
        <v>157</v>
      </c>
      <c r="B2447" t="s" s="252">
        <v>991</v>
      </c>
      <c r="C2447" t="s" s="253">
        <v>992</v>
      </c>
      <c r="D2447" t="s" s="253">
        <v>997</v>
      </c>
      <c r="E2447" t="s" s="253">
        <v>4745</v>
      </c>
      <c r="F2447" s="253">
        <f>IF(ABS('J204'!Y23-SUM('J204'!X23,'J204'!Q23))&lt;=0.5,"OK","ERROR")</f>
      </c>
    </row>
    <row r="2448">
      <c r="A2448" t="s" s="253">
        <v>157</v>
      </c>
      <c r="B2448" t="s" s="252">
        <v>991</v>
      </c>
      <c r="C2448" t="s" s="253">
        <v>992</v>
      </c>
      <c r="D2448" t="s" s="253">
        <v>2509</v>
      </c>
      <c r="E2448" t="s" s="253">
        <v>4746</v>
      </c>
      <c r="F2448" s="253">
        <f>IF(ABS('J204'!Y24-SUM('J204'!X24,'J204'!Q24))&lt;=0.5,"OK","ERROR")</f>
      </c>
    </row>
    <row r="2449">
      <c r="A2449" t="s" s="253">
        <v>157</v>
      </c>
      <c r="B2449" t="s" s="252">
        <v>991</v>
      </c>
      <c r="C2449" t="s" s="253">
        <v>992</v>
      </c>
      <c r="D2449" t="s" s="253">
        <v>2511</v>
      </c>
      <c r="E2449" t="s" s="253">
        <v>4747</v>
      </c>
      <c r="F2449" s="253">
        <f>IF(ABS('J204'!Y25-SUM('J204'!X25,'J204'!Q25))&lt;=0.5,"OK","ERROR")</f>
      </c>
    </row>
    <row r="2450">
      <c r="A2450" t="s" s="253">
        <v>157</v>
      </c>
      <c r="B2450" t="s" s="252">
        <v>991</v>
      </c>
      <c r="C2450" t="s" s="253">
        <v>992</v>
      </c>
      <c r="D2450" t="s" s="253">
        <v>1003</v>
      </c>
      <c r="E2450" t="s" s="253">
        <v>4748</v>
      </c>
      <c r="F2450" s="253">
        <f>IF(ABS('J204'!Y26-SUM('J204'!X26,'J204'!Q26))&lt;=0.5,"OK","ERROR")</f>
      </c>
    </row>
    <row r="2451">
      <c r="A2451" t="s" s="253">
        <v>157</v>
      </c>
      <c r="B2451" t="s" s="252">
        <v>1167</v>
      </c>
      <c r="C2451" t="s" s="253">
        <v>1168</v>
      </c>
      <c r="D2451" t="s" s="253">
        <v>2595</v>
      </c>
      <c r="E2451" t="s" s="253">
        <v>4749</v>
      </c>
      <c r="F2451" s="253">
        <f>IF(ABS('J204'!Q21-SUM('J204'!K21,'J204'!L21,'J204'!N21,'J204'!O21,'J204'!P21,'J204'!M21))&lt;=0.5,"OK","ERROR")</f>
      </c>
    </row>
    <row r="2452">
      <c r="A2452" t="s" s="253">
        <v>157</v>
      </c>
      <c r="B2452" t="s" s="252">
        <v>1167</v>
      </c>
      <c r="C2452" t="s" s="253">
        <v>1168</v>
      </c>
      <c r="D2452" t="s" s="253">
        <v>2597</v>
      </c>
      <c r="E2452" t="s" s="253">
        <v>4750</v>
      </c>
      <c r="F2452" s="253">
        <f>IF(ABS('J204'!X21-SUM('J204'!R21,'J204'!S21,'J204'!U21,'J204'!V21,'J204'!W21,'J204'!T21))&lt;=0.5,"OK","ERROR")</f>
      </c>
    </row>
    <row r="2453">
      <c r="A2453" t="s" s="253">
        <v>157</v>
      </c>
      <c r="B2453" t="s" s="252">
        <v>1167</v>
      </c>
      <c r="C2453" t="s" s="253">
        <v>1168</v>
      </c>
      <c r="D2453" t="s" s="253">
        <v>2599</v>
      </c>
      <c r="E2453" t="s" s="253">
        <v>4751</v>
      </c>
      <c r="F2453" s="253">
        <f>IF(ABS('J204'!Q22-SUM('J204'!K22,'J204'!L22,'J204'!N22,'J204'!O22,'J204'!P22,'J204'!M22))&lt;=0.5,"OK","ERROR")</f>
      </c>
    </row>
    <row r="2454">
      <c r="A2454" t="s" s="253">
        <v>157</v>
      </c>
      <c r="B2454" t="s" s="252">
        <v>1167</v>
      </c>
      <c r="C2454" t="s" s="253">
        <v>1168</v>
      </c>
      <c r="D2454" t="s" s="253">
        <v>2601</v>
      </c>
      <c r="E2454" t="s" s="253">
        <v>4752</v>
      </c>
      <c r="F2454" s="253">
        <f>IF(ABS('J204'!X22-SUM('J204'!R22,'J204'!S22,'J204'!U22,'J204'!V22,'J204'!W22,'J204'!T22))&lt;=0.5,"OK","ERROR")</f>
      </c>
    </row>
    <row r="2455">
      <c r="A2455" t="s" s="253">
        <v>157</v>
      </c>
      <c r="B2455" t="s" s="252">
        <v>1167</v>
      </c>
      <c r="C2455" t="s" s="253">
        <v>1168</v>
      </c>
      <c r="D2455" t="s" s="253">
        <v>2603</v>
      </c>
      <c r="E2455" t="s" s="253">
        <v>4753</v>
      </c>
      <c r="F2455" s="253">
        <f>IF(ABS('J204'!Q23-SUM('J204'!K23,'J204'!L23,'J204'!N23,'J204'!O23,'J204'!P23,'J204'!M23))&lt;=0.5,"OK","ERROR")</f>
      </c>
    </row>
    <row r="2456">
      <c r="A2456" t="s" s="253">
        <v>157</v>
      </c>
      <c r="B2456" t="s" s="252">
        <v>1167</v>
      </c>
      <c r="C2456" t="s" s="253">
        <v>1168</v>
      </c>
      <c r="D2456" t="s" s="253">
        <v>2605</v>
      </c>
      <c r="E2456" t="s" s="253">
        <v>4754</v>
      </c>
      <c r="F2456" s="253">
        <f>IF(ABS('J204'!X23-SUM('J204'!R23,'J204'!S23,'J204'!U23,'J204'!V23,'J204'!W23,'J204'!T23))&lt;=0.5,"OK","ERROR")</f>
      </c>
    </row>
    <row r="2457">
      <c r="A2457" t="s" s="253">
        <v>157</v>
      </c>
      <c r="B2457" t="s" s="252">
        <v>1167</v>
      </c>
      <c r="C2457" t="s" s="253">
        <v>1168</v>
      </c>
      <c r="D2457" t="s" s="253">
        <v>2607</v>
      </c>
      <c r="E2457" t="s" s="253">
        <v>4755</v>
      </c>
      <c r="F2457" s="253">
        <f>IF(ABS('J204'!Q24-SUM('J204'!K24,'J204'!L24,'J204'!N24,'J204'!O24,'J204'!P24,'J204'!M24))&lt;=0.5,"OK","ERROR")</f>
      </c>
    </row>
    <row r="2458">
      <c r="A2458" t="s" s="253">
        <v>157</v>
      </c>
      <c r="B2458" t="s" s="252">
        <v>1167</v>
      </c>
      <c r="C2458" t="s" s="253">
        <v>1168</v>
      </c>
      <c r="D2458" t="s" s="253">
        <v>2609</v>
      </c>
      <c r="E2458" t="s" s="253">
        <v>4756</v>
      </c>
      <c r="F2458" s="253">
        <f>IF(ABS('J204'!X24-SUM('J204'!R24,'J204'!S24,'J204'!U24,'J204'!V24,'J204'!W24,'J204'!T24))&lt;=0.5,"OK","ERROR")</f>
      </c>
    </row>
    <row r="2459">
      <c r="A2459" t="s" s="253">
        <v>157</v>
      </c>
      <c r="B2459" t="s" s="252">
        <v>1167</v>
      </c>
      <c r="C2459" t="s" s="253">
        <v>1168</v>
      </c>
      <c r="D2459" t="s" s="253">
        <v>2611</v>
      </c>
      <c r="E2459" t="s" s="253">
        <v>4757</v>
      </c>
      <c r="F2459" s="253">
        <f>IF(ABS('J204'!Q25-SUM('J204'!K25,'J204'!L25,'J204'!N25,'J204'!O25,'J204'!P25,'J204'!M25))&lt;=0.5,"OK","ERROR")</f>
      </c>
    </row>
    <row r="2460">
      <c r="A2460" t="s" s="253">
        <v>157</v>
      </c>
      <c r="B2460" t="s" s="252">
        <v>1167</v>
      </c>
      <c r="C2460" t="s" s="253">
        <v>1168</v>
      </c>
      <c r="D2460" t="s" s="253">
        <v>2613</v>
      </c>
      <c r="E2460" t="s" s="253">
        <v>4758</v>
      </c>
      <c r="F2460" s="253">
        <f>IF(ABS('J204'!X25-SUM('J204'!R25,'J204'!S25,'J204'!U25,'J204'!V25,'J204'!W25,'J204'!T25))&lt;=0.5,"OK","ERROR")</f>
      </c>
    </row>
    <row r="2461">
      <c r="A2461" t="s" s="253">
        <v>157</v>
      </c>
      <c r="B2461" t="s" s="252">
        <v>1167</v>
      </c>
      <c r="C2461" t="s" s="253">
        <v>1168</v>
      </c>
      <c r="D2461" t="s" s="253">
        <v>2615</v>
      </c>
      <c r="E2461" t="s" s="253">
        <v>4759</v>
      </c>
      <c r="F2461" s="253">
        <f>IF(ABS('J204'!Q26-SUM('J204'!K26,'J204'!L26,'J204'!N26,'J204'!O26,'J204'!P26,'J204'!M26))&lt;=0.5,"OK","ERROR")</f>
      </c>
    </row>
    <row r="2462">
      <c r="A2462" t="s" s="253">
        <v>157</v>
      </c>
      <c r="B2462" t="s" s="252">
        <v>1167</v>
      </c>
      <c r="C2462" t="s" s="253">
        <v>1168</v>
      </c>
      <c r="D2462" t="s" s="253">
        <v>2617</v>
      </c>
      <c r="E2462" t="s" s="253">
        <v>4760</v>
      </c>
      <c r="F2462" s="253">
        <f>IF(ABS('J204'!X26-SUM('J204'!R26,'J204'!S26,'J204'!U26,'J204'!V26,'J204'!W26,'J204'!T26))&lt;=0.5,"OK","ERROR")</f>
      </c>
    </row>
    <row r="2463">
      <c r="A2463" t="s" s="253">
        <v>157</v>
      </c>
      <c r="B2463" t="s" s="252">
        <v>4761</v>
      </c>
      <c r="C2463" t="s" s="253">
        <v>4762</v>
      </c>
      <c r="D2463" t="s" s="253">
        <v>4763</v>
      </c>
      <c r="E2463" t="s" s="253">
        <v>4764</v>
      </c>
      <c r="F2463" s="253">
        <f>IF(ABS('J204'!K21-SUM('J204'!K23,'J204'!K22))&lt;=0.5,"OK","ERROR")</f>
      </c>
    </row>
    <row r="2464">
      <c r="A2464" t="s" s="253">
        <v>157</v>
      </c>
      <c r="B2464" t="s" s="252">
        <v>4761</v>
      </c>
      <c r="C2464" t="s" s="253">
        <v>4762</v>
      </c>
      <c r="D2464" t="s" s="253">
        <v>4765</v>
      </c>
      <c r="E2464" t="s" s="253">
        <v>4766</v>
      </c>
      <c r="F2464" s="253">
        <f>IF(ABS('J204'!L21-SUM('J204'!L23,'J204'!L22))&lt;=0.5,"OK","ERROR")</f>
      </c>
    </row>
    <row r="2465">
      <c r="A2465" t="s" s="253">
        <v>157</v>
      </c>
      <c r="B2465" t="s" s="252">
        <v>4761</v>
      </c>
      <c r="C2465" t="s" s="253">
        <v>4762</v>
      </c>
      <c r="D2465" t="s" s="253">
        <v>4767</v>
      </c>
      <c r="E2465" t="s" s="253">
        <v>4768</v>
      </c>
      <c r="F2465" s="253">
        <f>IF(ABS('J204'!M21-SUM('J204'!M23,'J204'!M22))&lt;=0.5,"OK","ERROR")</f>
      </c>
    </row>
    <row r="2466">
      <c r="A2466" t="s" s="253">
        <v>157</v>
      </c>
      <c r="B2466" t="s" s="252">
        <v>4761</v>
      </c>
      <c r="C2466" t="s" s="253">
        <v>4762</v>
      </c>
      <c r="D2466" t="s" s="253">
        <v>4769</v>
      </c>
      <c r="E2466" t="s" s="253">
        <v>4770</v>
      </c>
      <c r="F2466" s="253">
        <f>IF(ABS('J204'!N21-SUM('J204'!N23,'J204'!N22))&lt;=0.5,"OK","ERROR")</f>
      </c>
    </row>
    <row r="2467">
      <c r="A2467" t="s" s="253">
        <v>157</v>
      </c>
      <c r="B2467" t="s" s="252">
        <v>4761</v>
      </c>
      <c r="C2467" t="s" s="253">
        <v>4762</v>
      </c>
      <c r="D2467" t="s" s="253">
        <v>4771</v>
      </c>
      <c r="E2467" t="s" s="253">
        <v>4772</v>
      </c>
      <c r="F2467" s="253">
        <f>IF(ABS('J204'!O21-SUM('J204'!O23,'J204'!O22))&lt;=0.5,"OK","ERROR")</f>
      </c>
    </row>
    <row r="2468">
      <c r="A2468" t="s" s="253">
        <v>157</v>
      </c>
      <c r="B2468" t="s" s="252">
        <v>4761</v>
      </c>
      <c r="C2468" t="s" s="253">
        <v>4762</v>
      </c>
      <c r="D2468" t="s" s="253">
        <v>4773</v>
      </c>
      <c r="E2468" t="s" s="253">
        <v>4774</v>
      </c>
      <c r="F2468" s="253">
        <f>IF(ABS('J204'!P21-SUM('J204'!P23,'J204'!P22))&lt;=0.5,"OK","ERROR")</f>
      </c>
    </row>
    <row r="2469">
      <c r="A2469" t="s" s="253">
        <v>157</v>
      </c>
      <c r="B2469" t="s" s="252">
        <v>4761</v>
      </c>
      <c r="C2469" t="s" s="253">
        <v>4762</v>
      </c>
      <c r="D2469" t="s" s="253">
        <v>4775</v>
      </c>
      <c r="E2469" t="s" s="253">
        <v>4776</v>
      </c>
      <c r="F2469" s="253">
        <f>IF(ABS('J204'!Q21-SUM('J204'!Q23,'J204'!Q22))&lt;=0.5,"OK","ERROR")</f>
      </c>
    </row>
    <row r="2470">
      <c r="A2470" t="s" s="253">
        <v>157</v>
      </c>
      <c r="B2470" t="s" s="252">
        <v>4761</v>
      </c>
      <c r="C2470" t="s" s="253">
        <v>4762</v>
      </c>
      <c r="D2470" t="s" s="253">
        <v>4777</v>
      </c>
      <c r="E2470" t="s" s="253">
        <v>4778</v>
      </c>
      <c r="F2470" s="253">
        <f>IF(ABS('J204'!R21-SUM('J204'!R23,'J204'!R22))&lt;=0.5,"OK","ERROR")</f>
      </c>
    </row>
    <row r="2471">
      <c r="A2471" t="s" s="253">
        <v>157</v>
      </c>
      <c r="B2471" t="s" s="252">
        <v>4761</v>
      </c>
      <c r="C2471" t="s" s="253">
        <v>4762</v>
      </c>
      <c r="D2471" t="s" s="253">
        <v>4779</v>
      </c>
      <c r="E2471" t="s" s="253">
        <v>4780</v>
      </c>
      <c r="F2471" s="253">
        <f>IF(ABS('J204'!S21-SUM('J204'!S23,'J204'!S22))&lt;=0.5,"OK","ERROR")</f>
      </c>
    </row>
    <row r="2472">
      <c r="A2472" t="s" s="253">
        <v>157</v>
      </c>
      <c r="B2472" t="s" s="252">
        <v>4761</v>
      </c>
      <c r="C2472" t="s" s="253">
        <v>4762</v>
      </c>
      <c r="D2472" t="s" s="253">
        <v>4781</v>
      </c>
      <c r="E2472" t="s" s="253">
        <v>4782</v>
      </c>
      <c r="F2472" s="253">
        <f>IF(ABS('J204'!T21-SUM('J204'!T23,'J204'!T22))&lt;=0.5,"OK","ERROR")</f>
      </c>
    </row>
    <row r="2473">
      <c r="A2473" t="s" s="253">
        <v>157</v>
      </c>
      <c r="B2473" t="s" s="252">
        <v>4761</v>
      </c>
      <c r="C2473" t="s" s="253">
        <v>4762</v>
      </c>
      <c r="D2473" t="s" s="253">
        <v>4783</v>
      </c>
      <c r="E2473" t="s" s="253">
        <v>4784</v>
      </c>
      <c r="F2473" s="253">
        <f>IF(ABS('J204'!U21-SUM('J204'!U23,'J204'!U22))&lt;=0.5,"OK","ERROR")</f>
      </c>
    </row>
    <row r="2474">
      <c r="A2474" t="s" s="253">
        <v>157</v>
      </c>
      <c r="B2474" t="s" s="252">
        <v>4761</v>
      </c>
      <c r="C2474" t="s" s="253">
        <v>4762</v>
      </c>
      <c r="D2474" t="s" s="253">
        <v>4785</v>
      </c>
      <c r="E2474" t="s" s="253">
        <v>4786</v>
      </c>
      <c r="F2474" s="253">
        <f>IF(ABS('J204'!V21-SUM('J204'!V23,'J204'!V22))&lt;=0.5,"OK","ERROR")</f>
      </c>
    </row>
    <row r="2475">
      <c r="A2475" t="s" s="253">
        <v>157</v>
      </c>
      <c r="B2475" t="s" s="252">
        <v>4761</v>
      </c>
      <c r="C2475" t="s" s="253">
        <v>4762</v>
      </c>
      <c r="D2475" t="s" s="253">
        <v>4787</v>
      </c>
      <c r="E2475" t="s" s="253">
        <v>4788</v>
      </c>
      <c r="F2475" s="253">
        <f>IF(ABS('J204'!W21-SUM('J204'!W23,'J204'!W22))&lt;=0.5,"OK","ERROR")</f>
      </c>
    </row>
    <row r="2476">
      <c r="A2476" t="s" s="253">
        <v>157</v>
      </c>
      <c r="B2476" t="s" s="252">
        <v>4761</v>
      </c>
      <c r="C2476" t="s" s="253">
        <v>4762</v>
      </c>
      <c r="D2476" t="s" s="253">
        <v>4789</v>
      </c>
      <c r="E2476" t="s" s="253">
        <v>4790</v>
      </c>
      <c r="F2476" s="253">
        <f>IF(ABS('J204'!X21-SUM('J204'!X23,'J204'!X22))&lt;=0.5,"OK","ERROR")</f>
      </c>
    </row>
    <row r="2477">
      <c r="A2477" t="s" s="253">
        <v>157</v>
      </c>
      <c r="B2477" t="s" s="252">
        <v>4761</v>
      </c>
      <c r="C2477" t="s" s="253">
        <v>4762</v>
      </c>
      <c r="D2477" t="s" s="253">
        <v>4791</v>
      </c>
      <c r="E2477" t="s" s="253">
        <v>4792</v>
      </c>
      <c r="F2477" s="253">
        <f>IF(ABS('J204'!Y21-SUM('J204'!Y23,'J204'!Y22))&lt;=0.5,"OK","ERROR")</f>
      </c>
    </row>
    <row r="2478">
      <c r="A2478" t="s" s="253">
        <v>157</v>
      </c>
      <c r="B2478" t="s" s="252">
        <v>4793</v>
      </c>
      <c r="C2478" t="s" s="253">
        <v>4794</v>
      </c>
      <c r="D2478" t="s" s="253">
        <v>4795</v>
      </c>
      <c r="E2478" t="s" s="253">
        <v>4796</v>
      </c>
      <c r="F2478" s="253">
        <f>IF(ABS('J204'!K24-SUM('J204'!K26,'J204'!K25))&lt;=0.5,"OK","ERROR")</f>
      </c>
    </row>
    <row r="2479">
      <c r="A2479" t="s" s="253">
        <v>157</v>
      </c>
      <c r="B2479" t="s" s="252">
        <v>4793</v>
      </c>
      <c r="C2479" t="s" s="253">
        <v>4794</v>
      </c>
      <c r="D2479" t="s" s="253">
        <v>4797</v>
      </c>
      <c r="E2479" t="s" s="253">
        <v>4798</v>
      </c>
      <c r="F2479" s="253">
        <f>IF(ABS('J204'!L24-SUM('J204'!L26,'J204'!L25))&lt;=0.5,"OK","ERROR")</f>
      </c>
    </row>
    <row r="2480">
      <c r="A2480" t="s" s="253">
        <v>157</v>
      </c>
      <c r="B2480" t="s" s="252">
        <v>4793</v>
      </c>
      <c r="C2480" t="s" s="253">
        <v>4794</v>
      </c>
      <c r="D2480" t="s" s="253">
        <v>4799</v>
      </c>
      <c r="E2480" t="s" s="253">
        <v>4800</v>
      </c>
      <c r="F2480" s="253">
        <f>IF(ABS('J204'!M24-SUM('J204'!M26,'J204'!M25))&lt;=0.5,"OK","ERROR")</f>
      </c>
    </row>
    <row r="2481">
      <c r="A2481" t="s" s="253">
        <v>157</v>
      </c>
      <c r="B2481" t="s" s="252">
        <v>4793</v>
      </c>
      <c r="C2481" t="s" s="253">
        <v>4794</v>
      </c>
      <c r="D2481" t="s" s="253">
        <v>4801</v>
      </c>
      <c r="E2481" t="s" s="253">
        <v>4802</v>
      </c>
      <c r="F2481" s="253">
        <f>IF(ABS('J204'!N24-SUM('J204'!N26,'J204'!N25))&lt;=0.5,"OK","ERROR")</f>
      </c>
    </row>
    <row r="2482">
      <c r="A2482" t="s" s="253">
        <v>157</v>
      </c>
      <c r="B2482" t="s" s="252">
        <v>4793</v>
      </c>
      <c r="C2482" t="s" s="253">
        <v>4794</v>
      </c>
      <c r="D2482" t="s" s="253">
        <v>4803</v>
      </c>
      <c r="E2482" t="s" s="253">
        <v>4804</v>
      </c>
      <c r="F2482" s="253">
        <f>IF(ABS('J204'!O24-SUM('J204'!O26,'J204'!O25))&lt;=0.5,"OK","ERROR")</f>
      </c>
    </row>
    <row r="2483">
      <c r="A2483" t="s" s="253">
        <v>157</v>
      </c>
      <c r="B2483" t="s" s="252">
        <v>4793</v>
      </c>
      <c r="C2483" t="s" s="253">
        <v>4794</v>
      </c>
      <c r="D2483" t="s" s="253">
        <v>4805</v>
      </c>
      <c r="E2483" t="s" s="253">
        <v>4806</v>
      </c>
      <c r="F2483" s="253">
        <f>IF(ABS('J204'!P24-SUM('J204'!P26,'J204'!P25))&lt;=0.5,"OK","ERROR")</f>
      </c>
    </row>
    <row r="2484">
      <c r="A2484" t="s" s="253">
        <v>157</v>
      </c>
      <c r="B2484" t="s" s="252">
        <v>4793</v>
      </c>
      <c r="C2484" t="s" s="253">
        <v>4794</v>
      </c>
      <c r="D2484" t="s" s="253">
        <v>4807</v>
      </c>
      <c r="E2484" t="s" s="253">
        <v>4808</v>
      </c>
      <c r="F2484" s="253">
        <f>IF(ABS('J204'!Q24-SUM('J204'!Q26,'J204'!Q25))&lt;=0.5,"OK","ERROR")</f>
      </c>
    </row>
    <row r="2485">
      <c r="A2485" t="s" s="253">
        <v>157</v>
      </c>
      <c r="B2485" t="s" s="252">
        <v>4793</v>
      </c>
      <c r="C2485" t="s" s="253">
        <v>4794</v>
      </c>
      <c r="D2485" t="s" s="253">
        <v>4809</v>
      </c>
      <c r="E2485" t="s" s="253">
        <v>4810</v>
      </c>
      <c r="F2485" s="253">
        <f>IF(ABS('J204'!R24-SUM('J204'!R26,'J204'!R25))&lt;=0.5,"OK","ERROR")</f>
      </c>
    </row>
    <row r="2486">
      <c r="A2486" t="s" s="253">
        <v>157</v>
      </c>
      <c r="B2486" t="s" s="252">
        <v>4793</v>
      </c>
      <c r="C2486" t="s" s="253">
        <v>4794</v>
      </c>
      <c r="D2486" t="s" s="253">
        <v>4811</v>
      </c>
      <c r="E2486" t="s" s="253">
        <v>4812</v>
      </c>
      <c r="F2486" s="253">
        <f>IF(ABS('J204'!S24-SUM('J204'!S26,'J204'!S25))&lt;=0.5,"OK","ERROR")</f>
      </c>
    </row>
    <row r="2487">
      <c r="A2487" t="s" s="253">
        <v>157</v>
      </c>
      <c r="B2487" t="s" s="252">
        <v>4793</v>
      </c>
      <c r="C2487" t="s" s="253">
        <v>4794</v>
      </c>
      <c r="D2487" t="s" s="253">
        <v>4813</v>
      </c>
      <c r="E2487" t="s" s="253">
        <v>4814</v>
      </c>
      <c r="F2487" s="253">
        <f>IF(ABS('J204'!T24-SUM('J204'!T26,'J204'!T25))&lt;=0.5,"OK","ERROR")</f>
      </c>
    </row>
    <row r="2488">
      <c r="A2488" t="s" s="253">
        <v>157</v>
      </c>
      <c r="B2488" t="s" s="252">
        <v>4793</v>
      </c>
      <c r="C2488" t="s" s="253">
        <v>4794</v>
      </c>
      <c r="D2488" t="s" s="253">
        <v>4815</v>
      </c>
      <c r="E2488" t="s" s="253">
        <v>4816</v>
      </c>
      <c r="F2488" s="253">
        <f>IF(ABS('J204'!U24-SUM('J204'!U26,'J204'!U25))&lt;=0.5,"OK","ERROR")</f>
      </c>
    </row>
    <row r="2489">
      <c r="A2489" t="s" s="253">
        <v>157</v>
      </c>
      <c r="B2489" t="s" s="252">
        <v>4793</v>
      </c>
      <c r="C2489" t="s" s="253">
        <v>4794</v>
      </c>
      <c r="D2489" t="s" s="253">
        <v>4817</v>
      </c>
      <c r="E2489" t="s" s="253">
        <v>4818</v>
      </c>
      <c r="F2489" s="253">
        <f>IF(ABS('J204'!V24-SUM('J204'!V26,'J204'!V25))&lt;=0.5,"OK","ERROR")</f>
      </c>
    </row>
    <row r="2490">
      <c r="A2490" t="s" s="253">
        <v>157</v>
      </c>
      <c r="B2490" t="s" s="252">
        <v>4793</v>
      </c>
      <c r="C2490" t="s" s="253">
        <v>4794</v>
      </c>
      <c r="D2490" t="s" s="253">
        <v>4819</v>
      </c>
      <c r="E2490" t="s" s="253">
        <v>4820</v>
      </c>
      <c r="F2490" s="253">
        <f>IF(ABS('J204'!W24-SUM('J204'!W26,'J204'!W25))&lt;=0.5,"OK","ERROR")</f>
      </c>
    </row>
    <row r="2491">
      <c r="A2491" t="s" s="253">
        <v>157</v>
      </c>
      <c r="B2491" t="s" s="252">
        <v>4793</v>
      </c>
      <c r="C2491" t="s" s="253">
        <v>4794</v>
      </c>
      <c r="D2491" t="s" s="253">
        <v>4821</v>
      </c>
      <c r="E2491" t="s" s="253">
        <v>4822</v>
      </c>
      <c r="F2491" s="253">
        <f>IF(ABS('J204'!X24-SUM('J204'!X26,'J204'!X25))&lt;=0.5,"OK","ERROR")</f>
      </c>
    </row>
    <row r="2492">
      <c r="A2492" t="s" s="253">
        <v>157</v>
      </c>
      <c r="B2492" t="s" s="252">
        <v>4793</v>
      </c>
      <c r="C2492" t="s" s="253">
        <v>4794</v>
      </c>
      <c r="D2492" t="s" s="253">
        <v>4823</v>
      </c>
      <c r="E2492" t="s" s="253">
        <v>4824</v>
      </c>
      <c r="F2492" s="253">
        <f>IF(ABS('J204'!Y24-SUM('J204'!Y26,'J204'!Y25))&lt;=0.5,"OK","ERROR")</f>
      </c>
    </row>
    <row r="2493">
      <c r="A2493" t="s" s="253">
        <v>157</v>
      </c>
      <c r="B2493" t="s" s="252">
        <v>4825</v>
      </c>
      <c r="C2493" t="s" s="253">
        <v>4826</v>
      </c>
      <c r="D2493" t="s" s="253">
        <v>4827</v>
      </c>
      <c r="E2493" t="s" s="253">
        <v>4828</v>
      </c>
      <c r="F2493" s="253">
        <f>IF(ABS('J204'!K22-'J204'!K25)&lt;=0.5,"OK","ERROR")</f>
      </c>
    </row>
    <row r="2494">
      <c r="A2494" t="s" s="253">
        <v>157</v>
      </c>
      <c r="B2494" t="s" s="252">
        <v>4825</v>
      </c>
      <c r="C2494" t="s" s="253">
        <v>4826</v>
      </c>
      <c r="D2494" t="s" s="253">
        <v>4829</v>
      </c>
      <c r="E2494" t="s" s="253">
        <v>4830</v>
      </c>
      <c r="F2494" s="253">
        <f>IF(ABS('J204'!L22-'J204'!L25)&lt;=0.5,"OK","ERROR")</f>
      </c>
    </row>
    <row r="2495">
      <c r="A2495" t="s" s="253">
        <v>157</v>
      </c>
      <c r="B2495" t="s" s="252">
        <v>4825</v>
      </c>
      <c r="C2495" t="s" s="253">
        <v>4826</v>
      </c>
      <c r="D2495" t="s" s="253">
        <v>4831</v>
      </c>
      <c r="E2495" t="s" s="253">
        <v>4832</v>
      </c>
      <c r="F2495" s="253">
        <f>IF(ABS('J204'!M22-'J204'!M25)&lt;=0.5,"OK","ERROR")</f>
      </c>
    </row>
    <row r="2496">
      <c r="A2496" t="s" s="253">
        <v>157</v>
      </c>
      <c r="B2496" t="s" s="252">
        <v>4825</v>
      </c>
      <c r="C2496" t="s" s="253">
        <v>4826</v>
      </c>
      <c r="D2496" t="s" s="253">
        <v>4833</v>
      </c>
      <c r="E2496" t="s" s="253">
        <v>4834</v>
      </c>
      <c r="F2496" s="253">
        <f>IF(ABS('J204'!N22-'J204'!N25)&lt;=0.5,"OK","ERROR")</f>
      </c>
    </row>
    <row r="2497">
      <c r="A2497" t="s" s="253">
        <v>157</v>
      </c>
      <c r="B2497" t="s" s="252">
        <v>4825</v>
      </c>
      <c r="C2497" t="s" s="253">
        <v>4826</v>
      </c>
      <c r="D2497" t="s" s="253">
        <v>4835</v>
      </c>
      <c r="E2497" t="s" s="253">
        <v>4836</v>
      </c>
      <c r="F2497" s="253">
        <f>IF(ABS('J204'!O22-'J204'!O25)&lt;=0.5,"OK","ERROR")</f>
      </c>
    </row>
    <row r="2498">
      <c r="A2498" t="s" s="253">
        <v>157</v>
      </c>
      <c r="B2498" t="s" s="252">
        <v>4825</v>
      </c>
      <c r="C2498" t="s" s="253">
        <v>4826</v>
      </c>
      <c r="D2498" t="s" s="253">
        <v>4837</v>
      </c>
      <c r="E2498" t="s" s="253">
        <v>4838</v>
      </c>
      <c r="F2498" s="253">
        <f>IF(ABS('J204'!P22-'J204'!P25)&lt;=0.5,"OK","ERROR")</f>
      </c>
    </row>
    <row r="2499">
      <c r="A2499" t="s" s="253">
        <v>157</v>
      </c>
      <c r="B2499" t="s" s="252">
        <v>4825</v>
      </c>
      <c r="C2499" t="s" s="253">
        <v>4826</v>
      </c>
      <c r="D2499" t="s" s="253">
        <v>4839</v>
      </c>
      <c r="E2499" t="s" s="253">
        <v>4840</v>
      </c>
      <c r="F2499" s="253">
        <f>IF(ABS('J204'!Q22-'J204'!Q25)&lt;=0.5,"OK","ERROR")</f>
      </c>
    </row>
    <row r="2500">
      <c r="A2500" t="s" s="253">
        <v>157</v>
      </c>
      <c r="B2500" t="s" s="252">
        <v>4841</v>
      </c>
      <c r="C2500" t="s" s="253">
        <v>4842</v>
      </c>
      <c r="D2500" t="s" s="253">
        <v>4843</v>
      </c>
      <c r="E2500" t="s" s="253">
        <v>4844</v>
      </c>
      <c r="F2500" s="253">
        <f>IF(ABS('J204'!R23-'J204'!R26)&lt;=0.5,"OK","ERROR")</f>
      </c>
    </row>
    <row r="2501">
      <c r="A2501" t="s" s="253">
        <v>157</v>
      </c>
      <c r="B2501" t="s" s="252">
        <v>4841</v>
      </c>
      <c r="C2501" t="s" s="253">
        <v>4842</v>
      </c>
      <c r="D2501" t="s" s="253">
        <v>4845</v>
      </c>
      <c r="E2501" t="s" s="253">
        <v>4846</v>
      </c>
      <c r="F2501" s="253">
        <f>IF(ABS('J204'!S23-'J204'!S26)&lt;=0.5,"OK","ERROR")</f>
      </c>
    </row>
    <row r="2502">
      <c r="A2502" t="s" s="253">
        <v>157</v>
      </c>
      <c r="B2502" t="s" s="252">
        <v>4841</v>
      </c>
      <c r="C2502" t="s" s="253">
        <v>4842</v>
      </c>
      <c r="D2502" t="s" s="253">
        <v>4847</v>
      </c>
      <c r="E2502" t="s" s="253">
        <v>4848</v>
      </c>
      <c r="F2502" s="253">
        <f>IF(ABS('J204'!T23-'J204'!T26)&lt;=0.5,"OK","ERROR")</f>
      </c>
    </row>
    <row r="2503">
      <c r="A2503" t="s" s="253">
        <v>157</v>
      </c>
      <c r="B2503" t="s" s="252">
        <v>4841</v>
      </c>
      <c r="C2503" t="s" s="253">
        <v>4842</v>
      </c>
      <c r="D2503" t="s" s="253">
        <v>4849</v>
      </c>
      <c r="E2503" t="s" s="253">
        <v>4850</v>
      </c>
      <c r="F2503" s="253">
        <f>IF(ABS('J204'!U23-'J204'!U26)&lt;=0.5,"OK","ERROR")</f>
      </c>
    </row>
    <row r="2504">
      <c r="A2504" t="s" s="253">
        <v>157</v>
      </c>
      <c r="B2504" t="s" s="252">
        <v>4841</v>
      </c>
      <c r="C2504" t="s" s="253">
        <v>4842</v>
      </c>
      <c r="D2504" t="s" s="253">
        <v>4851</v>
      </c>
      <c r="E2504" t="s" s="253">
        <v>4852</v>
      </c>
      <c r="F2504" s="253">
        <f>IF(ABS('J204'!V23-'J204'!V26)&lt;=0.5,"OK","ERROR")</f>
      </c>
    </row>
    <row r="2505">
      <c r="A2505" t="s" s="253">
        <v>157</v>
      </c>
      <c r="B2505" t="s" s="252">
        <v>4841</v>
      </c>
      <c r="C2505" t="s" s="253">
        <v>4842</v>
      </c>
      <c r="D2505" t="s" s="253">
        <v>4853</v>
      </c>
      <c r="E2505" t="s" s="253">
        <v>4854</v>
      </c>
      <c r="F2505" s="253">
        <f>IF(ABS('J204'!W23-'J204'!W26)&lt;=0.5,"OK","ERROR")</f>
      </c>
    </row>
    <row r="2506">
      <c r="A2506" t="s" s="253">
        <v>157</v>
      </c>
      <c r="B2506" t="s" s="252">
        <v>4841</v>
      </c>
      <c r="C2506" t="s" s="253">
        <v>4842</v>
      </c>
      <c r="D2506" t="s" s="253">
        <v>4855</v>
      </c>
      <c r="E2506" t="s" s="253">
        <v>4856</v>
      </c>
      <c r="F2506" s="253">
        <f>IF(ABS('J204'!X23-'J204'!X26)&lt;=0.5,"OK","ERROR")</f>
      </c>
    </row>
    <row r="2507">
      <c r="A2507" t="s" s="253">
        <v>157</v>
      </c>
      <c r="B2507" t="s" s="252">
        <v>4857</v>
      </c>
      <c r="C2507" t="s" s="253">
        <v>4858</v>
      </c>
      <c r="D2507" t="s" s="253">
        <v>4859</v>
      </c>
      <c r="E2507" t="s" s="253">
        <v>4860</v>
      </c>
      <c r="F2507" s="253">
        <f>IF(ABS('J204'!K23-'J204'!R25)&lt;=0.5,"OK","ERROR")</f>
      </c>
    </row>
    <row r="2508">
      <c r="A2508" t="s" s="253">
        <v>157</v>
      </c>
      <c r="B2508" t="s" s="252">
        <v>4857</v>
      </c>
      <c r="C2508" t="s" s="253">
        <v>4858</v>
      </c>
      <c r="D2508" t="s" s="253">
        <v>4861</v>
      </c>
      <c r="E2508" t="s" s="253">
        <v>4862</v>
      </c>
      <c r="F2508" s="253">
        <f>IF(ABS('J204'!L23-'J204'!S25)&lt;=0.5,"OK","ERROR")</f>
      </c>
    </row>
    <row r="2509">
      <c r="A2509" t="s" s="253">
        <v>157</v>
      </c>
      <c r="B2509" t="s" s="252">
        <v>4857</v>
      </c>
      <c r="C2509" t="s" s="253">
        <v>4858</v>
      </c>
      <c r="D2509" t="s" s="253">
        <v>4863</v>
      </c>
      <c r="E2509" t="s" s="253">
        <v>4864</v>
      </c>
      <c r="F2509" s="253">
        <f>IF(ABS('J204'!M23-'J204'!T25)&lt;=0.5,"OK","ERROR")</f>
      </c>
    </row>
    <row r="2510">
      <c r="A2510" t="s" s="253">
        <v>157</v>
      </c>
      <c r="B2510" t="s" s="252">
        <v>4857</v>
      </c>
      <c r="C2510" t="s" s="253">
        <v>4858</v>
      </c>
      <c r="D2510" t="s" s="253">
        <v>4865</v>
      </c>
      <c r="E2510" t="s" s="253">
        <v>4866</v>
      </c>
      <c r="F2510" s="253">
        <f>IF(ABS('J204'!N23-'J204'!U25)&lt;=0.5,"OK","ERROR")</f>
      </c>
    </row>
    <row r="2511">
      <c r="A2511" t="s" s="253">
        <v>157</v>
      </c>
      <c r="B2511" t="s" s="252">
        <v>4857</v>
      </c>
      <c r="C2511" t="s" s="253">
        <v>4858</v>
      </c>
      <c r="D2511" t="s" s="253">
        <v>4867</v>
      </c>
      <c r="E2511" t="s" s="253">
        <v>4868</v>
      </c>
      <c r="F2511" s="253">
        <f>IF(ABS('J204'!O23-'J204'!V25)&lt;=0.5,"OK","ERROR")</f>
      </c>
    </row>
    <row r="2512">
      <c r="A2512" t="s" s="253">
        <v>157</v>
      </c>
      <c r="B2512" t="s" s="252">
        <v>4857</v>
      </c>
      <c r="C2512" t="s" s="253">
        <v>4858</v>
      </c>
      <c r="D2512" t="s" s="253">
        <v>4869</v>
      </c>
      <c r="E2512" t="s" s="253">
        <v>4870</v>
      </c>
      <c r="F2512" s="253">
        <f>IF(ABS('J204'!P23-'J204'!W25)&lt;=0.5,"OK","ERROR")</f>
      </c>
    </row>
    <row r="2513">
      <c r="A2513" t="s" s="253">
        <v>157</v>
      </c>
      <c r="B2513" t="s" s="252">
        <v>4857</v>
      </c>
      <c r="C2513" t="s" s="253">
        <v>4858</v>
      </c>
      <c r="D2513" t="s" s="253">
        <v>4871</v>
      </c>
      <c r="E2513" t="s" s="253">
        <v>4872</v>
      </c>
      <c r="F2513" s="253">
        <f>IF(ABS('J204'!Q23-'J204'!X25)&lt;=0.5,"OK","ERROR")</f>
      </c>
    </row>
    <row r="2514">
      <c r="A2514" t="s" s="253">
        <v>157</v>
      </c>
      <c r="B2514" t="s" s="252">
        <v>4873</v>
      </c>
      <c r="C2514" t="s" s="253">
        <v>4874</v>
      </c>
      <c r="D2514" t="s" s="253">
        <v>4875</v>
      </c>
      <c r="E2514" t="s" s="253">
        <v>4876</v>
      </c>
      <c r="F2514" s="253">
        <f>IF(ABS('J204'!R22-'J204'!K26)&lt;=0.5,"OK","ERROR")</f>
      </c>
    </row>
    <row r="2515">
      <c r="A2515" t="s" s="253">
        <v>157</v>
      </c>
      <c r="B2515" t="s" s="252">
        <v>4873</v>
      </c>
      <c r="C2515" t="s" s="253">
        <v>4874</v>
      </c>
      <c r="D2515" t="s" s="253">
        <v>4877</v>
      </c>
      <c r="E2515" t="s" s="253">
        <v>4878</v>
      </c>
      <c r="F2515" s="253">
        <f>IF(ABS('J204'!S22-'J204'!L26)&lt;=0.5,"OK","ERROR")</f>
      </c>
    </row>
    <row r="2516">
      <c r="A2516" t="s" s="253">
        <v>157</v>
      </c>
      <c r="B2516" t="s" s="252">
        <v>4873</v>
      </c>
      <c r="C2516" t="s" s="253">
        <v>4874</v>
      </c>
      <c r="D2516" t="s" s="253">
        <v>4879</v>
      </c>
      <c r="E2516" t="s" s="253">
        <v>4880</v>
      </c>
      <c r="F2516" s="253">
        <f>IF(ABS('J204'!T22-'J204'!M26)&lt;=0.5,"OK","ERROR")</f>
      </c>
    </row>
    <row r="2517">
      <c r="A2517" t="s" s="253">
        <v>157</v>
      </c>
      <c r="B2517" t="s" s="252">
        <v>4873</v>
      </c>
      <c r="C2517" t="s" s="253">
        <v>4874</v>
      </c>
      <c r="D2517" t="s" s="253">
        <v>4881</v>
      </c>
      <c r="E2517" t="s" s="253">
        <v>4882</v>
      </c>
      <c r="F2517" s="253">
        <f>IF(ABS('J204'!U22-'J204'!N26)&lt;=0.5,"OK","ERROR")</f>
      </c>
    </row>
    <row r="2518">
      <c r="A2518" t="s" s="253">
        <v>157</v>
      </c>
      <c r="B2518" t="s" s="252">
        <v>4873</v>
      </c>
      <c r="C2518" t="s" s="253">
        <v>4874</v>
      </c>
      <c r="D2518" t="s" s="253">
        <v>4883</v>
      </c>
      <c r="E2518" t="s" s="253">
        <v>4884</v>
      </c>
      <c r="F2518" s="253">
        <f>IF(ABS('J204'!V22-'J204'!O26)&lt;=0.5,"OK","ERROR")</f>
      </c>
    </row>
    <row r="2519">
      <c r="A2519" t="s" s="253">
        <v>157</v>
      </c>
      <c r="B2519" t="s" s="252">
        <v>4873</v>
      </c>
      <c r="C2519" t="s" s="253">
        <v>4874</v>
      </c>
      <c r="D2519" t="s" s="253">
        <v>4885</v>
      </c>
      <c r="E2519" t="s" s="253">
        <v>4886</v>
      </c>
      <c r="F2519" s="253">
        <f>IF(ABS('J204'!W22-'J204'!P26)&lt;=0.5,"OK","ERROR")</f>
      </c>
    </row>
    <row r="2520">
      <c r="A2520" t="s" s="253">
        <v>157</v>
      </c>
      <c r="B2520" t="s" s="252">
        <v>4873</v>
      </c>
      <c r="C2520" t="s" s="253">
        <v>4874</v>
      </c>
      <c r="D2520" t="s" s="253">
        <v>4887</v>
      </c>
      <c r="E2520" t="s" s="253">
        <v>4888</v>
      </c>
      <c r="F2520" s="253">
        <f>IF(ABS('J204'!X22-'J204'!Q26)&lt;=0.5,"OK","ERROR")</f>
      </c>
    </row>
    <row r="2521">
      <c r="A2521" t="s" s="253">
        <v>133</v>
      </c>
      <c r="B2521" t="s" s="252">
        <v>4889</v>
      </c>
      <c r="C2521" t="s" s="253">
        <v>4890</v>
      </c>
      <c r="D2521" t="s" s="253">
        <v>4891</v>
      </c>
      <c r="E2521" t="s" s="253">
        <v>4892</v>
      </c>
      <c r="F2521" s="253">
        <f>IF('J205'!K48-'J205'!K49&gt;=-0.5,"OK","ERROR")</f>
      </c>
    </row>
    <row r="2522">
      <c r="A2522" t="s" s="253">
        <v>133</v>
      </c>
      <c r="B2522" t="s" s="252">
        <v>4893</v>
      </c>
      <c r="C2522" t="s" s="253">
        <v>4894</v>
      </c>
      <c r="D2522" t="s" s="253">
        <v>4895</v>
      </c>
      <c r="E2522" t="s" s="253">
        <v>4896</v>
      </c>
      <c r="F2522" s="253">
        <f>IF(ABS('J205'!K30-SUM('J205'!K28,-'J205'!K29))&lt;=0.5,"OK","ERROR")</f>
      </c>
    </row>
    <row r="2523">
      <c r="A2523" t="s" s="253">
        <v>133</v>
      </c>
      <c r="B2523" t="s" s="252">
        <v>4897</v>
      </c>
      <c r="C2523" t="s" s="253">
        <v>4898</v>
      </c>
      <c r="D2523" t="s" s="253">
        <v>4899</v>
      </c>
      <c r="E2523" t="s" s="253">
        <v>4900</v>
      </c>
      <c r="F2523" s="253">
        <f>IF(ABS('J205'!K28-SUM(-'J205'!K27,'J205'!K26))&lt;=0.5,"OK","ERROR")</f>
      </c>
    </row>
    <row r="2524">
      <c r="A2524" t="s" s="253">
        <v>133</v>
      </c>
      <c r="B2524" t="s" s="252">
        <v>4901</v>
      </c>
      <c r="C2524" t="s" s="253">
        <v>4902</v>
      </c>
      <c r="D2524" t="s" s="253">
        <v>4903</v>
      </c>
      <c r="E2524" t="s" s="253">
        <v>4904</v>
      </c>
      <c r="F2524" s="253">
        <f>IF(ABS('J205'!K26-SUM('J205'!K25,'J205'!K24,'J205'!K23))&lt;=0.5,"OK","ERROR")</f>
      </c>
    </row>
    <row r="2525">
      <c r="A2525" t="s" s="253">
        <v>133</v>
      </c>
      <c r="B2525" t="s" s="252">
        <v>4905</v>
      </c>
      <c r="C2525" t="s" s="253">
        <v>4906</v>
      </c>
      <c r="D2525" t="s" s="253">
        <v>4907</v>
      </c>
      <c r="E2525" t="s" s="253">
        <v>4908</v>
      </c>
      <c r="F2525" s="253">
        <f>IF(ABS('J205'!K37-SUM(-'J205'!K36,'J205'!K35))&lt;=0.5,"OK","ERROR")</f>
      </c>
    </row>
    <row r="2526">
      <c r="A2526" t="s" s="253">
        <v>133</v>
      </c>
      <c r="B2526" t="s" s="252">
        <v>4909</v>
      </c>
      <c r="C2526" t="s" s="253">
        <v>4910</v>
      </c>
      <c r="D2526" t="s" s="253">
        <v>4911</v>
      </c>
      <c r="E2526" t="s" s="253">
        <v>4912</v>
      </c>
      <c r="F2526" s="253">
        <f>IF(ABS('J205'!K35-SUM('J205'!K34,'J205'!K33,'J205'!K32))&lt;=0.5,"OK","ERROR")</f>
      </c>
    </row>
    <row r="2527">
      <c r="A2527" t="s" s="253">
        <v>133</v>
      </c>
      <c r="B2527" t="s" s="252">
        <v>4913</v>
      </c>
      <c r="C2527" t="s" s="253">
        <v>4914</v>
      </c>
      <c r="D2527" t="s" s="253">
        <v>4915</v>
      </c>
      <c r="E2527" t="s" s="253">
        <v>4916</v>
      </c>
      <c r="F2527" s="253">
        <f>IF(ABS('J205'!K45-SUM(-'J205'!K44,'J205'!K43,'J205'!K41,'J205'!K40,'J205'!K42))&lt;=0.5,"OK","ERROR")</f>
      </c>
    </row>
    <row r="2528">
      <c r="A2528" t="s" s="253">
        <v>133</v>
      </c>
      <c r="B2528" t="s" s="252">
        <v>4917</v>
      </c>
      <c r="C2528" t="s" s="253">
        <v>4918</v>
      </c>
      <c r="D2528" t="s" s="253">
        <v>4919</v>
      </c>
      <c r="E2528" t="s" s="253">
        <v>4920</v>
      </c>
      <c r="F2528" s="253">
        <f>IF(ABS('J205'!K54-SUM('J205'!K47,'J205'!K53))&lt;=0.5,"OK","ERROR")</f>
      </c>
    </row>
    <row r="2529">
      <c r="A2529" t="s" s="253">
        <v>133</v>
      </c>
      <c r="B2529" t="s" s="252">
        <v>4921</v>
      </c>
      <c r="C2529" t="s" s="253">
        <v>4922</v>
      </c>
      <c r="D2529" t="s" s="253">
        <v>4923</v>
      </c>
      <c r="E2529" t="s" s="253">
        <v>4924</v>
      </c>
      <c r="F2529" s="253">
        <f>IF(ABS('J205'!K47-SUM('J205'!K48,'J205'!K50,'J205'!K52,'J205'!K51))&lt;=0.5,"OK","ERROR")</f>
      </c>
    </row>
    <row r="2530">
      <c r="A2530" t="s" s="253">
        <v>133</v>
      </c>
      <c r="B2530" t="s" s="252">
        <v>4925</v>
      </c>
      <c r="C2530" t="s" s="253">
        <v>4926</v>
      </c>
      <c r="D2530" t="s" s="253">
        <v>4927</v>
      </c>
      <c r="E2530" t="s" s="253">
        <v>4928</v>
      </c>
      <c r="F2530" s="253">
        <f>IF(ABS('J205'!K57-('J205'!K30+'J205'!K37+'J205'!K38+'J205'!K45-'J205'!K54-'J205'!K55-'J205'!K56))&lt;=0.5,"OK","ERROR")</f>
      </c>
    </row>
    <row r="2531">
      <c r="A2531" t="s" s="253">
        <v>133</v>
      </c>
      <c r="B2531" t="s" s="252">
        <v>4929</v>
      </c>
      <c r="C2531" t="s" s="253">
        <v>4930</v>
      </c>
      <c r="D2531" t="s" s="253">
        <v>4931</v>
      </c>
      <c r="E2531" t="s" s="253">
        <v>4932</v>
      </c>
      <c r="F2531" s="253">
        <f>IF(ABS('J205'!K62-('J205'!K57+'J205'!K58-'J205'!K59+'J205'!K60-'J205'!K61))&lt;=0.5,"OK","ERROR")</f>
      </c>
    </row>
    <row r="2532">
      <c r="A2532" t="s" s="253">
        <v>133</v>
      </c>
      <c r="B2532" t="s" s="252">
        <v>4933</v>
      </c>
      <c r="C2532" t="s" s="253">
        <v>4934</v>
      </c>
      <c r="D2532" t="s" s="253">
        <v>4935</v>
      </c>
      <c r="E2532" t="s" s="253">
        <v>4936</v>
      </c>
      <c r="F2532" s="253">
        <f>IF('J205'!K62&lt;&gt;0,"OK","WARNING")</f>
      </c>
    </row>
    <row r="2533">
      <c r="A2533" t="s" s="253">
        <v>133</v>
      </c>
      <c r="B2533" t="s" s="252">
        <v>4937</v>
      </c>
      <c r="C2533" t="s" s="253">
        <v>4938</v>
      </c>
      <c r="D2533" t="s" s="253">
        <v>4939</v>
      </c>
      <c r="E2533" t="s" s="253">
        <v>4940</v>
      </c>
      <c r="F2533" s="253">
        <f>IF('J205'!K48&gt;0,"OK","WARNING")</f>
      </c>
    </row>
    <row r="2534">
      <c r="A2534" t="s" s="253">
        <v>133</v>
      </c>
      <c r="B2534" t="s" s="252">
        <v>4941</v>
      </c>
      <c r="C2534" t="s" s="253">
        <v>4942</v>
      </c>
      <c r="D2534" t="s" s="253">
        <v>4943</v>
      </c>
      <c r="E2534" t="s" s="253">
        <v>4944</v>
      </c>
      <c r="F2534" s="253">
        <f>IF(ABS('J205'!K67-SUM('J205'!K65,'J205'!K66))&lt;=0.5,"OK","ERROR")</f>
      </c>
    </row>
    <row r="2535">
      <c r="A2535" t="s" s="253">
        <v>133</v>
      </c>
      <c r="B2535" t="s" s="252">
        <v>4945</v>
      </c>
      <c r="C2535" t="s" s="253">
        <v>4946</v>
      </c>
      <c r="D2535" t="s" s="253">
        <v>4947</v>
      </c>
      <c r="E2535" t="s" s="253">
        <v>4948</v>
      </c>
      <c r="F2535" s="253">
        <f>IF(ABS('J205'!K69-SUM('J205'!K76,'J205'!K81,'J205'!K71,'J205'!K70))&lt;=0.5,"OK","ERROR")</f>
      </c>
    </row>
    <row r="2536">
      <c r="A2536" t="s" s="253">
        <v>133</v>
      </c>
      <c r="B2536" t="s" s="252">
        <v>4949</v>
      </c>
      <c r="C2536" t="s" s="253">
        <v>4950</v>
      </c>
      <c r="D2536" t="s" s="253">
        <v>4951</v>
      </c>
      <c r="E2536" t="s" s="253">
        <v>4952</v>
      </c>
      <c r="F2536" s="253">
        <f>IF(ABS('J205'!K76-SUM('J205'!K73,'J205'!K74,'J205'!K75))&lt;=0.5,"OK","ERROR")</f>
      </c>
    </row>
    <row r="2537">
      <c r="A2537" t="s" s="253">
        <v>133</v>
      </c>
      <c r="B2537" t="s" s="252">
        <v>4953</v>
      </c>
      <c r="C2537" t="s" s="253">
        <v>4954</v>
      </c>
      <c r="D2537" t="s" s="253">
        <v>4955</v>
      </c>
      <c r="E2537" t="s" s="253">
        <v>4956</v>
      </c>
      <c r="F2537" s="253">
        <f>IF(ABS('J205'!K81-SUM('J205'!K79,'J205'!K78,'J205'!K80))&lt;=0.5,"OK","ERROR")</f>
      </c>
    </row>
    <row r="2538">
      <c r="A2538" t="s" s="253">
        <v>133</v>
      </c>
      <c r="B2538" t="s" s="252">
        <v>4957</v>
      </c>
      <c r="C2538" t="s" s="253">
        <v>4958</v>
      </c>
      <c r="D2538" t="s" s="253">
        <v>4959</v>
      </c>
      <c r="E2538" t="s" s="253">
        <v>4960</v>
      </c>
      <c r="F2538" s="253">
        <f>IF(ABS('J205'!K82-SUM('J205'!K84,'J205'!K83))&lt;=0.5,"OK","ERROR")</f>
      </c>
    </row>
    <row r="2539">
      <c r="A2539" t="s" s="253">
        <v>133</v>
      </c>
      <c r="B2539" t="s" s="252">
        <v>4961</v>
      </c>
      <c r="C2539" t="s" s="253">
        <v>4962</v>
      </c>
      <c r="D2539" t="s" s="253">
        <v>4963</v>
      </c>
      <c r="E2539" t="s" s="253">
        <v>4964</v>
      </c>
      <c r="F2539" s="253">
        <f><![CDATA[IF(IF('J205'!K67>0,AND(NOT('J205'!K82<>0),ABS('J205'!K69+'J205'!K85-'J205'!K67)<=0.5),IF('J205'!K67<0,AND(NOT('J205'!K69<>0),ABS('J205'!K82-'J205'!K85--'J205'!K67)<=0.5),AND(NOT('J205'!K69<>0),NOT('J205'!K82<>0)))),"OK","ERROR")]]></f>
      </c>
    </row>
    <row r="2540">
      <c r="A2540" t="s" s="253">
        <v>133</v>
      </c>
      <c r="B2540" t="s" s="252">
        <v>4965</v>
      </c>
      <c r="C2540" t="s" s="253">
        <v>4966</v>
      </c>
      <c r="D2540" t="s" s="253">
        <v>4967</v>
      </c>
      <c r="E2540" t="s" s="253">
        <v>4968</v>
      </c>
      <c r="F2540" s="253">
        <f>IF(ABS('J205'!K62-'J205'!K65)&lt;=0.5,"OK","ERROR")</f>
      </c>
    </row>
    <row r="2541">
      <c r="A2541" t="s" s="253">
        <v>4969</v>
      </c>
      <c r="B2541" t="s" s="253">
        <v>4970</v>
      </c>
      <c r="C2541" t="s" s="253">
        <v>4971</v>
      </c>
      <c r="D2541" t="s" s="253">
        <v>4972</v>
      </c>
      <c r="E2541" t="s" s="253">
        <v>4973</v>
      </c>
      <c r="F2541" s="253">
        <f>IF(ABS('J205'!K85-'J202'!Y97)&lt;=0.5,"OK","ERROR")</f>
      </c>
    </row>
    <row r="2542">
      <c r="A2542" t="s" s="253">
        <v>134</v>
      </c>
      <c r="B2542" t="s" s="252">
        <v>4974</v>
      </c>
      <c r="C2542" t="s" s="253">
        <v>4975</v>
      </c>
      <c r="D2542" t="s" s="253">
        <v>4976</v>
      </c>
      <c r="E2542" t="s" s="253">
        <v>4977</v>
      </c>
      <c r="F2542" s="253">
        <f>IF(AND(0.500*'J206'!L22&lt;='J206'!K22,'J206'!K22&lt;=5.000*'J206'!L22),"OK","ERROR")</f>
      </c>
    </row>
    <row r="2543">
      <c r="A2543" t="s" s="253">
        <v>134</v>
      </c>
      <c r="B2543" t="s" s="252">
        <v>4974</v>
      </c>
      <c r="C2543" t="s" s="253">
        <v>4975</v>
      </c>
      <c r="D2543" t="s" s="253">
        <v>4978</v>
      </c>
      <c r="E2543" t="s" s="253">
        <v>4979</v>
      </c>
      <c r="F2543" s="253">
        <f>IF(AND(5.001*'J206'!L23&lt;='J206'!K23,'J206'!K23&lt;=10.000*'J206'!L23),"OK","ERROR")</f>
      </c>
    </row>
    <row r="2544">
      <c r="A2544" t="s" s="253">
        <v>134</v>
      </c>
      <c r="B2544" t="s" s="252">
        <v>4974</v>
      </c>
      <c r="C2544" t="s" s="253">
        <v>4975</v>
      </c>
      <c r="D2544" t="s" s="253">
        <v>4980</v>
      </c>
      <c r="E2544" t="s" s="253">
        <v>4981</v>
      </c>
      <c r="F2544" s="253">
        <f>IF(AND(10.001*'J206'!L24&lt;='J206'!K24,'J206'!K24&lt;=15.000*'J206'!L24),"OK","ERROR")</f>
      </c>
    </row>
    <row r="2545">
      <c r="A2545" t="s" s="253">
        <v>134</v>
      </c>
      <c r="B2545" t="s" s="252">
        <v>4974</v>
      </c>
      <c r="C2545" t="s" s="253">
        <v>4975</v>
      </c>
      <c r="D2545" t="s" s="253">
        <v>4982</v>
      </c>
      <c r="E2545" t="s" s="253">
        <v>4983</v>
      </c>
      <c r="F2545" s="253">
        <f>IF(AND(15.001*'J206'!L25&lt;='J206'!K25,'J206'!K25&lt;=20.000*'J206'!L25),"OK","ERROR")</f>
      </c>
    </row>
    <row r="2546">
      <c r="A2546" t="s" s="253">
        <v>134</v>
      </c>
      <c r="B2546" t="s" s="252">
        <v>4974</v>
      </c>
      <c r="C2546" t="s" s="253">
        <v>4975</v>
      </c>
      <c r="D2546" t="s" s="253">
        <v>4984</v>
      </c>
      <c r="E2546" t="s" s="253">
        <v>4985</v>
      </c>
      <c r="F2546" s="253">
        <f>IF(AND(20.001*'J206'!L26&lt;='J206'!K26,'J206'!K26&lt;=25.000*'J206'!L26),"OK","ERROR")</f>
      </c>
    </row>
    <row r="2547">
      <c r="A2547" t="s" s="253">
        <v>134</v>
      </c>
      <c r="B2547" t="s" s="252">
        <v>4974</v>
      </c>
      <c r="C2547" t="s" s="253">
        <v>4975</v>
      </c>
      <c r="D2547" t="s" s="253">
        <v>4986</v>
      </c>
      <c r="E2547" t="s" s="253">
        <v>4987</v>
      </c>
      <c r="F2547" s="253">
        <f>IF(AND(25.001*'J206'!L27&lt;='J206'!K27,'J206'!K27&lt;=30.000*'J206'!L27),"OK","ERROR")</f>
      </c>
    </row>
    <row r="2548">
      <c r="A2548" t="s" s="253">
        <v>134</v>
      </c>
      <c r="B2548" t="s" s="252">
        <v>4974</v>
      </c>
      <c r="C2548" t="s" s="253">
        <v>4975</v>
      </c>
      <c r="D2548" t="s" s="253">
        <v>4988</v>
      </c>
      <c r="E2548" t="s" s="253">
        <v>4989</v>
      </c>
      <c r="F2548" s="253">
        <f>IF(AND(30.001*'J206'!L28&lt;='J206'!K28,'J206'!K28&lt;=35.000*'J206'!L28),"OK","ERROR")</f>
      </c>
    </row>
    <row r="2549">
      <c r="A2549" t="s" s="253">
        <v>134</v>
      </c>
      <c r="B2549" t="s" s="252">
        <v>4974</v>
      </c>
      <c r="C2549" t="s" s="253">
        <v>4975</v>
      </c>
      <c r="D2549" t="s" s="253">
        <v>4990</v>
      </c>
      <c r="E2549" t="s" s="253">
        <v>4991</v>
      </c>
      <c r="F2549" s="253">
        <f>IF(AND(35.001*'J206'!L29&lt;='J206'!K29,'J206'!K29&lt;=40.000*'J206'!L29),"OK","ERROR")</f>
      </c>
    </row>
    <row r="2550">
      <c r="A2550" t="s" s="253">
        <v>134</v>
      </c>
      <c r="B2550" t="s" s="252">
        <v>4974</v>
      </c>
      <c r="C2550" t="s" s="253">
        <v>4975</v>
      </c>
      <c r="D2550" t="s" s="253">
        <v>4992</v>
      </c>
      <c r="E2550" t="s" s="253">
        <v>4993</v>
      </c>
      <c r="F2550" s="253">
        <f>IF(AND(40.001*'J206'!L30&lt;='J206'!K30,'J206'!K30&lt;=45.000*'J206'!L30),"OK","ERROR")</f>
      </c>
    </row>
    <row r="2551">
      <c r="A2551" t="s" s="253">
        <v>134</v>
      </c>
      <c r="B2551" t="s" s="252">
        <v>4974</v>
      </c>
      <c r="C2551" t="s" s="253">
        <v>4975</v>
      </c>
      <c r="D2551" t="s" s="253">
        <v>4994</v>
      </c>
      <c r="E2551" t="s" s="253">
        <v>4995</v>
      </c>
      <c r="F2551" s="253">
        <f>IF(AND(45.001*'J206'!L31&lt;='J206'!K31,'J206'!K31&lt;=50.000*'J206'!L31),"OK","ERROR")</f>
      </c>
    </row>
    <row r="2552">
      <c r="A2552" t="s" s="253">
        <v>134</v>
      </c>
      <c r="B2552" t="s" s="252">
        <v>4974</v>
      </c>
      <c r="C2552" t="s" s="253">
        <v>4975</v>
      </c>
      <c r="D2552" t="s" s="253">
        <v>4996</v>
      </c>
      <c r="E2552" t="s" s="253">
        <v>4997</v>
      </c>
      <c r="F2552" s="253">
        <f>IF(AND(50.001*'J206'!L32&lt;='J206'!K32,'J206'!K32&lt;=55.000*'J206'!L32),"OK","ERROR")</f>
      </c>
    </row>
    <row r="2553">
      <c r="A2553" t="s" s="253">
        <v>134</v>
      </c>
      <c r="B2553" t="s" s="252">
        <v>4974</v>
      </c>
      <c r="C2553" t="s" s="253">
        <v>4975</v>
      </c>
      <c r="D2553" t="s" s="253">
        <v>4998</v>
      </c>
      <c r="E2553" t="s" s="253">
        <v>4999</v>
      </c>
      <c r="F2553" s="253">
        <f>IF(AND(55.001*'J206'!L33&lt;='J206'!K33,'J206'!K33&lt;=60.000*'J206'!L33),"OK","ERROR")</f>
      </c>
    </row>
    <row r="2554">
      <c r="A2554" t="s" s="253">
        <v>134</v>
      </c>
      <c r="B2554" t="s" s="252">
        <v>4974</v>
      </c>
      <c r="C2554" t="s" s="253">
        <v>4975</v>
      </c>
      <c r="D2554" t="s" s="253">
        <v>5000</v>
      </c>
      <c r="E2554" t="s" s="253">
        <v>5001</v>
      </c>
      <c r="F2554" s="253">
        <f>IF(AND(60.001*'J206'!L34&lt;='J206'!K34,'J206'!K34&lt;=65.000*'J206'!L34),"OK","ERROR")</f>
      </c>
    </row>
    <row r="2555">
      <c r="A2555" t="s" s="253">
        <v>134</v>
      </c>
      <c r="B2555" t="s" s="252">
        <v>4974</v>
      </c>
      <c r="C2555" t="s" s="253">
        <v>4975</v>
      </c>
      <c r="D2555" t="s" s="253">
        <v>5002</v>
      </c>
      <c r="E2555" t="s" s="253">
        <v>5003</v>
      </c>
      <c r="F2555" s="253">
        <f>IF(AND(65.001*'J206'!L35&lt;='J206'!K35,'J206'!K35&lt;=70.000*'J206'!L35),"OK","ERROR")</f>
      </c>
    </row>
    <row r="2556">
      <c r="A2556" t="s" s="253">
        <v>134</v>
      </c>
      <c r="B2556" t="s" s="252">
        <v>4974</v>
      </c>
      <c r="C2556" t="s" s="253">
        <v>4975</v>
      </c>
      <c r="D2556" t="s" s="253">
        <v>5004</v>
      </c>
      <c r="E2556" t="s" s="253">
        <v>5005</v>
      </c>
      <c r="F2556" s="253">
        <f>IF(AND(70.001*'J206'!L36&lt;='J206'!K36,'J206'!K36&lt;=75.000*'J206'!L36),"OK","ERROR")</f>
      </c>
    </row>
    <row r="2557">
      <c r="A2557" t="s" s="253">
        <v>134</v>
      </c>
      <c r="B2557" t="s" s="252">
        <v>4974</v>
      </c>
      <c r="C2557" t="s" s="253">
        <v>4975</v>
      </c>
      <c r="D2557" t="s" s="253">
        <v>5006</v>
      </c>
      <c r="E2557" t="s" s="253">
        <v>5007</v>
      </c>
      <c r="F2557" s="253">
        <f>IF(AND(75.001*'J206'!L37&lt;='J206'!K37,'J206'!K37&lt;=80.000*'J206'!L37),"OK","ERROR")</f>
      </c>
    </row>
    <row r="2558">
      <c r="A2558" t="s" s="253">
        <v>134</v>
      </c>
      <c r="B2558" t="s" s="252">
        <v>5008</v>
      </c>
      <c r="C2558" t="s" s="253">
        <v>5009</v>
      </c>
      <c r="D2558" t="s" s="253">
        <v>5010</v>
      </c>
      <c r="E2558" t="s" s="253">
        <v>5011</v>
      </c>
      <c r="F2558" s="253">
        <f>IF(INT('J206'!L22)='J206'!L22,"OK","ERROR")</f>
      </c>
    </row>
    <row r="2559">
      <c r="A2559" t="s" s="253">
        <v>134</v>
      </c>
      <c r="B2559" t="s" s="252">
        <v>5008</v>
      </c>
      <c r="C2559" t="s" s="253">
        <v>5009</v>
      </c>
      <c r="D2559" t="s" s="253">
        <v>5012</v>
      </c>
      <c r="E2559" t="s" s="253">
        <v>5013</v>
      </c>
      <c r="F2559" s="253">
        <f>IF(INT('J206'!L23)='J206'!L23,"OK","ERROR")</f>
      </c>
    </row>
    <row r="2560">
      <c r="A2560" t="s" s="253">
        <v>134</v>
      </c>
      <c r="B2560" t="s" s="252">
        <v>5008</v>
      </c>
      <c r="C2560" t="s" s="253">
        <v>5009</v>
      </c>
      <c r="D2560" t="s" s="253">
        <v>5014</v>
      </c>
      <c r="E2560" t="s" s="253">
        <v>5015</v>
      </c>
      <c r="F2560" s="253">
        <f>IF(INT('J206'!L24)='J206'!L24,"OK","ERROR")</f>
      </c>
    </row>
    <row r="2561">
      <c r="A2561" t="s" s="253">
        <v>134</v>
      </c>
      <c r="B2561" t="s" s="252">
        <v>5008</v>
      </c>
      <c r="C2561" t="s" s="253">
        <v>5009</v>
      </c>
      <c r="D2561" t="s" s="253">
        <v>5016</v>
      </c>
      <c r="E2561" t="s" s="253">
        <v>5017</v>
      </c>
      <c r="F2561" s="253">
        <f>IF(INT('J206'!L25)='J206'!L25,"OK","ERROR")</f>
      </c>
    </row>
    <row r="2562">
      <c r="A2562" t="s" s="253">
        <v>134</v>
      </c>
      <c r="B2562" t="s" s="252">
        <v>5008</v>
      </c>
      <c r="C2562" t="s" s="253">
        <v>5009</v>
      </c>
      <c r="D2562" t="s" s="253">
        <v>5018</v>
      </c>
      <c r="E2562" t="s" s="253">
        <v>5019</v>
      </c>
      <c r="F2562" s="253">
        <f>IF(INT('J206'!L26)='J206'!L26,"OK","ERROR")</f>
      </c>
    </row>
    <row r="2563">
      <c r="A2563" t="s" s="253">
        <v>134</v>
      </c>
      <c r="B2563" t="s" s="252">
        <v>5008</v>
      </c>
      <c r="C2563" t="s" s="253">
        <v>5009</v>
      </c>
      <c r="D2563" t="s" s="253">
        <v>5020</v>
      </c>
      <c r="E2563" t="s" s="253">
        <v>5021</v>
      </c>
      <c r="F2563" s="253">
        <f>IF(INT('J206'!L27)='J206'!L27,"OK","ERROR")</f>
      </c>
    </row>
    <row r="2564">
      <c r="A2564" t="s" s="253">
        <v>134</v>
      </c>
      <c r="B2564" t="s" s="252">
        <v>5008</v>
      </c>
      <c r="C2564" t="s" s="253">
        <v>5009</v>
      </c>
      <c r="D2564" t="s" s="253">
        <v>5022</v>
      </c>
      <c r="E2564" t="s" s="253">
        <v>5023</v>
      </c>
      <c r="F2564" s="253">
        <f>IF(INT('J206'!L28)='J206'!L28,"OK","ERROR")</f>
      </c>
    </row>
    <row r="2565">
      <c r="A2565" t="s" s="253">
        <v>134</v>
      </c>
      <c r="B2565" t="s" s="252">
        <v>5008</v>
      </c>
      <c r="C2565" t="s" s="253">
        <v>5009</v>
      </c>
      <c r="D2565" t="s" s="253">
        <v>5024</v>
      </c>
      <c r="E2565" t="s" s="253">
        <v>5025</v>
      </c>
      <c r="F2565" s="253">
        <f>IF(INT('J206'!L29)='J206'!L29,"OK","ERROR")</f>
      </c>
    </row>
    <row r="2566">
      <c r="A2566" t="s" s="253">
        <v>134</v>
      </c>
      <c r="B2566" t="s" s="252">
        <v>5008</v>
      </c>
      <c r="C2566" t="s" s="253">
        <v>5009</v>
      </c>
      <c r="D2566" t="s" s="253">
        <v>5026</v>
      </c>
      <c r="E2566" t="s" s="253">
        <v>5027</v>
      </c>
      <c r="F2566" s="253">
        <f>IF(INT('J206'!L30)='J206'!L30,"OK","ERROR")</f>
      </c>
    </row>
    <row r="2567">
      <c r="A2567" t="s" s="253">
        <v>134</v>
      </c>
      <c r="B2567" t="s" s="252">
        <v>5008</v>
      </c>
      <c r="C2567" t="s" s="253">
        <v>5009</v>
      </c>
      <c r="D2567" t="s" s="253">
        <v>5028</v>
      </c>
      <c r="E2567" t="s" s="253">
        <v>5029</v>
      </c>
      <c r="F2567" s="253">
        <f>IF(INT('J206'!L31)='J206'!L31,"OK","ERROR")</f>
      </c>
    </row>
    <row r="2568">
      <c r="A2568" t="s" s="253">
        <v>134</v>
      </c>
      <c r="B2568" t="s" s="252">
        <v>5008</v>
      </c>
      <c r="C2568" t="s" s="253">
        <v>5009</v>
      </c>
      <c r="D2568" t="s" s="253">
        <v>5030</v>
      </c>
      <c r="E2568" t="s" s="253">
        <v>5031</v>
      </c>
      <c r="F2568" s="253">
        <f>IF(INT('J206'!L32)='J206'!L32,"OK","ERROR")</f>
      </c>
    </row>
    <row r="2569">
      <c r="A2569" t="s" s="253">
        <v>134</v>
      </c>
      <c r="B2569" t="s" s="252">
        <v>5008</v>
      </c>
      <c r="C2569" t="s" s="253">
        <v>5009</v>
      </c>
      <c r="D2569" t="s" s="253">
        <v>5032</v>
      </c>
      <c r="E2569" t="s" s="253">
        <v>5033</v>
      </c>
      <c r="F2569" s="253">
        <f>IF(INT('J206'!L33)='J206'!L33,"OK","ERROR")</f>
      </c>
    </row>
    <row r="2570">
      <c r="A2570" t="s" s="253">
        <v>134</v>
      </c>
      <c r="B2570" t="s" s="252">
        <v>5008</v>
      </c>
      <c r="C2570" t="s" s="253">
        <v>5009</v>
      </c>
      <c r="D2570" t="s" s="253">
        <v>5034</v>
      </c>
      <c r="E2570" t="s" s="253">
        <v>5035</v>
      </c>
      <c r="F2570" s="253">
        <f>IF(INT('J206'!L34)='J206'!L34,"OK","ERROR")</f>
      </c>
    </row>
    <row r="2571">
      <c r="A2571" t="s" s="253">
        <v>134</v>
      </c>
      <c r="B2571" t="s" s="252">
        <v>5008</v>
      </c>
      <c r="C2571" t="s" s="253">
        <v>5009</v>
      </c>
      <c r="D2571" t="s" s="253">
        <v>5036</v>
      </c>
      <c r="E2571" t="s" s="253">
        <v>5037</v>
      </c>
      <c r="F2571" s="253">
        <f>IF(INT('J206'!L35)='J206'!L35,"OK","ERROR")</f>
      </c>
    </row>
    <row r="2572">
      <c r="A2572" t="s" s="253">
        <v>134</v>
      </c>
      <c r="B2572" t="s" s="252">
        <v>5008</v>
      </c>
      <c r="C2572" t="s" s="253">
        <v>5009</v>
      </c>
      <c r="D2572" t="s" s="253">
        <v>5038</v>
      </c>
      <c r="E2572" t="s" s="253">
        <v>5039</v>
      </c>
      <c r="F2572" s="253">
        <f>IF(INT('J206'!L36)='J206'!L36,"OK","ERROR")</f>
      </c>
    </row>
    <row r="2573">
      <c r="A2573" t="s" s="253">
        <v>134</v>
      </c>
      <c r="B2573" t="s" s="252">
        <v>5008</v>
      </c>
      <c r="C2573" t="s" s="253">
        <v>5009</v>
      </c>
      <c r="D2573" t="s" s="253">
        <v>5040</v>
      </c>
      <c r="E2573" t="s" s="253">
        <v>5041</v>
      </c>
      <c r="F2573" s="253">
        <f>IF(INT('J206'!L37)='J206'!L37,"OK","ERROR")</f>
      </c>
    </row>
    <row r="2574">
      <c r="A2574" t="s" s="253">
        <v>134</v>
      </c>
      <c r="B2574" t="s" s="252">
        <v>5008</v>
      </c>
      <c r="C2574" t="s" s="253">
        <v>5009</v>
      </c>
      <c r="D2574" t="s" s="253">
        <v>5042</v>
      </c>
      <c r="E2574" t="s" s="253">
        <v>5043</v>
      </c>
      <c r="F2574" s="253">
        <f>IF(INT('J206'!L38)='J206'!L38,"OK","ERROR")</f>
      </c>
    </row>
    <row r="2575">
      <c r="A2575" t="s" s="253">
        <v>134</v>
      </c>
      <c r="B2575" t="s" s="252">
        <v>5044</v>
      </c>
      <c r="C2575" t="s" s="253">
        <v>5045</v>
      </c>
      <c r="D2575" t="s" s="253">
        <v>5046</v>
      </c>
      <c r="E2575" t="s" s="253">
        <v>5047</v>
      </c>
      <c r="F2575" s="253">
        <f>IF(ABS('J206'!K38-SUM('J206'!K22,'J206'!K23,'J206'!K24,'J206'!K25,'J206'!K26,'J206'!K27,'J206'!K28,'J206'!K29,'J206'!K30,'J206'!K31,'J206'!K32,'J206'!K33,'J206'!K34,'J206'!K35,'J206'!K36,'J206'!K37))&lt;=0.5,"OK","ERROR")</f>
      </c>
    </row>
    <row r="2576">
      <c r="A2576" t="s" s="253">
        <v>134</v>
      </c>
      <c r="B2576" t="s" s="252">
        <v>5044</v>
      </c>
      <c r="C2576" t="s" s="253">
        <v>5045</v>
      </c>
      <c r="D2576" t="s" s="253">
        <v>5048</v>
      </c>
      <c r="E2576" t="s" s="253">
        <v>5049</v>
      </c>
      <c r="F2576" s="253">
        <f>IF(ABS('J206'!L38-SUM('J206'!L22,'J206'!L23,'J206'!L24,'J206'!L25,'J206'!L26,'J206'!L27,'J206'!L28,'J206'!L29,'J206'!L30,'J206'!L31,'J206'!L32,'J206'!L33,'J206'!L34,'J206'!L35,'J206'!L36,'J206'!L37))&lt;=0.5,"OK","ERROR")</f>
      </c>
    </row>
    <row r="2577">
      <c r="A2577" t="s" s="253">
        <v>135</v>
      </c>
      <c r="B2577" t="s" s="252">
        <v>5050</v>
      </c>
      <c r="C2577" t="s" s="253">
        <v>5051</v>
      </c>
      <c r="D2577" t="s" s="253">
        <v>5052</v>
      </c>
      <c r="E2577" t="s" s="253">
        <v>5053</v>
      </c>
      <c r="F2577" s="253">
        <f>IF('J207'!K21=SUM('J207'!K22,'J207'!K23),"OK","ERROR")</f>
      </c>
    </row>
    <row r="2578">
      <c r="A2578" t="s" s="253">
        <v>135</v>
      </c>
      <c r="B2578" t="s" s="252">
        <v>5050</v>
      </c>
      <c r="C2578" t="s" s="253">
        <v>5051</v>
      </c>
      <c r="D2578" t="s" s="253">
        <v>5054</v>
      </c>
      <c r="E2578" t="s" s="253">
        <v>5055</v>
      </c>
      <c r="F2578" s="253">
        <f>IF('J207'!L21=SUM('J207'!L22,'J207'!L23),"OK","ERROR")</f>
      </c>
    </row>
    <row r="2579">
      <c r="A2579" t="s" s="253">
        <v>135</v>
      </c>
      <c r="B2579" t="s" s="252">
        <v>5050</v>
      </c>
      <c r="C2579" t="s" s="253">
        <v>5051</v>
      </c>
      <c r="D2579" t="s" s="253">
        <v>5056</v>
      </c>
      <c r="E2579" t="s" s="253">
        <v>5057</v>
      </c>
      <c r="F2579" s="253">
        <f>IF('J207'!M21=SUM('J207'!M22,'J207'!M23),"OK","ERROR")</f>
      </c>
    </row>
    <row r="2580">
      <c r="A2580" t="s" s="253">
        <v>135</v>
      </c>
      <c r="B2580" t="s" s="252">
        <v>5058</v>
      </c>
      <c r="C2580" t="s" s="253">
        <v>5059</v>
      </c>
      <c r="D2580" t="s" s="253">
        <v>5060</v>
      </c>
      <c r="E2580" t="s" s="253">
        <v>5061</v>
      </c>
      <c r="F2580" s="253">
        <f>IF('J207'!M21='J207'!K21+'J207'!L21,"OK","ERROR")</f>
      </c>
    </row>
    <row r="2581">
      <c r="A2581" t="s" s="253">
        <v>135</v>
      </c>
      <c r="B2581" t="s" s="252">
        <v>5058</v>
      </c>
      <c r="C2581" t="s" s="253">
        <v>5059</v>
      </c>
      <c r="D2581" t="s" s="253">
        <v>5062</v>
      </c>
      <c r="E2581" t="s" s="253">
        <v>5063</v>
      </c>
      <c r="F2581" s="253">
        <f>IF('J207'!M22='J207'!K22+'J207'!L22,"OK","ERROR")</f>
      </c>
    </row>
    <row r="2582">
      <c r="A2582" t="s" s="253">
        <v>135</v>
      </c>
      <c r="B2582" t="s" s="252">
        <v>5058</v>
      </c>
      <c r="C2582" t="s" s="253">
        <v>5059</v>
      </c>
      <c r="D2582" t="s" s="253">
        <v>5064</v>
      </c>
      <c r="E2582" t="s" s="253">
        <v>5065</v>
      </c>
      <c r="F2582" s="253">
        <f>IF('J207'!M23='J207'!K23+'J207'!L23,"OK","ERROR")</f>
      </c>
    </row>
    <row r="2583">
      <c r="A2583" t="s" s="253">
        <v>135</v>
      </c>
      <c r="B2583" t="s" s="252">
        <v>5066</v>
      </c>
      <c r="C2583" t="s" s="253">
        <v>5067</v>
      </c>
      <c r="D2583" t="s" s="253">
        <v>5068</v>
      </c>
      <c r="E2583" t="s" s="253">
        <v>5069</v>
      </c>
      <c r="F2583" s="253">
        <f>IF('J207'!M21&gt;0,"OK","WARNING")</f>
      </c>
    </row>
    <row r="2584">
      <c r="A2584" t="s" s="253">
        <v>150</v>
      </c>
      <c r="B2584" t="s" s="252">
        <v>991</v>
      </c>
      <c r="C2584" t="s" s="253">
        <v>992</v>
      </c>
      <c r="D2584" t="s" s="253">
        <v>5070</v>
      </c>
      <c r="E2584" t="s" s="253">
        <v>5071</v>
      </c>
      <c r="F2584" s="253">
        <f>IF(ABS('J208'!K50-SUM('J208'!K49,'J208'!K48))&lt;=0.5,"OK","ERROR")</f>
      </c>
    </row>
    <row r="2585">
      <c r="A2585" t="s" s="253">
        <v>150</v>
      </c>
      <c r="B2585" t="s" s="252">
        <v>991</v>
      </c>
      <c r="C2585" t="s" s="253">
        <v>992</v>
      </c>
      <c r="D2585" t="s" s="253">
        <v>5072</v>
      </c>
      <c r="E2585" t="s" s="253">
        <v>5073</v>
      </c>
      <c r="F2585" s="253">
        <f>IF(ABS('J208'!L50-SUM('J208'!L48))&lt;=0.5,"OK","ERROR")</f>
      </c>
    </row>
    <row r="2586">
      <c r="A2586" t="s" s="253">
        <v>150</v>
      </c>
      <c r="B2586" t="s" s="252">
        <v>991</v>
      </c>
      <c r="C2586" t="s" s="253">
        <v>992</v>
      </c>
      <c r="D2586" t="s" s="253">
        <v>5074</v>
      </c>
      <c r="E2586" t="s" s="253">
        <v>5075</v>
      </c>
      <c r="F2586" s="253">
        <f>IF(ABS('J208'!M50-SUM('J208'!M49,'J208'!M48))&lt;=0.5,"OK","ERROR")</f>
      </c>
    </row>
    <row r="2587">
      <c r="A2587" t="s" s="253">
        <v>150</v>
      </c>
      <c r="B2587" t="s" s="252">
        <v>5076</v>
      </c>
      <c r="C2587" t="s" s="253">
        <v>402</v>
      </c>
      <c r="D2587" t="s" s="253">
        <v>5077</v>
      </c>
      <c r="E2587" t="s" s="253">
        <v>5078</v>
      </c>
      <c r="F2587" s="253">
        <f>IF(ABS('J208'!K48-('J208'!K47+SUM('J208'!K39,'J208'!K36,'J208'!K35,'J208'!K22,'J208'!K33,'J208'!K32,'J208'!K30,'J208'!K45,'J208'!K28,'J208'!K38,'J208'!K46,'J208'!K23,'J208'!K44,'J208'!K27,'J208'!K26,'J208'!K37,'J208'!K34,'J208'!K31,'J208'!K25,'J208'!K40,'J208'!K41,'J208'!K24,'J208'!K42,'J208'!K43,'J208'!K29,'J208'!K21)))&lt;=0.5,"OK","ERROR")</f>
      </c>
    </row>
    <row r="2588">
      <c r="A2588" t="s" s="253">
        <v>150</v>
      </c>
      <c r="B2588" t="s" s="252">
        <v>5076</v>
      </c>
      <c r="C2588" t="s" s="253">
        <v>402</v>
      </c>
      <c r="D2588" t="s" s="253">
        <v>5079</v>
      </c>
      <c r="E2588" t="s" s="253">
        <v>5080</v>
      </c>
      <c r="F2588" s="253">
        <f>IF(ABS('J208'!L48-('J208'!L47+SUM('J208'!L39,'J208'!L36,'J208'!L35,'J208'!L22,'J208'!L33,'J208'!L32,'J208'!L30,'J208'!L45,'J208'!L28,'J208'!L38,'J208'!L46,'J208'!L23,'J208'!L44,'J208'!L27,'J208'!L26,'J208'!L37,'J208'!L34,'J208'!L31,'J208'!L25,'J208'!L40,'J208'!L41,'J208'!L24,'J208'!L42,'J208'!L43,'J208'!L29,'J208'!L21)))&lt;=0.5,"OK","ERROR")</f>
      </c>
    </row>
    <row r="2589">
      <c r="A2589" t="s" s="253">
        <v>150</v>
      </c>
      <c r="B2589" t="s" s="252">
        <v>5076</v>
      </c>
      <c r="C2589" t="s" s="253">
        <v>402</v>
      </c>
      <c r="D2589" t="s" s="253">
        <v>5081</v>
      </c>
      <c r="E2589" t="s" s="253">
        <v>5082</v>
      </c>
      <c r="F2589" s="253">
        <f>IF(ABS('J208'!M48-('J208'!M47+SUM('J208'!M39,'J208'!M36,'J208'!M35,'J208'!M22,'J208'!M33,'J208'!M32,'J208'!M30,'J208'!M45,'J208'!M28,'J208'!M38,'J208'!M46,'J208'!M23,'J208'!M44,'J208'!M27,'J208'!M26,'J208'!M37,'J208'!M34,'J208'!M31,'J208'!M25,'J208'!M40,'J208'!M41,'J208'!M24,'J208'!M42,'J208'!M43,'J208'!M29,'J208'!M21)))&lt;=0.5,"OK","ERROR")</f>
      </c>
    </row>
    <row r="2590">
      <c r="A2590" t="s" s="253">
        <v>150</v>
      </c>
      <c r="B2590" t="s" s="252">
        <v>5083</v>
      </c>
      <c r="C2590" t="s" s="253">
        <v>5084</v>
      </c>
      <c r="D2590" t="s" s="253">
        <v>5085</v>
      </c>
      <c r="E2590" t="s" s="253">
        <v>5086</v>
      </c>
      <c r="F2590" s="253">
        <f>IF('J208'!K21=SUM('J208'!M21,'J208'!L21),"OK","ERROR")</f>
      </c>
    </row>
    <row r="2591">
      <c r="A2591" t="s" s="253">
        <v>150</v>
      </c>
      <c r="B2591" t="s" s="252">
        <v>5083</v>
      </c>
      <c r="C2591" t="s" s="253">
        <v>5084</v>
      </c>
      <c r="D2591" t="s" s="253">
        <v>5087</v>
      </c>
      <c r="E2591" t="s" s="253">
        <v>5088</v>
      </c>
      <c r="F2591" s="253">
        <f>IF('J208'!K22=SUM('J208'!M22,'J208'!L22),"OK","ERROR")</f>
      </c>
    </row>
    <row r="2592">
      <c r="A2592" t="s" s="253">
        <v>150</v>
      </c>
      <c r="B2592" t="s" s="252">
        <v>5083</v>
      </c>
      <c r="C2592" t="s" s="253">
        <v>5084</v>
      </c>
      <c r="D2592" t="s" s="253">
        <v>5089</v>
      </c>
      <c r="E2592" t="s" s="253">
        <v>5090</v>
      </c>
      <c r="F2592" s="253">
        <f>IF('J208'!K23=SUM('J208'!M23,'J208'!L23),"OK","ERROR")</f>
      </c>
    </row>
    <row r="2593">
      <c r="A2593" t="s" s="253">
        <v>150</v>
      </c>
      <c r="B2593" t="s" s="252">
        <v>5083</v>
      </c>
      <c r="C2593" t="s" s="253">
        <v>5084</v>
      </c>
      <c r="D2593" t="s" s="253">
        <v>5091</v>
      </c>
      <c r="E2593" t="s" s="253">
        <v>5092</v>
      </c>
      <c r="F2593" s="253">
        <f>IF('J208'!K24=SUM('J208'!M24,'J208'!L24),"OK","ERROR")</f>
      </c>
    </row>
    <row r="2594">
      <c r="A2594" t="s" s="253">
        <v>150</v>
      </c>
      <c r="B2594" t="s" s="252">
        <v>5083</v>
      </c>
      <c r="C2594" t="s" s="253">
        <v>5084</v>
      </c>
      <c r="D2594" t="s" s="253">
        <v>5093</v>
      </c>
      <c r="E2594" t="s" s="253">
        <v>5094</v>
      </c>
      <c r="F2594" s="253">
        <f>IF('J208'!K25=SUM('J208'!M25,'J208'!L25),"OK","ERROR")</f>
      </c>
    </row>
    <row r="2595">
      <c r="A2595" t="s" s="253">
        <v>150</v>
      </c>
      <c r="B2595" t="s" s="252">
        <v>5083</v>
      </c>
      <c r="C2595" t="s" s="253">
        <v>5084</v>
      </c>
      <c r="D2595" t="s" s="253">
        <v>5095</v>
      </c>
      <c r="E2595" t="s" s="253">
        <v>5096</v>
      </c>
      <c r="F2595" s="253">
        <f>IF('J208'!K26=SUM('J208'!M26,'J208'!L26),"OK","ERROR")</f>
      </c>
    </row>
    <row r="2596">
      <c r="A2596" t="s" s="253">
        <v>150</v>
      </c>
      <c r="B2596" t="s" s="252">
        <v>5083</v>
      </c>
      <c r="C2596" t="s" s="253">
        <v>5084</v>
      </c>
      <c r="D2596" t="s" s="253">
        <v>5097</v>
      </c>
      <c r="E2596" t="s" s="253">
        <v>5098</v>
      </c>
      <c r="F2596" s="253">
        <f>IF('J208'!K27=SUM('J208'!M27,'J208'!L27),"OK","ERROR")</f>
      </c>
    </row>
    <row r="2597">
      <c r="A2597" t="s" s="253">
        <v>150</v>
      </c>
      <c r="B2597" t="s" s="252">
        <v>5083</v>
      </c>
      <c r="C2597" t="s" s="253">
        <v>5084</v>
      </c>
      <c r="D2597" t="s" s="253">
        <v>5099</v>
      </c>
      <c r="E2597" t="s" s="253">
        <v>5100</v>
      </c>
      <c r="F2597" s="253">
        <f>IF('J208'!K28=SUM('J208'!M28,'J208'!L28),"OK","ERROR")</f>
      </c>
    </row>
    <row r="2598">
      <c r="A2598" t="s" s="253">
        <v>150</v>
      </c>
      <c r="B2598" t="s" s="252">
        <v>5083</v>
      </c>
      <c r="C2598" t="s" s="253">
        <v>5084</v>
      </c>
      <c r="D2598" t="s" s="253">
        <v>5101</v>
      </c>
      <c r="E2598" t="s" s="253">
        <v>5102</v>
      </c>
      <c r="F2598" s="253">
        <f>IF('J208'!K29=SUM('J208'!M29,'J208'!L29),"OK","ERROR")</f>
      </c>
    </row>
    <row r="2599">
      <c r="A2599" t="s" s="253">
        <v>150</v>
      </c>
      <c r="B2599" t="s" s="252">
        <v>5083</v>
      </c>
      <c r="C2599" t="s" s="253">
        <v>5084</v>
      </c>
      <c r="D2599" t="s" s="253">
        <v>5103</v>
      </c>
      <c r="E2599" t="s" s="253">
        <v>5104</v>
      </c>
      <c r="F2599" s="253">
        <f>IF('J208'!K30=SUM('J208'!M30,'J208'!L30),"OK","ERROR")</f>
      </c>
    </row>
    <row r="2600">
      <c r="A2600" t="s" s="253">
        <v>150</v>
      </c>
      <c r="B2600" t="s" s="252">
        <v>5083</v>
      </c>
      <c r="C2600" t="s" s="253">
        <v>5084</v>
      </c>
      <c r="D2600" t="s" s="253">
        <v>5105</v>
      </c>
      <c r="E2600" t="s" s="253">
        <v>5106</v>
      </c>
      <c r="F2600" s="253">
        <f>IF('J208'!K31=SUM('J208'!M31,'J208'!L31),"OK","ERROR")</f>
      </c>
    </row>
    <row r="2601">
      <c r="A2601" t="s" s="253">
        <v>150</v>
      </c>
      <c r="B2601" t="s" s="252">
        <v>5083</v>
      </c>
      <c r="C2601" t="s" s="253">
        <v>5084</v>
      </c>
      <c r="D2601" t="s" s="253">
        <v>5107</v>
      </c>
      <c r="E2601" t="s" s="253">
        <v>5108</v>
      </c>
      <c r="F2601" s="253">
        <f>IF('J208'!K32=SUM('J208'!M32,'J208'!L32),"OK","ERROR")</f>
      </c>
    </row>
    <row r="2602">
      <c r="A2602" t="s" s="253">
        <v>150</v>
      </c>
      <c r="B2602" t="s" s="252">
        <v>5083</v>
      </c>
      <c r="C2602" t="s" s="253">
        <v>5084</v>
      </c>
      <c r="D2602" t="s" s="253">
        <v>5109</v>
      </c>
      <c r="E2602" t="s" s="253">
        <v>5110</v>
      </c>
      <c r="F2602" s="253">
        <f>IF('J208'!K33=SUM('J208'!M33,'J208'!L33),"OK","ERROR")</f>
      </c>
    </row>
    <row r="2603">
      <c r="A2603" t="s" s="253">
        <v>150</v>
      </c>
      <c r="B2603" t="s" s="252">
        <v>5083</v>
      </c>
      <c r="C2603" t="s" s="253">
        <v>5084</v>
      </c>
      <c r="D2603" t="s" s="253">
        <v>5111</v>
      </c>
      <c r="E2603" t="s" s="253">
        <v>5112</v>
      </c>
      <c r="F2603" s="253">
        <f>IF('J208'!K34=SUM('J208'!M34,'J208'!L34),"OK","ERROR")</f>
      </c>
    </row>
    <row r="2604">
      <c r="A2604" t="s" s="253">
        <v>150</v>
      </c>
      <c r="B2604" t="s" s="252">
        <v>5083</v>
      </c>
      <c r="C2604" t="s" s="253">
        <v>5084</v>
      </c>
      <c r="D2604" t="s" s="253">
        <v>5113</v>
      </c>
      <c r="E2604" t="s" s="253">
        <v>5114</v>
      </c>
      <c r="F2604" s="253">
        <f>IF('J208'!K35=SUM('J208'!M35,'J208'!L35),"OK","ERROR")</f>
      </c>
    </row>
    <row r="2605">
      <c r="A2605" t="s" s="253">
        <v>150</v>
      </c>
      <c r="B2605" t="s" s="252">
        <v>5083</v>
      </c>
      <c r="C2605" t="s" s="253">
        <v>5084</v>
      </c>
      <c r="D2605" t="s" s="253">
        <v>5115</v>
      </c>
      <c r="E2605" t="s" s="253">
        <v>5116</v>
      </c>
      <c r="F2605" s="253">
        <f>IF('J208'!K36=SUM('J208'!M36,'J208'!L36),"OK","ERROR")</f>
      </c>
    </row>
    <row r="2606">
      <c r="A2606" t="s" s="253">
        <v>150</v>
      </c>
      <c r="B2606" t="s" s="252">
        <v>5083</v>
      </c>
      <c r="C2606" t="s" s="253">
        <v>5084</v>
      </c>
      <c r="D2606" t="s" s="253">
        <v>5117</v>
      </c>
      <c r="E2606" t="s" s="253">
        <v>5118</v>
      </c>
      <c r="F2606" s="253">
        <f>IF('J208'!K37=SUM('J208'!M37,'J208'!L37),"OK","ERROR")</f>
      </c>
    </row>
    <row r="2607">
      <c r="A2607" t="s" s="253">
        <v>150</v>
      </c>
      <c r="B2607" t="s" s="252">
        <v>5083</v>
      </c>
      <c r="C2607" t="s" s="253">
        <v>5084</v>
      </c>
      <c r="D2607" t="s" s="253">
        <v>5119</v>
      </c>
      <c r="E2607" t="s" s="253">
        <v>5120</v>
      </c>
      <c r="F2607" s="253">
        <f>IF('J208'!K38=SUM('J208'!M38,'J208'!L38),"OK","ERROR")</f>
      </c>
    </row>
    <row r="2608">
      <c r="A2608" t="s" s="253">
        <v>150</v>
      </c>
      <c r="B2608" t="s" s="252">
        <v>5083</v>
      </c>
      <c r="C2608" t="s" s="253">
        <v>5084</v>
      </c>
      <c r="D2608" t="s" s="253">
        <v>5121</v>
      </c>
      <c r="E2608" t="s" s="253">
        <v>5122</v>
      </c>
      <c r="F2608" s="253">
        <f>IF('J208'!K39=SUM('J208'!M39,'J208'!L39),"OK","ERROR")</f>
      </c>
    </row>
    <row r="2609">
      <c r="A2609" t="s" s="253">
        <v>150</v>
      </c>
      <c r="B2609" t="s" s="252">
        <v>5083</v>
      </c>
      <c r="C2609" t="s" s="253">
        <v>5084</v>
      </c>
      <c r="D2609" t="s" s="253">
        <v>5123</v>
      </c>
      <c r="E2609" t="s" s="253">
        <v>5124</v>
      </c>
      <c r="F2609" s="253">
        <f>IF('J208'!K40=SUM('J208'!M40,'J208'!L40),"OK","ERROR")</f>
      </c>
    </row>
    <row r="2610">
      <c r="A2610" t="s" s="253">
        <v>150</v>
      </c>
      <c r="B2610" t="s" s="252">
        <v>5083</v>
      </c>
      <c r="C2610" t="s" s="253">
        <v>5084</v>
      </c>
      <c r="D2610" t="s" s="253">
        <v>5125</v>
      </c>
      <c r="E2610" t="s" s="253">
        <v>5126</v>
      </c>
      <c r="F2610" s="253">
        <f>IF('J208'!K41=SUM('J208'!M41,'J208'!L41),"OK","ERROR")</f>
      </c>
    </row>
    <row r="2611">
      <c r="A2611" t="s" s="253">
        <v>150</v>
      </c>
      <c r="B2611" t="s" s="252">
        <v>5083</v>
      </c>
      <c r="C2611" t="s" s="253">
        <v>5084</v>
      </c>
      <c r="D2611" t="s" s="253">
        <v>5127</v>
      </c>
      <c r="E2611" t="s" s="253">
        <v>5128</v>
      </c>
      <c r="F2611" s="253">
        <f>IF('J208'!K42=SUM('J208'!M42,'J208'!L42),"OK","ERROR")</f>
      </c>
    </row>
    <row r="2612">
      <c r="A2612" t="s" s="253">
        <v>150</v>
      </c>
      <c r="B2612" t="s" s="252">
        <v>5083</v>
      </c>
      <c r="C2612" t="s" s="253">
        <v>5084</v>
      </c>
      <c r="D2612" t="s" s="253">
        <v>5129</v>
      </c>
      <c r="E2612" t="s" s="253">
        <v>5130</v>
      </c>
      <c r="F2612" s="253">
        <f>IF('J208'!K43=SUM('J208'!M43,'J208'!L43),"OK","ERROR")</f>
      </c>
    </row>
    <row r="2613">
      <c r="A2613" t="s" s="253">
        <v>150</v>
      </c>
      <c r="B2613" t="s" s="252">
        <v>5083</v>
      </c>
      <c r="C2613" t="s" s="253">
        <v>5084</v>
      </c>
      <c r="D2613" t="s" s="253">
        <v>5131</v>
      </c>
      <c r="E2613" t="s" s="253">
        <v>5132</v>
      </c>
      <c r="F2613" s="253">
        <f>IF('J208'!K44=SUM('J208'!M44,'J208'!L44),"OK","ERROR")</f>
      </c>
    </row>
    <row r="2614">
      <c r="A2614" t="s" s="253">
        <v>150</v>
      </c>
      <c r="B2614" t="s" s="252">
        <v>5083</v>
      </c>
      <c r="C2614" t="s" s="253">
        <v>5084</v>
      </c>
      <c r="D2614" t="s" s="253">
        <v>5133</v>
      </c>
      <c r="E2614" t="s" s="253">
        <v>5134</v>
      </c>
      <c r="F2614" s="253">
        <f>IF('J208'!K45=SUM('J208'!M45,'J208'!L45),"OK","ERROR")</f>
      </c>
    </row>
    <row r="2615">
      <c r="A2615" t="s" s="253">
        <v>150</v>
      </c>
      <c r="B2615" t="s" s="252">
        <v>5083</v>
      </c>
      <c r="C2615" t="s" s="253">
        <v>5084</v>
      </c>
      <c r="D2615" t="s" s="253">
        <v>5135</v>
      </c>
      <c r="E2615" t="s" s="253">
        <v>5136</v>
      </c>
      <c r="F2615" s="253">
        <f>IF('J208'!K46=SUM('J208'!M46,'J208'!L46),"OK","ERROR")</f>
      </c>
    </row>
    <row r="2616">
      <c r="A2616" t="s" s="253">
        <v>150</v>
      </c>
      <c r="B2616" t="s" s="252">
        <v>5083</v>
      </c>
      <c r="C2616" t="s" s="253">
        <v>5084</v>
      </c>
      <c r="D2616" t="s" s="253">
        <v>5137</v>
      </c>
      <c r="E2616" t="s" s="253">
        <v>5138</v>
      </c>
      <c r="F2616" s="253">
        <f>IF('J208'!K47=SUM('J208'!M47,'J208'!L47),"OK","ERROR")</f>
      </c>
    </row>
    <row r="2617">
      <c r="A2617" t="s" s="253">
        <v>150</v>
      </c>
      <c r="B2617" t="s" s="252">
        <v>5083</v>
      </c>
      <c r="C2617" t="s" s="253">
        <v>5084</v>
      </c>
      <c r="D2617" t="s" s="253">
        <v>5139</v>
      </c>
      <c r="E2617" t="s" s="253">
        <v>5140</v>
      </c>
      <c r="F2617" s="253">
        <f>IF('J208'!K48=SUM('J208'!M48,'J208'!L48),"OK","ERROR")</f>
      </c>
    </row>
    <row r="2618">
      <c r="A2618" t="s" s="253">
        <v>150</v>
      </c>
      <c r="B2618" t="s" s="252">
        <v>5083</v>
      </c>
      <c r="C2618" t="s" s="253">
        <v>5084</v>
      </c>
      <c r="D2618" t="s" s="253">
        <v>5141</v>
      </c>
      <c r="E2618" t="s" s="253">
        <v>5142</v>
      </c>
      <c r="F2618" s="253">
        <f>IF('J208'!K49=SUM('J208'!M49),"OK","ERROR")</f>
      </c>
    </row>
    <row r="2619">
      <c r="A2619" t="s" s="253">
        <v>150</v>
      </c>
      <c r="B2619" t="s" s="252">
        <v>5083</v>
      </c>
      <c r="C2619" t="s" s="253">
        <v>5084</v>
      </c>
      <c r="D2619" t="s" s="253">
        <v>5143</v>
      </c>
      <c r="E2619" t="s" s="253">
        <v>5144</v>
      </c>
      <c r="F2619" s="253">
        <f>IF('J208'!K50=SUM('J208'!M50,'J208'!L50),"OK","ERROR")</f>
      </c>
    </row>
    <row r="2620">
      <c r="A2620" t="s" s="253">
        <v>150</v>
      </c>
      <c r="B2620" t="s" s="252">
        <v>5145</v>
      </c>
      <c r="C2620" t="s" s="253">
        <v>5146</v>
      </c>
      <c r="D2620" t="s" s="253">
        <v>5147</v>
      </c>
      <c r="E2620" t="s" s="253">
        <v>5148</v>
      </c>
      <c r="F2620" s="253">
        <f>IF('J208'!M49&gt;=SUM('J208'!N49),"OK","ERROR")</f>
      </c>
    </row>
    <row r="2621">
      <c r="A2621" t="s" s="253">
        <v>150</v>
      </c>
      <c r="B2621" t="s" s="252">
        <v>5149</v>
      </c>
      <c r="C2621" t="s" s="253">
        <v>5150</v>
      </c>
      <c r="D2621" t="s" s="253">
        <v>5151</v>
      </c>
      <c r="E2621" t="s" s="253">
        <v>5152</v>
      </c>
      <c r="F2621" s="253">
        <f>IF('J208'!K21&gt;=0,"OK","ERROR")</f>
      </c>
    </row>
    <row r="2622">
      <c r="A2622" t="s" s="253">
        <v>150</v>
      </c>
      <c r="B2622" t="s" s="252">
        <v>5149</v>
      </c>
      <c r="C2622" t="s" s="253">
        <v>5150</v>
      </c>
      <c r="D2622" t="s" s="253">
        <v>5153</v>
      </c>
      <c r="E2622" t="s" s="253">
        <v>5154</v>
      </c>
      <c r="F2622" s="253">
        <f>IF('J208'!L21&gt;=0,"OK","ERROR")</f>
      </c>
    </row>
    <row r="2623">
      <c r="A2623" t="s" s="253">
        <v>150</v>
      </c>
      <c r="B2623" t="s" s="252">
        <v>5149</v>
      </c>
      <c r="C2623" t="s" s="253">
        <v>5150</v>
      </c>
      <c r="D2623" t="s" s="253">
        <v>5155</v>
      </c>
      <c r="E2623" t="s" s="253">
        <v>5156</v>
      </c>
      <c r="F2623" s="253">
        <f>IF('J208'!M21&gt;=0,"OK","ERROR")</f>
      </c>
    </row>
    <row r="2624">
      <c r="A2624" t="s" s="253">
        <v>150</v>
      </c>
      <c r="B2624" t="s" s="252">
        <v>5149</v>
      </c>
      <c r="C2624" t="s" s="253">
        <v>5150</v>
      </c>
      <c r="D2624" t="s" s="253">
        <v>5157</v>
      </c>
      <c r="E2624" t="s" s="253">
        <v>5158</v>
      </c>
      <c r="F2624" s="253">
        <f>IF('J208'!K22&gt;=0,"OK","ERROR")</f>
      </c>
    </row>
    <row r="2625">
      <c r="A2625" t="s" s="253">
        <v>150</v>
      </c>
      <c r="B2625" t="s" s="252">
        <v>5149</v>
      </c>
      <c r="C2625" t="s" s="253">
        <v>5150</v>
      </c>
      <c r="D2625" t="s" s="253">
        <v>5159</v>
      </c>
      <c r="E2625" t="s" s="253">
        <v>5160</v>
      </c>
      <c r="F2625" s="253">
        <f>IF('J208'!L22&gt;=0,"OK","ERROR")</f>
      </c>
    </row>
    <row r="2626">
      <c r="A2626" t="s" s="253">
        <v>150</v>
      </c>
      <c r="B2626" t="s" s="252">
        <v>5149</v>
      </c>
      <c r="C2626" t="s" s="253">
        <v>5150</v>
      </c>
      <c r="D2626" t="s" s="253">
        <v>5161</v>
      </c>
      <c r="E2626" t="s" s="253">
        <v>5162</v>
      </c>
      <c r="F2626" s="253">
        <f>IF('J208'!M22&gt;=0,"OK","ERROR")</f>
      </c>
    </row>
    <row r="2627">
      <c r="A2627" t="s" s="253">
        <v>150</v>
      </c>
      <c r="B2627" t="s" s="252">
        <v>5149</v>
      </c>
      <c r="C2627" t="s" s="253">
        <v>5150</v>
      </c>
      <c r="D2627" t="s" s="253">
        <v>5163</v>
      </c>
      <c r="E2627" t="s" s="253">
        <v>5164</v>
      </c>
      <c r="F2627" s="253">
        <f>IF('J208'!K23&gt;=0,"OK","ERROR")</f>
      </c>
    </row>
    <row r="2628">
      <c r="A2628" t="s" s="253">
        <v>150</v>
      </c>
      <c r="B2628" t="s" s="252">
        <v>5149</v>
      </c>
      <c r="C2628" t="s" s="253">
        <v>5150</v>
      </c>
      <c r="D2628" t="s" s="253">
        <v>5165</v>
      </c>
      <c r="E2628" t="s" s="253">
        <v>5166</v>
      </c>
      <c r="F2628" s="253">
        <f>IF('J208'!L23&gt;=0,"OK","ERROR")</f>
      </c>
    </row>
    <row r="2629">
      <c r="A2629" t="s" s="253">
        <v>150</v>
      </c>
      <c r="B2629" t="s" s="252">
        <v>5149</v>
      </c>
      <c r="C2629" t="s" s="253">
        <v>5150</v>
      </c>
      <c r="D2629" t="s" s="253">
        <v>5167</v>
      </c>
      <c r="E2629" t="s" s="253">
        <v>5168</v>
      </c>
      <c r="F2629" s="253">
        <f>IF('J208'!M23&gt;=0,"OK","ERROR")</f>
      </c>
    </row>
    <row r="2630">
      <c r="A2630" t="s" s="253">
        <v>150</v>
      </c>
      <c r="B2630" t="s" s="252">
        <v>5149</v>
      </c>
      <c r="C2630" t="s" s="253">
        <v>5150</v>
      </c>
      <c r="D2630" t="s" s="253">
        <v>5169</v>
      </c>
      <c r="E2630" t="s" s="253">
        <v>5170</v>
      </c>
      <c r="F2630" s="253">
        <f>IF('J208'!K24&gt;=0,"OK","ERROR")</f>
      </c>
    </row>
    <row r="2631">
      <c r="A2631" t="s" s="253">
        <v>150</v>
      </c>
      <c r="B2631" t="s" s="252">
        <v>5149</v>
      </c>
      <c r="C2631" t="s" s="253">
        <v>5150</v>
      </c>
      <c r="D2631" t="s" s="253">
        <v>5171</v>
      </c>
      <c r="E2631" t="s" s="253">
        <v>5172</v>
      </c>
      <c r="F2631" s="253">
        <f>IF('J208'!L24&gt;=0,"OK","ERROR")</f>
      </c>
    </row>
    <row r="2632">
      <c r="A2632" t="s" s="253">
        <v>150</v>
      </c>
      <c r="B2632" t="s" s="252">
        <v>5149</v>
      </c>
      <c r="C2632" t="s" s="253">
        <v>5150</v>
      </c>
      <c r="D2632" t="s" s="253">
        <v>5173</v>
      </c>
      <c r="E2632" t="s" s="253">
        <v>5174</v>
      </c>
      <c r="F2632" s="253">
        <f>IF('J208'!M24&gt;=0,"OK","ERROR")</f>
      </c>
    </row>
    <row r="2633">
      <c r="A2633" t="s" s="253">
        <v>150</v>
      </c>
      <c r="B2633" t="s" s="252">
        <v>5149</v>
      </c>
      <c r="C2633" t="s" s="253">
        <v>5150</v>
      </c>
      <c r="D2633" t="s" s="253">
        <v>4274</v>
      </c>
      <c r="E2633" t="s" s="253">
        <v>5175</v>
      </c>
      <c r="F2633" s="253">
        <f>IF('J208'!K25&gt;=0,"OK","ERROR")</f>
      </c>
    </row>
    <row r="2634">
      <c r="A2634" t="s" s="253">
        <v>150</v>
      </c>
      <c r="B2634" t="s" s="252">
        <v>5149</v>
      </c>
      <c r="C2634" t="s" s="253">
        <v>5150</v>
      </c>
      <c r="D2634" t="s" s="253">
        <v>4276</v>
      </c>
      <c r="E2634" t="s" s="253">
        <v>5176</v>
      </c>
      <c r="F2634" s="253">
        <f>IF('J208'!L25&gt;=0,"OK","ERROR")</f>
      </c>
    </row>
    <row r="2635">
      <c r="A2635" t="s" s="253">
        <v>150</v>
      </c>
      <c r="B2635" t="s" s="252">
        <v>5149</v>
      </c>
      <c r="C2635" t="s" s="253">
        <v>5150</v>
      </c>
      <c r="D2635" t="s" s="253">
        <v>4278</v>
      </c>
      <c r="E2635" t="s" s="253">
        <v>5177</v>
      </c>
      <c r="F2635" s="253">
        <f>IF('J208'!M25&gt;=0,"OK","ERROR")</f>
      </c>
    </row>
    <row r="2636">
      <c r="A2636" t="s" s="253">
        <v>150</v>
      </c>
      <c r="B2636" t="s" s="252">
        <v>5149</v>
      </c>
      <c r="C2636" t="s" s="253">
        <v>5150</v>
      </c>
      <c r="D2636" t="s" s="253">
        <v>4304</v>
      </c>
      <c r="E2636" t="s" s="253">
        <v>5178</v>
      </c>
      <c r="F2636" s="253">
        <f>IF('J208'!K26&gt;=0,"OK","ERROR")</f>
      </c>
    </row>
    <row r="2637">
      <c r="A2637" t="s" s="253">
        <v>150</v>
      </c>
      <c r="B2637" t="s" s="252">
        <v>5149</v>
      </c>
      <c r="C2637" t="s" s="253">
        <v>5150</v>
      </c>
      <c r="D2637" t="s" s="253">
        <v>4306</v>
      </c>
      <c r="E2637" t="s" s="253">
        <v>5179</v>
      </c>
      <c r="F2637" s="253">
        <f>IF('J208'!L26&gt;=0,"OK","ERROR")</f>
      </c>
    </row>
    <row r="2638">
      <c r="A2638" t="s" s="253">
        <v>150</v>
      </c>
      <c r="B2638" t="s" s="252">
        <v>5149</v>
      </c>
      <c r="C2638" t="s" s="253">
        <v>5150</v>
      </c>
      <c r="D2638" t="s" s="253">
        <v>4308</v>
      </c>
      <c r="E2638" t="s" s="253">
        <v>5180</v>
      </c>
      <c r="F2638" s="253">
        <f>IF('J208'!M26&gt;=0,"OK","ERROR")</f>
      </c>
    </row>
    <row r="2639">
      <c r="A2639" t="s" s="253">
        <v>150</v>
      </c>
      <c r="B2639" t="s" s="252">
        <v>5149</v>
      </c>
      <c r="C2639" t="s" s="253">
        <v>5150</v>
      </c>
      <c r="D2639" t="s" s="253">
        <v>4334</v>
      </c>
      <c r="E2639" t="s" s="253">
        <v>5181</v>
      </c>
      <c r="F2639" s="253">
        <f>IF('J208'!K27&gt;=0,"OK","ERROR")</f>
      </c>
    </row>
    <row r="2640">
      <c r="A2640" t="s" s="253">
        <v>150</v>
      </c>
      <c r="B2640" t="s" s="252">
        <v>5149</v>
      </c>
      <c r="C2640" t="s" s="253">
        <v>5150</v>
      </c>
      <c r="D2640" t="s" s="253">
        <v>4336</v>
      </c>
      <c r="E2640" t="s" s="253">
        <v>5182</v>
      </c>
      <c r="F2640" s="253">
        <f>IF('J208'!L27&gt;=0,"OK","ERROR")</f>
      </c>
    </row>
    <row r="2641">
      <c r="A2641" t="s" s="253">
        <v>150</v>
      </c>
      <c r="B2641" t="s" s="252">
        <v>5149</v>
      </c>
      <c r="C2641" t="s" s="253">
        <v>5150</v>
      </c>
      <c r="D2641" t="s" s="253">
        <v>4338</v>
      </c>
      <c r="E2641" t="s" s="253">
        <v>5183</v>
      </c>
      <c r="F2641" s="253">
        <f>IF('J208'!M27&gt;=0,"OK","ERROR")</f>
      </c>
    </row>
    <row r="2642">
      <c r="A2642" t="s" s="253">
        <v>150</v>
      </c>
      <c r="B2642" t="s" s="252">
        <v>5149</v>
      </c>
      <c r="C2642" t="s" s="253">
        <v>5150</v>
      </c>
      <c r="D2642" t="s" s="253">
        <v>4366</v>
      </c>
      <c r="E2642" t="s" s="253">
        <v>5184</v>
      </c>
      <c r="F2642" s="253">
        <f>IF('J208'!K28&gt;=0,"OK","ERROR")</f>
      </c>
    </row>
    <row r="2643">
      <c r="A2643" t="s" s="253">
        <v>150</v>
      </c>
      <c r="B2643" t="s" s="252">
        <v>5149</v>
      </c>
      <c r="C2643" t="s" s="253">
        <v>5150</v>
      </c>
      <c r="D2643" t="s" s="253">
        <v>4368</v>
      </c>
      <c r="E2643" t="s" s="253">
        <v>5185</v>
      </c>
      <c r="F2643" s="253">
        <f>IF('J208'!L28&gt;=0,"OK","ERROR")</f>
      </c>
    </row>
    <row r="2644">
      <c r="A2644" t="s" s="253">
        <v>150</v>
      </c>
      <c r="B2644" t="s" s="252">
        <v>5149</v>
      </c>
      <c r="C2644" t="s" s="253">
        <v>5150</v>
      </c>
      <c r="D2644" t="s" s="253">
        <v>4370</v>
      </c>
      <c r="E2644" t="s" s="253">
        <v>5186</v>
      </c>
      <c r="F2644" s="253">
        <f>IF('J208'!M28&gt;=0,"OK","ERROR")</f>
      </c>
    </row>
    <row r="2645">
      <c r="A2645" t="s" s="253">
        <v>150</v>
      </c>
      <c r="B2645" t="s" s="252">
        <v>5149</v>
      </c>
      <c r="C2645" t="s" s="253">
        <v>5150</v>
      </c>
      <c r="D2645" t="s" s="253">
        <v>4396</v>
      </c>
      <c r="E2645" t="s" s="253">
        <v>5187</v>
      </c>
      <c r="F2645" s="253">
        <f>IF('J208'!K29&gt;=0,"OK","ERROR")</f>
      </c>
    </row>
    <row r="2646">
      <c r="A2646" t="s" s="253">
        <v>150</v>
      </c>
      <c r="B2646" t="s" s="252">
        <v>5149</v>
      </c>
      <c r="C2646" t="s" s="253">
        <v>5150</v>
      </c>
      <c r="D2646" t="s" s="253">
        <v>4398</v>
      </c>
      <c r="E2646" t="s" s="253">
        <v>5188</v>
      </c>
      <c r="F2646" s="253">
        <f>IF('J208'!L29&gt;=0,"OK","ERROR")</f>
      </c>
    </row>
    <row r="2647">
      <c r="A2647" t="s" s="253">
        <v>150</v>
      </c>
      <c r="B2647" t="s" s="252">
        <v>5149</v>
      </c>
      <c r="C2647" t="s" s="253">
        <v>5150</v>
      </c>
      <c r="D2647" t="s" s="253">
        <v>4400</v>
      </c>
      <c r="E2647" t="s" s="253">
        <v>5189</v>
      </c>
      <c r="F2647" s="253">
        <f>IF('J208'!M29&gt;=0,"OK","ERROR")</f>
      </c>
    </row>
    <row r="2648">
      <c r="A2648" t="s" s="253">
        <v>150</v>
      </c>
      <c r="B2648" t="s" s="252">
        <v>5149</v>
      </c>
      <c r="C2648" t="s" s="253">
        <v>5150</v>
      </c>
      <c r="D2648" t="s" s="253">
        <v>4426</v>
      </c>
      <c r="E2648" t="s" s="253">
        <v>5190</v>
      </c>
      <c r="F2648" s="253">
        <f>IF('J208'!K30&gt;=0,"OK","ERROR")</f>
      </c>
    </row>
    <row r="2649">
      <c r="A2649" t="s" s="253">
        <v>150</v>
      </c>
      <c r="B2649" t="s" s="252">
        <v>5149</v>
      </c>
      <c r="C2649" t="s" s="253">
        <v>5150</v>
      </c>
      <c r="D2649" t="s" s="253">
        <v>4428</v>
      </c>
      <c r="E2649" t="s" s="253">
        <v>5191</v>
      </c>
      <c r="F2649" s="253">
        <f>IF('J208'!L30&gt;=0,"OK","ERROR")</f>
      </c>
    </row>
    <row r="2650">
      <c r="A2650" t="s" s="253">
        <v>150</v>
      </c>
      <c r="B2650" t="s" s="252">
        <v>5149</v>
      </c>
      <c r="C2650" t="s" s="253">
        <v>5150</v>
      </c>
      <c r="D2650" t="s" s="253">
        <v>4430</v>
      </c>
      <c r="E2650" t="s" s="253">
        <v>5192</v>
      </c>
      <c r="F2650" s="253">
        <f>IF('J208'!M30&gt;=0,"OK","ERROR")</f>
      </c>
    </row>
    <row r="2651">
      <c r="A2651" t="s" s="253">
        <v>150</v>
      </c>
      <c r="B2651" t="s" s="252">
        <v>5149</v>
      </c>
      <c r="C2651" t="s" s="253">
        <v>5150</v>
      </c>
      <c r="D2651" t="s" s="253">
        <v>5193</v>
      </c>
      <c r="E2651" t="s" s="253">
        <v>5194</v>
      </c>
      <c r="F2651" s="253">
        <f>IF('J208'!K31&gt;=0,"OK","ERROR")</f>
      </c>
    </row>
    <row r="2652">
      <c r="A2652" t="s" s="253">
        <v>150</v>
      </c>
      <c r="B2652" t="s" s="252">
        <v>5149</v>
      </c>
      <c r="C2652" t="s" s="253">
        <v>5150</v>
      </c>
      <c r="D2652" t="s" s="253">
        <v>5195</v>
      </c>
      <c r="E2652" t="s" s="253">
        <v>5196</v>
      </c>
      <c r="F2652" s="253">
        <f>IF('J208'!L31&gt;=0,"OK","ERROR")</f>
      </c>
    </row>
    <row r="2653">
      <c r="A2653" t="s" s="253">
        <v>150</v>
      </c>
      <c r="B2653" t="s" s="252">
        <v>5149</v>
      </c>
      <c r="C2653" t="s" s="253">
        <v>5150</v>
      </c>
      <c r="D2653" t="s" s="253">
        <v>5197</v>
      </c>
      <c r="E2653" t="s" s="253">
        <v>5198</v>
      </c>
      <c r="F2653" s="253">
        <f>IF('J208'!M31&gt;=0,"OK","ERROR")</f>
      </c>
    </row>
    <row r="2654">
      <c r="A2654" t="s" s="253">
        <v>150</v>
      </c>
      <c r="B2654" t="s" s="252">
        <v>5149</v>
      </c>
      <c r="C2654" t="s" s="253">
        <v>5150</v>
      </c>
      <c r="D2654" t="s" s="253">
        <v>3285</v>
      </c>
      <c r="E2654" t="s" s="253">
        <v>5199</v>
      </c>
      <c r="F2654" s="253">
        <f>IF('J208'!K32&gt;=0,"OK","ERROR")</f>
      </c>
    </row>
    <row r="2655">
      <c r="A2655" t="s" s="253">
        <v>150</v>
      </c>
      <c r="B2655" t="s" s="252">
        <v>5149</v>
      </c>
      <c r="C2655" t="s" s="253">
        <v>5150</v>
      </c>
      <c r="D2655" t="s" s="253">
        <v>3287</v>
      </c>
      <c r="E2655" t="s" s="253">
        <v>5200</v>
      </c>
      <c r="F2655" s="253">
        <f>IF('J208'!L32&gt;=0,"OK","ERROR")</f>
      </c>
    </row>
    <row r="2656">
      <c r="A2656" t="s" s="253">
        <v>150</v>
      </c>
      <c r="B2656" t="s" s="252">
        <v>5149</v>
      </c>
      <c r="C2656" t="s" s="253">
        <v>5150</v>
      </c>
      <c r="D2656" t="s" s="253">
        <v>3289</v>
      </c>
      <c r="E2656" t="s" s="253">
        <v>5201</v>
      </c>
      <c r="F2656" s="253">
        <f>IF('J208'!M32&gt;=0,"OK","ERROR")</f>
      </c>
    </row>
    <row r="2657">
      <c r="A2657" t="s" s="253">
        <v>150</v>
      </c>
      <c r="B2657" t="s" s="252">
        <v>5149</v>
      </c>
      <c r="C2657" t="s" s="253">
        <v>5150</v>
      </c>
      <c r="D2657" t="s" s="253">
        <v>3315</v>
      </c>
      <c r="E2657" t="s" s="253">
        <v>5202</v>
      </c>
      <c r="F2657" s="253">
        <f>IF('J208'!K33&gt;=0,"OK","ERROR")</f>
      </c>
    </row>
    <row r="2658">
      <c r="A2658" t="s" s="253">
        <v>150</v>
      </c>
      <c r="B2658" t="s" s="252">
        <v>5149</v>
      </c>
      <c r="C2658" t="s" s="253">
        <v>5150</v>
      </c>
      <c r="D2658" t="s" s="253">
        <v>3317</v>
      </c>
      <c r="E2658" t="s" s="253">
        <v>5203</v>
      </c>
      <c r="F2658" s="253">
        <f>IF('J208'!L33&gt;=0,"OK","ERROR")</f>
      </c>
    </row>
    <row r="2659">
      <c r="A2659" t="s" s="253">
        <v>150</v>
      </c>
      <c r="B2659" t="s" s="252">
        <v>5149</v>
      </c>
      <c r="C2659" t="s" s="253">
        <v>5150</v>
      </c>
      <c r="D2659" t="s" s="253">
        <v>3319</v>
      </c>
      <c r="E2659" t="s" s="253">
        <v>5204</v>
      </c>
      <c r="F2659" s="253">
        <f>IF('J208'!M33&gt;=0,"OK","ERROR")</f>
      </c>
    </row>
    <row r="2660">
      <c r="A2660" t="s" s="253">
        <v>150</v>
      </c>
      <c r="B2660" t="s" s="252">
        <v>5149</v>
      </c>
      <c r="C2660" t="s" s="253">
        <v>5150</v>
      </c>
      <c r="D2660" t="s" s="253">
        <v>3345</v>
      </c>
      <c r="E2660" t="s" s="253">
        <v>5205</v>
      </c>
      <c r="F2660" s="253">
        <f>IF('J208'!K34&gt;=0,"OK","ERROR")</f>
      </c>
    </row>
    <row r="2661">
      <c r="A2661" t="s" s="253">
        <v>150</v>
      </c>
      <c r="B2661" t="s" s="252">
        <v>5149</v>
      </c>
      <c r="C2661" t="s" s="253">
        <v>5150</v>
      </c>
      <c r="D2661" t="s" s="253">
        <v>3347</v>
      </c>
      <c r="E2661" t="s" s="253">
        <v>5206</v>
      </c>
      <c r="F2661" s="253">
        <f>IF('J208'!L34&gt;=0,"OK","ERROR")</f>
      </c>
    </row>
    <row r="2662">
      <c r="A2662" t="s" s="253">
        <v>150</v>
      </c>
      <c r="B2662" t="s" s="252">
        <v>5149</v>
      </c>
      <c r="C2662" t="s" s="253">
        <v>5150</v>
      </c>
      <c r="D2662" t="s" s="253">
        <v>3349</v>
      </c>
      <c r="E2662" t="s" s="253">
        <v>5207</v>
      </c>
      <c r="F2662" s="253">
        <f>IF('J208'!M34&gt;=0,"OK","ERROR")</f>
      </c>
    </row>
    <row r="2663">
      <c r="A2663" t="s" s="253">
        <v>150</v>
      </c>
      <c r="B2663" t="s" s="252">
        <v>5149</v>
      </c>
      <c r="C2663" t="s" s="253">
        <v>5150</v>
      </c>
      <c r="D2663" t="s" s="253">
        <v>3375</v>
      </c>
      <c r="E2663" t="s" s="253">
        <v>5208</v>
      </c>
      <c r="F2663" s="253">
        <f>IF('J208'!K35&gt;=0,"OK","ERROR")</f>
      </c>
    </row>
    <row r="2664">
      <c r="A2664" t="s" s="253">
        <v>150</v>
      </c>
      <c r="B2664" t="s" s="252">
        <v>5149</v>
      </c>
      <c r="C2664" t="s" s="253">
        <v>5150</v>
      </c>
      <c r="D2664" t="s" s="253">
        <v>3377</v>
      </c>
      <c r="E2664" t="s" s="253">
        <v>5209</v>
      </c>
      <c r="F2664" s="253">
        <f>IF('J208'!L35&gt;=0,"OK","ERROR")</f>
      </c>
    </row>
    <row r="2665">
      <c r="A2665" t="s" s="253">
        <v>150</v>
      </c>
      <c r="B2665" t="s" s="252">
        <v>5149</v>
      </c>
      <c r="C2665" t="s" s="253">
        <v>5150</v>
      </c>
      <c r="D2665" t="s" s="253">
        <v>3379</v>
      </c>
      <c r="E2665" t="s" s="253">
        <v>5210</v>
      </c>
      <c r="F2665" s="253">
        <f>IF('J208'!M35&gt;=0,"OK","ERROR")</f>
      </c>
    </row>
    <row r="2666">
      <c r="A2666" t="s" s="253">
        <v>150</v>
      </c>
      <c r="B2666" t="s" s="252">
        <v>5149</v>
      </c>
      <c r="C2666" t="s" s="253">
        <v>5150</v>
      </c>
      <c r="D2666" t="s" s="253">
        <v>3405</v>
      </c>
      <c r="E2666" t="s" s="253">
        <v>5211</v>
      </c>
      <c r="F2666" s="253">
        <f>IF('J208'!K36&gt;=0,"OK","ERROR")</f>
      </c>
    </row>
    <row r="2667">
      <c r="A2667" t="s" s="253">
        <v>150</v>
      </c>
      <c r="B2667" t="s" s="252">
        <v>5149</v>
      </c>
      <c r="C2667" t="s" s="253">
        <v>5150</v>
      </c>
      <c r="D2667" t="s" s="253">
        <v>3407</v>
      </c>
      <c r="E2667" t="s" s="253">
        <v>5212</v>
      </c>
      <c r="F2667" s="253">
        <f>IF('J208'!L36&gt;=0,"OK","ERROR")</f>
      </c>
    </row>
    <row r="2668">
      <c r="A2668" t="s" s="253">
        <v>150</v>
      </c>
      <c r="B2668" t="s" s="252">
        <v>5149</v>
      </c>
      <c r="C2668" t="s" s="253">
        <v>5150</v>
      </c>
      <c r="D2668" t="s" s="253">
        <v>3409</v>
      </c>
      <c r="E2668" t="s" s="253">
        <v>5213</v>
      </c>
      <c r="F2668" s="253">
        <f>IF('J208'!M36&gt;=0,"OK","ERROR")</f>
      </c>
    </row>
    <row r="2669">
      <c r="A2669" t="s" s="253">
        <v>150</v>
      </c>
      <c r="B2669" t="s" s="252">
        <v>5149</v>
      </c>
      <c r="C2669" t="s" s="253">
        <v>5150</v>
      </c>
      <c r="D2669" t="s" s="253">
        <v>3435</v>
      </c>
      <c r="E2669" t="s" s="253">
        <v>5214</v>
      </c>
      <c r="F2669" s="253">
        <f>IF('J208'!K37&gt;=0,"OK","ERROR")</f>
      </c>
    </row>
    <row r="2670">
      <c r="A2670" t="s" s="253">
        <v>150</v>
      </c>
      <c r="B2670" t="s" s="252">
        <v>5149</v>
      </c>
      <c r="C2670" t="s" s="253">
        <v>5150</v>
      </c>
      <c r="D2670" t="s" s="253">
        <v>3437</v>
      </c>
      <c r="E2670" t="s" s="253">
        <v>5215</v>
      </c>
      <c r="F2670" s="253">
        <f>IF('J208'!L37&gt;=0,"OK","ERROR")</f>
      </c>
    </row>
    <row r="2671">
      <c r="A2671" t="s" s="253">
        <v>150</v>
      </c>
      <c r="B2671" t="s" s="252">
        <v>5149</v>
      </c>
      <c r="C2671" t="s" s="253">
        <v>5150</v>
      </c>
      <c r="D2671" t="s" s="253">
        <v>3439</v>
      </c>
      <c r="E2671" t="s" s="253">
        <v>5216</v>
      </c>
      <c r="F2671" s="253">
        <f>IF('J208'!M37&gt;=0,"OK","ERROR")</f>
      </c>
    </row>
    <row r="2672">
      <c r="A2672" t="s" s="253">
        <v>150</v>
      </c>
      <c r="B2672" t="s" s="252">
        <v>5149</v>
      </c>
      <c r="C2672" t="s" s="253">
        <v>5150</v>
      </c>
      <c r="D2672" t="s" s="253">
        <v>3465</v>
      </c>
      <c r="E2672" t="s" s="253">
        <v>5217</v>
      </c>
      <c r="F2672" s="253">
        <f>IF('J208'!K38&gt;=0,"OK","ERROR")</f>
      </c>
    </row>
    <row r="2673">
      <c r="A2673" t="s" s="253">
        <v>150</v>
      </c>
      <c r="B2673" t="s" s="252">
        <v>5149</v>
      </c>
      <c r="C2673" t="s" s="253">
        <v>5150</v>
      </c>
      <c r="D2673" t="s" s="253">
        <v>3467</v>
      </c>
      <c r="E2673" t="s" s="253">
        <v>5218</v>
      </c>
      <c r="F2673" s="253">
        <f>IF('J208'!L38&gt;=0,"OK","ERROR")</f>
      </c>
    </row>
    <row r="2674">
      <c r="A2674" t="s" s="253">
        <v>150</v>
      </c>
      <c r="B2674" t="s" s="252">
        <v>5149</v>
      </c>
      <c r="C2674" t="s" s="253">
        <v>5150</v>
      </c>
      <c r="D2674" t="s" s="253">
        <v>3469</v>
      </c>
      <c r="E2674" t="s" s="253">
        <v>5219</v>
      </c>
      <c r="F2674" s="253">
        <f>IF('J208'!M38&gt;=0,"OK","ERROR")</f>
      </c>
    </row>
    <row r="2675">
      <c r="A2675" t="s" s="253">
        <v>150</v>
      </c>
      <c r="B2675" t="s" s="252">
        <v>5149</v>
      </c>
      <c r="C2675" t="s" s="253">
        <v>5150</v>
      </c>
      <c r="D2675" t="s" s="253">
        <v>2109</v>
      </c>
      <c r="E2675" t="s" s="253">
        <v>5220</v>
      </c>
      <c r="F2675" s="253">
        <f>IF('J208'!K39&gt;=0,"OK","ERROR")</f>
      </c>
    </row>
    <row r="2676">
      <c r="A2676" t="s" s="253">
        <v>150</v>
      </c>
      <c r="B2676" t="s" s="252">
        <v>5149</v>
      </c>
      <c r="C2676" t="s" s="253">
        <v>5150</v>
      </c>
      <c r="D2676" t="s" s="253">
        <v>2111</v>
      </c>
      <c r="E2676" t="s" s="253">
        <v>5221</v>
      </c>
      <c r="F2676" s="253">
        <f>IF('J208'!L39&gt;=0,"OK","ERROR")</f>
      </c>
    </row>
    <row r="2677">
      <c r="A2677" t="s" s="253">
        <v>150</v>
      </c>
      <c r="B2677" t="s" s="252">
        <v>5149</v>
      </c>
      <c r="C2677" t="s" s="253">
        <v>5150</v>
      </c>
      <c r="D2677" t="s" s="253">
        <v>2113</v>
      </c>
      <c r="E2677" t="s" s="253">
        <v>5222</v>
      </c>
      <c r="F2677" s="253">
        <f>IF('J208'!M39&gt;=0,"OK","ERROR")</f>
      </c>
    </row>
    <row r="2678">
      <c r="A2678" t="s" s="253">
        <v>150</v>
      </c>
      <c r="B2678" t="s" s="252">
        <v>5149</v>
      </c>
      <c r="C2678" t="s" s="253">
        <v>5150</v>
      </c>
      <c r="D2678" t="s" s="253">
        <v>2139</v>
      </c>
      <c r="E2678" t="s" s="253">
        <v>5223</v>
      </c>
      <c r="F2678" s="253">
        <f>IF('J208'!K40&gt;=0,"OK","ERROR")</f>
      </c>
    </row>
    <row r="2679">
      <c r="A2679" t="s" s="253">
        <v>150</v>
      </c>
      <c r="B2679" t="s" s="252">
        <v>5149</v>
      </c>
      <c r="C2679" t="s" s="253">
        <v>5150</v>
      </c>
      <c r="D2679" t="s" s="253">
        <v>2141</v>
      </c>
      <c r="E2679" t="s" s="253">
        <v>5224</v>
      </c>
      <c r="F2679" s="253">
        <f>IF('J208'!L40&gt;=0,"OK","ERROR")</f>
      </c>
    </row>
    <row r="2680">
      <c r="A2680" t="s" s="253">
        <v>150</v>
      </c>
      <c r="B2680" t="s" s="252">
        <v>5149</v>
      </c>
      <c r="C2680" t="s" s="253">
        <v>5150</v>
      </c>
      <c r="D2680" t="s" s="253">
        <v>2143</v>
      </c>
      <c r="E2680" t="s" s="253">
        <v>5225</v>
      </c>
      <c r="F2680" s="253">
        <f>IF('J208'!M40&gt;=0,"OK","ERROR")</f>
      </c>
    </row>
    <row r="2681">
      <c r="A2681" t="s" s="253">
        <v>150</v>
      </c>
      <c r="B2681" t="s" s="252">
        <v>5149</v>
      </c>
      <c r="C2681" t="s" s="253">
        <v>5150</v>
      </c>
      <c r="D2681" t="s" s="253">
        <v>2169</v>
      </c>
      <c r="E2681" t="s" s="253">
        <v>5226</v>
      </c>
      <c r="F2681" s="253">
        <f>IF('J208'!K41&gt;=0,"OK","ERROR")</f>
      </c>
    </row>
    <row r="2682">
      <c r="A2682" t="s" s="253">
        <v>150</v>
      </c>
      <c r="B2682" t="s" s="252">
        <v>5149</v>
      </c>
      <c r="C2682" t="s" s="253">
        <v>5150</v>
      </c>
      <c r="D2682" t="s" s="253">
        <v>2171</v>
      </c>
      <c r="E2682" t="s" s="253">
        <v>5227</v>
      </c>
      <c r="F2682" s="253">
        <f>IF('J208'!L41&gt;=0,"OK","ERROR")</f>
      </c>
    </row>
    <row r="2683">
      <c r="A2683" t="s" s="253">
        <v>150</v>
      </c>
      <c r="B2683" t="s" s="252">
        <v>5149</v>
      </c>
      <c r="C2683" t="s" s="253">
        <v>5150</v>
      </c>
      <c r="D2683" t="s" s="253">
        <v>2173</v>
      </c>
      <c r="E2683" t="s" s="253">
        <v>5228</v>
      </c>
      <c r="F2683" s="253">
        <f>IF('J208'!M41&gt;=0,"OK","ERROR")</f>
      </c>
    </row>
    <row r="2684">
      <c r="A2684" t="s" s="253">
        <v>150</v>
      </c>
      <c r="B2684" t="s" s="252">
        <v>5149</v>
      </c>
      <c r="C2684" t="s" s="253">
        <v>5150</v>
      </c>
      <c r="D2684" t="s" s="253">
        <v>2199</v>
      </c>
      <c r="E2684" t="s" s="253">
        <v>5229</v>
      </c>
      <c r="F2684" s="253">
        <f>IF('J208'!K42&gt;=0,"OK","ERROR")</f>
      </c>
    </row>
    <row r="2685">
      <c r="A2685" t="s" s="253">
        <v>150</v>
      </c>
      <c r="B2685" t="s" s="252">
        <v>5149</v>
      </c>
      <c r="C2685" t="s" s="253">
        <v>5150</v>
      </c>
      <c r="D2685" t="s" s="253">
        <v>2201</v>
      </c>
      <c r="E2685" t="s" s="253">
        <v>5230</v>
      </c>
      <c r="F2685" s="253">
        <f>IF('J208'!L42&gt;=0,"OK","ERROR")</f>
      </c>
    </row>
    <row r="2686">
      <c r="A2686" t="s" s="253">
        <v>150</v>
      </c>
      <c r="B2686" t="s" s="252">
        <v>5149</v>
      </c>
      <c r="C2686" t="s" s="253">
        <v>5150</v>
      </c>
      <c r="D2686" t="s" s="253">
        <v>2203</v>
      </c>
      <c r="E2686" t="s" s="253">
        <v>5231</v>
      </c>
      <c r="F2686" s="253">
        <f>IF('J208'!M42&gt;=0,"OK","ERROR")</f>
      </c>
    </row>
    <row r="2687">
      <c r="A2687" t="s" s="253">
        <v>150</v>
      </c>
      <c r="B2687" t="s" s="252">
        <v>5149</v>
      </c>
      <c r="C2687" t="s" s="253">
        <v>5150</v>
      </c>
      <c r="D2687" t="s" s="253">
        <v>2229</v>
      </c>
      <c r="E2687" t="s" s="253">
        <v>5232</v>
      </c>
      <c r="F2687" s="253">
        <f>IF('J208'!K43&gt;=0,"OK","ERROR")</f>
      </c>
    </row>
    <row r="2688">
      <c r="A2688" t="s" s="253">
        <v>150</v>
      </c>
      <c r="B2688" t="s" s="252">
        <v>5149</v>
      </c>
      <c r="C2688" t="s" s="253">
        <v>5150</v>
      </c>
      <c r="D2688" t="s" s="253">
        <v>2231</v>
      </c>
      <c r="E2688" t="s" s="253">
        <v>5233</v>
      </c>
      <c r="F2688" s="253">
        <f>IF('J208'!L43&gt;=0,"OK","ERROR")</f>
      </c>
    </row>
    <row r="2689">
      <c r="A2689" t="s" s="253">
        <v>150</v>
      </c>
      <c r="B2689" t="s" s="252">
        <v>5149</v>
      </c>
      <c r="C2689" t="s" s="253">
        <v>5150</v>
      </c>
      <c r="D2689" t="s" s="253">
        <v>2233</v>
      </c>
      <c r="E2689" t="s" s="253">
        <v>5234</v>
      </c>
      <c r="F2689" s="253">
        <f>IF('J208'!M43&gt;=0,"OK","ERROR")</f>
      </c>
    </row>
    <row r="2690">
      <c r="A2690" t="s" s="253">
        <v>150</v>
      </c>
      <c r="B2690" t="s" s="252">
        <v>5149</v>
      </c>
      <c r="C2690" t="s" s="253">
        <v>5150</v>
      </c>
      <c r="D2690" t="s" s="253">
        <v>2259</v>
      </c>
      <c r="E2690" t="s" s="253">
        <v>5235</v>
      </c>
      <c r="F2690" s="253">
        <f>IF('J208'!K44&gt;=0,"OK","ERROR")</f>
      </c>
    </row>
    <row r="2691">
      <c r="A2691" t="s" s="253">
        <v>150</v>
      </c>
      <c r="B2691" t="s" s="252">
        <v>5149</v>
      </c>
      <c r="C2691" t="s" s="253">
        <v>5150</v>
      </c>
      <c r="D2691" t="s" s="253">
        <v>2261</v>
      </c>
      <c r="E2691" t="s" s="253">
        <v>5236</v>
      </c>
      <c r="F2691" s="253">
        <f>IF('J208'!L44&gt;=0,"OK","ERROR")</f>
      </c>
    </row>
    <row r="2692">
      <c r="A2692" t="s" s="253">
        <v>150</v>
      </c>
      <c r="B2692" t="s" s="252">
        <v>5149</v>
      </c>
      <c r="C2692" t="s" s="253">
        <v>5150</v>
      </c>
      <c r="D2692" t="s" s="253">
        <v>2263</v>
      </c>
      <c r="E2692" t="s" s="253">
        <v>5237</v>
      </c>
      <c r="F2692" s="253">
        <f>IF('J208'!M44&gt;=0,"OK","ERROR")</f>
      </c>
    </row>
    <row r="2693">
      <c r="A2693" t="s" s="253">
        <v>150</v>
      </c>
      <c r="B2693" t="s" s="252">
        <v>5149</v>
      </c>
      <c r="C2693" t="s" s="253">
        <v>5150</v>
      </c>
      <c r="D2693" t="s" s="253">
        <v>2289</v>
      </c>
      <c r="E2693" t="s" s="253">
        <v>5238</v>
      </c>
      <c r="F2693" s="253">
        <f>IF('J208'!K45&gt;=0,"OK","ERROR")</f>
      </c>
    </row>
    <row r="2694">
      <c r="A2694" t="s" s="253">
        <v>150</v>
      </c>
      <c r="B2694" t="s" s="252">
        <v>5149</v>
      </c>
      <c r="C2694" t="s" s="253">
        <v>5150</v>
      </c>
      <c r="D2694" t="s" s="253">
        <v>2291</v>
      </c>
      <c r="E2694" t="s" s="253">
        <v>5239</v>
      </c>
      <c r="F2694" s="253">
        <f>IF('J208'!L45&gt;=0,"OK","ERROR")</f>
      </c>
    </row>
    <row r="2695">
      <c r="A2695" t="s" s="253">
        <v>150</v>
      </c>
      <c r="B2695" t="s" s="252">
        <v>5149</v>
      </c>
      <c r="C2695" t="s" s="253">
        <v>5150</v>
      </c>
      <c r="D2695" t="s" s="253">
        <v>2293</v>
      </c>
      <c r="E2695" t="s" s="253">
        <v>5240</v>
      </c>
      <c r="F2695" s="253">
        <f>IF('J208'!M45&gt;=0,"OK","ERROR")</f>
      </c>
    </row>
    <row r="2696">
      <c r="A2696" t="s" s="253">
        <v>150</v>
      </c>
      <c r="B2696" t="s" s="252">
        <v>5149</v>
      </c>
      <c r="C2696" t="s" s="253">
        <v>5150</v>
      </c>
      <c r="D2696" t="s" s="253">
        <v>2319</v>
      </c>
      <c r="E2696" t="s" s="253">
        <v>5241</v>
      </c>
      <c r="F2696" s="253">
        <f>IF('J208'!K46&gt;=0,"OK","ERROR")</f>
      </c>
    </row>
    <row r="2697">
      <c r="A2697" t="s" s="253">
        <v>150</v>
      </c>
      <c r="B2697" t="s" s="252">
        <v>5149</v>
      </c>
      <c r="C2697" t="s" s="253">
        <v>5150</v>
      </c>
      <c r="D2697" t="s" s="253">
        <v>2321</v>
      </c>
      <c r="E2697" t="s" s="253">
        <v>5242</v>
      </c>
      <c r="F2697" s="253">
        <f>IF('J208'!L46&gt;=0,"OK","ERROR")</f>
      </c>
    </row>
    <row r="2698">
      <c r="A2698" t="s" s="253">
        <v>150</v>
      </c>
      <c r="B2698" t="s" s="252">
        <v>5149</v>
      </c>
      <c r="C2698" t="s" s="253">
        <v>5150</v>
      </c>
      <c r="D2698" t="s" s="253">
        <v>2323</v>
      </c>
      <c r="E2698" t="s" s="253">
        <v>5243</v>
      </c>
      <c r="F2698" s="253">
        <f>IF('J208'!M46&gt;=0,"OK","ERROR")</f>
      </c>
    </row>
    <row r="2699">
      <c r="A2699" t="s" s="253">
        <v>150</v>
      </c>
      <c r="B2699" t="s" s="252">
        <v>5149</v>
      </c>
      <c r="C2699" t="s" s="253">
        <v>5150</v>
      </c>
      <c r="D2699" t="s" s="253">
        <v>2349</v>
      </c>
      <c r="E2699" t="s" s="253">
        <v>5244</v>
      </c>
      <c r="F2699" s="253">
        <f>IF('J208'!K47&gt;=0,"OK","ERROR")</f>
      </c>
    </row>
    <row r="2700">
      <c r="A2700" t="s" s="253">
        <v>150</v>
      </c>
      <c r="B2700" t="s" s="252">
        <v>5149</v>
      </c>
      <c r="C2700" t="s" s="253">
        <v>5150</v>
      </c>
      <c r="D2700" t="s" s="253">
        <v>2351</v>
      </c>
      <c r="E2700" t="s" s="253">
        <v>5245</v>
      </c>
      <c r="F2700" s="253">
        <f>IF('J208'!L47&gt;=0,"OK","ERROR")</f>
      </c>
    </row>
    <row r="2701">
      <c r="A2701" t="s" s="253">
        <v>150</v>
      </c>
      <c r="B2701" t="s" s="252">
        <v>5149</v>
      </c>
      <c r="C2701" t="s" s="253">
        <v>5150</v>
      </c>
      <c r="D2701" t="s" s="253">
        <v>2353</v>
      </c>
      <c r="E2701" t="s" s="253">
        <v>5246</v>
      </c>
      <c r="F2701" s="253">
        <f>IF('J208'!M47&gt;=0,"OK","ERROR")</f>
      </c>
    </row>
    <row r="2702">
      <c r="A2702" t="s" s="253">
        <v>150</v>
      </c>
      <c r="B2702" t="s" s="252">
        <v>5149</v>
      </c>
      <c r="C2702" t="s" s="253">
        <v>5150</v>
      </c>
      <c r="D2702" t="s" s="253">
        <v>1837</v>
      </c>
      <c r="E2702" t="s" s="253">
        <v>5247</v>
      </c>
      <c r="F2702" s="253">
        <f>IF('J208'!K48&gt;=0,"OK","ERROR")</f>
      </c>
    </row>
    <row r="2703">
      <c r="A2703" t="s" s="253">
        <v>150</v>
      </c>
      <c r="B2703" t="s" s="252">
        <v>5149</v>
      </c>
      <c r="C2703" t="s" s="253">
        <v>5150</v>
      </c>
      <c r="D2703" t="s" s="253">
        <v>1839</v>
      </c>
      <c r="E2703" t="s" s="253">
        <v>5248</v>
      </c>
      <c r="F2703" s="253">
        <f>IF('J208'!L48&gt;=0,"OK","ERROR")</f>
      </c>
    </row>
    <row r="2704">
      <c r="A2704" t="s" s="253">
        <v>150</v>
      </c>
      <c r="B2704" t="s" s="252">
        <v>5149</v>
      </c>
      <c r="C2704" t="s" s="253">
        <v>5150</v>
      </c>
      <c r="D2704" t="s" s="253">
        <v>1841</v>
      </c>
      <c r="E2704" t="s" s="253">
        <v>5249</v>
      </c>
      <c r="F2704" s="253">
        <f>IF('J208'!M48&gt;=0,"OK","ERROR")</f>
      </c>
    </row>
    <row r="2705">
      <c r="A2705" t="s" s="253">
        <v>150</v>
      </c>
      <c r="B2705" t="s" s="252">
        <v>5149</v>
      </c>
      <c r="C2705" t="s" s="253">
        <v>5150</v>
      </c>
      <c r="D2705" t="s" s="253">
        <v>1867</v>
      </c>
      <c r="E2705" t="s" s="253">
        <v>5250</v>
      </c>
      <c r="F2705" s="253">
        <f>IF('J208'!K49&gt;=0,"OK","ERROR")</f>
      </c>
    </row>
    <row r="2706">
      <c r="A2706" t="s" s="253">
        <v>150</v>
      </c>
      <c r="B2706" t="s" s="252">
        <v>5149</v>
      </c>
      <c r="C2706" t="s" s="253">
        <v>5150</v>
      </c>
      <c r="D2706" t="s" s="253">
        <v>1871</v>
      </c>
      <c r="E2706" t="s" s="253">
        <v>5251</v>
      </c>
      <c r="F2706" s="253">
        <f>IF('J208'!M49&gt;=0,"OK","ERROR")</f>
      </c>
    </row>
    <row r="2707">
      <c r="A2707" t="s" s="253">
        <v>150</v>
      </c>
      <c r="B2707" t="s" s="252">
        <v>5149</v>
      </c>
      <c r="C2707" t="s" s="253">
        <v>5150</v>
      </c>
      <c r="D2707" t="s" s="253">
        <v>1873</v>
      </c>
      <c r="E2707" t="s" s="253">
        <v>5252</v>
      </c>
      <c r="F2707" s="253">
        <f>IF('J208'!N49&gt;=0,"OK","ERROR")</f>
      </c>
    </row>
    <row r="2708">
      <c r="A2708" t="s" s="253">
        <v>150</v>
      </c>
      <c r="B2708" t="s" s="252">
        <v>5149</v>
      </c>
      <c r="C2708" t="s" s="253">
        <v>5150</v>
      </c>
      <c r="D2708" t="s" s="253">
        <v>1897</v>
      </c>
      <c r="E2708" t="s" s="253">
        <v>5253</v>
      </c>
      <c r="F2708" s="253">
        <f>IF('J208'!K50&gt;=0,"OK","ERROR")</f>
      </c>
    </row>
    <row r="2709">
      <c r="A2709" t="s" s="253">
        <v>150</v>
      </c>
      <c r="B2709" t="s" s="252">
        <v>5149</v>
      </c>
      <c r="C2709" t="s" s="253">
        <v>5150</v>
      </c>
      <c r="D2709" t="s" s="253">
        <v>1899</v>
      </c>
      <c r="E2709" t="s" s="253">
        <v>5254</v>
      </c>
      <c r="F2709" s="253">
        <f>IF('J208'!L50&gt;=0,"OK","ERROR")</f>
      </c>
    </row>
    <row r="2710">
      <c r="A2710" t="s" s="253">
        <v>150</v>
      </c>
      <c r="B2710" t="s" s="252">
        <v>5149</v>
      </c>
      <c r="C2710" t="s" s="253">
        <v>5150</v>
      </c>
      <c r="D2710" t="s" s="253">
        <v>1901</v>
      </c>
      <c r="E2710" t="s" s="253">
        <v>5255</v>
      </c>
      <c r="F2710" s="253">
        <f>IF('J208'!M50&gt;=0,"OK","ERROR")</f>
      </c>
    </row>
    <row r="2711">
      <c r="A2711" t="s" s="253">
        <v>150</v>
      </c>
      <c r="B2711" t="s" s="252">
        <v>5256</v>
      </c>
      <c r="C2711" t="s" s="253">
        <v>5257</v>
      </c>
      <c r="D2711" t="s" s="253">
        <v>5258</v>
      </c>
      <c r="E2711" t="s" s="253">
        <v>5259</v>
      </c>
      <c r="F2711" s="253">
        <f>IF(AND(1&lt;='J208'!L48,'J208'!L48&lt;2),"OK","ERROR")</f>
      </c>
    </row>
    <row r="2712">
      <c r="A2712" t="s" s="253">
        <v>5260</v>
      </c>
      <c r="B2712" t="s" s="253">
        <v>5261</v>
      </c>
      <c r="C2712" t="s" s="253">
        <v>5262</v>
      </c>
      <c r="D2712" t="s" s="253">
        <v>5263</v>
      </c>
      <c r="E2712" t="s" s="253">
        <v>5264</v>
      </c>
      <c r="F2712" s="253">
        <f>IF(OR(AND(AND(NOT('J208'!K49&lt;&gt;0),NOT('J207'!L21&lt;&gt;0)),NOT('J205'!K49&lt;&gt;0)),AND(AND('J208'!K49&gt;0,'J207'!L21&gt;0),'J205'!K49&gt;0)),"OK","WARNING")</f>
      </c>
    </row>
  </sheetData>
  <sheetProtection sheet="true" selectLockedCells="false" selectUnlockedCells="false" formatCells="true" formatColumns="false" formatRows="true" insertColumns="true" insertRows="true" insertHyperlinks="true" deleteColumns="true" deleteRows="true" sort="true" autoFilter="false" pivotTables="true" objects="true" scenarios="true"/>
  <autoFilter ref="A38:F2712"/>
  <conditionalFormatting sqref="B9 B13 B17 B20 B23 B27 B30 B34 B5">
    <cfRule type="expression" dxfId="3" priority="1">
      <formula>AND(B5=0,NOT(ISBLANK(B5)))</formula>
    </cfRule>
    <cfRule type="expression" dxfId="4" priority="2">
      <formula>B5&gt;0</formula>
    </cfRule>
  </conditionalFormatting>
  <conditionalFormatting sqref="B10 B14 B24 B31 B35 B6">
    <cfRule type="expression" dxfId="5" priority="3">
      <formula>AND(B6=0,NOT(ISBLANK(B6)))</formula>
    </cfRule>
    <cfRule type="expression" dxfId="6" priority="4">
      <formula>B6&gt;0</formula>
    </cfRule>
  </conditionalFormatting>
  <hyperlinks>
    <hyperlink location="Validation_K001_J201_K107_0" ref="B39"/>
    <hyperlink location="Validation_K001_J201_L107_0" ref="B40"/>
    <hyperlink location="Validation_K001_J201_M107_0" ref="B41"/>
    <hyperlink location="Validation_K001_J201_N107_0" ref="B42"/>
    <hyperlink location="Validation_K001_J201_O107_0" ref="B43"/>
    <hyperlink location="Validation_K001_J201_P107_0" ref="B44"/>
    <hyperlink location="Validation_K001_J201_Q107_0" ref="B45"/>
    <hyperlink location="Validation_K001_J201_R107_0" ref="B46"/>
    <hyperlink location="Validation_K001_J201_S107_0" ref="B47"/>
    <hyperlink location="Validation_K001_J201_T107_0" ref="B48"/>
    <hyperlink location="Validation_K001_J201_U107_0" ref="B49"/>
    <hyperlink location="Validation_K001_J201_V107_0" ref="B50"/>
    <hyperlink location="Validation_K001_J201_W107_0" ref="B51"/>
    <hyperlink location="Validation_K001_J201_X107_0" ref="B52"/>
    <hyperlink location="Validation_K001_J201_Y107_0" ref="B53"/>
    <hyperlink location="Validation_K002_J201_K107_0" ref="B54"/>
    <hyperlink location="Validation_K002_J201_M107_0" ref="B55"/>
    <hyperlink location="Validation_K002_J201_N107_0" ref="B56"/>
    <hyperlink location="Validation_K002_J201_O107_0" ref="B57"/>
    <hyperlink location="Validation_K002_J201_P107_0" ref="B58"/>
    <hyperlink location="Validation_K002_J201_Q107_0" ref="B59"/>
    <hyperlink location="Validation_K002_J201_R107_0" ref="B60"/>
    <hyperlink location="Validation_K002_J201_T107_0" ref="B61"/>
    <hyperlink location="Validation_K002_J201_U107_0" ref="B62"/>
    <hyperlink location="Validation_K002_J201_V107_0" ref="B63"/>
    <hyperlink location="Validation_K002_J201_W107_0" ref="B64"/>
    <hyperlink location="Validation_K002_J201_X107_0" ref="B65"/>
    <hyperlink location="Validation_K002_J201_Y107_0" ref="B66"/>
    <hyperlink location="Validation_K003_J201_K107_0" ref="B67"/>
    <hyperlink location="Validation_K003_J201_M107_0" ref="B68"/>
    <hyperlink location="Validation_K003_J201_N107_0" ref="B69"/>
    <hyperlink location="Validation_K003_J201_O107_0" ref="B70"/>
    <hyperlink location="Validation_K003_J201_P107_0" ref="B71"/>
    <hyperlink location="Validation_K003_J201_Q107_0" ref="B72"/>
    <hyperlink location="Validation_K003_J201_R107_0" ref="B73"/>
    <hyperlink location="Validation_K003_J201_T107_0" ref="B74"/>
    <hyperlink location="Validation_K003_J201_U107_0" ref="B75"/>
    <hyperlink location="Validation_K003_J201_V107_0" ref="B76"/>
    <hyperlink location="Validation_K003_J201_W107_0" ref="B77"/>
    <hyperlink location="Validation_K003_J201_X107_0" ref="B78"/>
    <hyperlink location="Validation_K003_J201_Y107_0" ref="B79"/>
    <hyperlink location="Validation_K004_J201_K108_0" ref="B80"/>
    <hyperlink location="Validation_K004_J201_M108_0" ref="B81"/>
    <hyperlink location="Validation_K004_J201_N108_0" ref="B82"/>
    <hyperlink location="Validation_K004_J201_O108_0" ref="B83"/>
    <hyperlink location="Validation_K004_J201_P108_0" ref="B84"/>
    <hyperlink location="Validation_K004_J201_Q108_0" ref="B85"/>
    <hyperlink location="Validation_K004_J201_R108_0" ref="B86"/>
    <hyperlink location="Validation_K004_J201_T108_0" ref="B87"/>
    <hyperlink location="Validation_K004_J201_U108_0" ref="B88"/>
    <hyperlink location="Validation_K004_J201_V108_0" ref="B89"/>
    <hyperlink location="Validation_K004_J201_W108_0" ref="B90"/>
    <hyperlink location="Validation_K004_J201_X108_0" ref="B91"/>
    <hyperlink location="Validation_K004_J201_Y108_0" ref="B92"/>
    <hyperlink location="Validation_K005_J201_K21_0" ref="B93"/>
    <hyperlink location="Validation_K005_J201_M21_0" ref="B94"/>
    <hyperlink location="Validation_K005_J201_N21_0" ref="B95"/>
    <hyperlink location="Validation_K005_J201_O21_0" ref="B96"/>
    <hyperlink location="Validation_K005_J201_P21_0" ref="B97"/>
    <hyperlink location="Validation_K005_J201_Q21_0" ref="B98"/>
    <hyperlink location="Validation_K005_J201_R21_0" ref="B99"/>
    <hyperlink location="Validation_K005_J201_T21_0" ref="B100"/>
    <hyperlink location="Validation_K005_J201_U21_0" ref="B101"/>
    <hyperlink location="Validation_K005_J201_V21_0" ref="B102"/>
    <hyperlink location="Validation_K005_J201_W21_0" ref="B103"/>
    <hyperlink location="Validation_K005_J201_X21_0" ref="B104"/>
    <hyperlink location="Validation_K005_J201_Y21_0" ref="B105"/>
    <hyperlink location="Validation_K011_J201_K85_0" ref="B181"/>
    <hyperlink location="Validation_K011_J201_L85_0" ref="B182"/>
    <hyperlink location="Validation_K011_J201_M85_0" ref="B183"/>
    <hyperlink location="Validation_K011_J201_N85_0" ref="B184"/>
    <hyperlink location="Validation_K011_J201_O85_0" ref="B185"/>
    <hyperlink location="Validation_K011_J201_P85_0" ref="B186"/>
    <hyperlink location="Validation_K011_J201_Q85_0" ref="B187"/>
    <hyperlink location="Validation_K011_J201_R85_0" ref="B188"/>
    <hyperlink location="Validation_K011_J201_S85_0" ref="B189"/>
    <hyperlink location="Validation_K011_J201_T85_0" ref="B190"/>
    <hyperlink location="Validation_K011_J201_U85_0" ref="B191"/>
    <hyperlink location="Validation_K011_J201_V85_0" ref="B192"/>
    <hyperlink location="Validation_K011_J201_W85_0" ref="B193"/>
    <hyperlink location="Validation_K011_J201_X85_0" ref="B194"/>
    <hyperlink location="Validation_K011_J201_Y85_0" ref="B195"/>
    <hyperlink location="Validation_K012_J201_K92_0" ref="B196"/>
    <hyperlink location="Validation_K012_J201_M92_0" ref="B197"/>
    <hyperlink location="Validation_K012_J201_N92_0" ref="B198"/>
    <hyperlink location="Validation_K012_J201_O92_0" ref="B199"/>
    <hyperlink location="Validation_K012_J201_P92_0" ref="B200"/>
    <hyperlink location="Validation_K012_J201_Q92_0" ref="B201"/>
    <hyperlink location="Validation_K012_J201_R92_0" ref="B202"/>
    <hyperlink location="Validation_K012_J201_T92_0" ref="B203"/>
    <hyperlink location="Validation_K012_J201_U92_0" ref="B204"/>
    <hyperlink location="Validation_K012_J201_V92_0" ref="B205"/>
    <hyperlink location="Validation_K012_J201_W92_0" ref="B206"/>
    <hyperlink location="Validation_K012_J201_X92_0" ref="B207"/>
    <hyperlink location="Validation_K012_J201_Y92_0" ref="B208"/>
    <hyperlink location="Validation_K013_J201_K98_0" ref="B209"/>
    <hyperlink location="Validation_K013_J201_M98_0" ref="B210"/>
    <hyperlink location="Validation_K013_J201_N98_0" ref="B211"/>
    <hyperlink location="Validation_K013_J201_O98_0" ref="B212"/>
    <hyperlink location="Validation_K013_J201_P98_0" ref="B213"/>
    <hyperlink location="Validation_K013_J201_Q98_0" ref="B214"/>
    <hyperlink location="Validation_K013_J201_R98_0" ref="B215"/>
    <hyperlink location="Validation_K013_J201_T98_0" ref="B216"/>
    <hyperlink location="Validation_K013_J201_U98_0" ref="B217"/>
    <hyperlink location="Validation_K013_J201_V98_0" ref="B218"/>
    <hyperlink location="Validation_K013_J201_W98_0" ref="B219"/>
    <hyperlink location="Validation_K013_J201_X98_0" ref="B220"/>
    <hyperlink location="Validation_K013_J201_Y98_0" ref="B221"/>
    <hyperlink location="Validation_K014_J201_K103_0" ref="B222"/>
    <hyperlink location="Validation_K014_J201_L103_0" ref="B223"/>
    <hyperlink location="Validation_K014_J201_M103_0" ref="B224"/>
    <hyperlink location="Validation_K014_J201_N103_0" ref="B225"/>
    <hyperlink location="Validation_K014_J201_O103_0" ref="B226"/>
    <hyperlink location="Validation_K014_J201_P103_0" ref="B227"/>
    <hyperlink location="Validation_K014_J201_Q103_0" ref="B228"/>
    <hyperlink location="Validation_K014_J201_R103_0" ref="B229"/>
    <hyperlink location="Validation_K014_J201_S103_0" ref="B230"/>
    <hyperlink location="Validation_K014_J201_T103_0" ref="B231"/>
    <hyperlink location="Validation_K014_J201_U103_0" ref="B232"/>
    <hyperlink location="Validation_K014_J201_V103_0" ref="B233"/>
    <hyperlink location="Validation_K014_J201_W103_0" ref="B234"/>
    <hyperlink location="Validation_K014_J201_X103_0" ref="B235"/>
    <hyperlink location="Validation_K014_J201_Y103_0" ref="B236"/>
    <hyperlink location="Validation_KD001_J201_Y107_0" ref="B237"/>
    <hyperlink location="Validation_KD002_J201_Q21_0" ref="B238"/>
    <hyperlink location="Validation_KD003a_J201_K61_0" ref="B239"/>
    <hyperlink location="Validation_KD003a_J201_L61_0" ref="B240"/>
    <hyperlink location="Validation_KD003a_J201_M61_0" ref="B241"/>
    <hyperlink location="Validation_KD003a_J201_N61_0" ref="B242"/>
    <hyperlink location="Validation_KD003a_J201_O61_0" ref="B243"/>
    <hyperlink location="Validation_KD003a_J201_P61_0" ref="B244"/>
    <hyperlink location="Validation_KD003a_J201_Q61_0" ref="B245"/>
    <hyperlink location="Validation_KD003a_J201_R61_0" ref="B246"/>
    <hyperlink location="Validation_KD003a_J201_S61_0" ref="B247"/>
    <hyperlink location="Validation_KD003a_J201_T61_0" ref="B248"/>
    <hyperlink location="Validation_KD003a_J201_U61_0" ref="B249"/>
    <hyperlink location="Validation_KD003a_J201_V61_0" ref="B250"/>
    <hyperlink location="Validation_KD003a_J201_W61_0" ref="B251"/>
    <hyperlink location="Validation_KD003a_J201_X61_0" ref="B252"/>
    <hyperlink location="Validation_KD003a_J201_Y61_0" ref="B253"/>
    <hyperlink location="Validation_D001_J201_Y21_0" ref="B254"/>
    <hyperlink location="Validation_D001_J201_Y22_0" ref="B255"/>
    <hyperlink location="Validation_D001_J201_Y23_0" ref="B256"/>
    <hyperlink location="Validation_D001_J201_Y24_0" ref="B257"/>
    <hyperlink location="Validation_D001_J201_Y25_0" ref="B258"/>
    <hyperlink location="Validation_D001_J201_Y26_0" ref="B259"/>
    <hyperlink location="Validation_D001_J201_Y27_0" ref="B260"/>
    <hyperlink location="Validation_D001_J201_Y28_0" ref="B261"/>
    <hyperlink location="Validation_D001_J201_Y29_0" ref="B262"/>
    <hyperlink location="Validation_D001_J201_Y30_0" ref="B263"/>
    <hyperlink location="Validation_D001_J201_Y31_0" ref="B264"/>
    <hyperlink location="Validation_D001_J201_Y32_0" ref="B265"/>
    <hyperlink location="Validation_D001_J201_Y33_0" ref="B266"/>
    <hyperlink location="Validation_D001_J201_Y34_0" ref="B267"/>
    <hyperlink location="Validation_D001_J201_Y35_0" ref="B268"/>
    <hyperlink location="Validation_D001_J201_Y36_0" ref="B269"/>
    <hyperlink location="Validation_D001_J201_Y37_0" ref="B270"/>
    <hyperlink location="Validation_D001_J201_Y38_0" ref="B271"/>
    <hyperlink location="Validation_D001_J201_Y39_0" ref="B272"/>
    <hyperlink location="Validation_D001_J201_Y40_0" ref="B273"/>
    <hyperlink location="Validation_D001_J201_Y41_0" ref="B274"/>
    <hyperlink location="Validation_D001_J201_Y42_0" ref="B275"/>
    <hyperlink location="Validation_D001_J201_Y43_0" ref="B276"/>
    <hyperlink location="Validation_D001_J201_Y44_0" ref="B277"/>
    <hyperlink location="Validation_D001_J201_Y45_0" ref="B278"/>
    <hyperlink location="Validation_D001_J201_Y46_0" ref="B279"/>
    <hyperlink location="Validation_D001_J201_Y47_0" ref="B280"/>
    <hyperlink location="Validation_D001_J201_Y48_0" ref="B281"/>
    <hyperlink location="Validation_D001_J201_Y49_0" ref="B282"/>
    <hyperlink location="Validation_D001_J201_Y50_0" ref="B283"/>
    <hyperlink location="Validation_D001_J201_Y51_0" ref="B284"/>
    <hyperlink location="Validation_D001_J201_Y52_0" ref="B285"/>
    <hyperlink location="Validation_D001_J201_Y53_0" ref="B286"/>
    <hyperlink location="Validation_D001_J201_Y54_0" ref="B287"/>
    <hyperlink location="Validation_D001_J201_Y55_0" ref="B288"/>
    <hyperlink location="Validation_D001_J201_Y56_0" ref="B289"/>
    <hyperlink location="Validation_D001_J201_Y57_0" ref="B290"/>
    <hyperlink location="Validation_D001_J201_Y59_0" ref="B291"/>
    <hyperlink location="Validation_D001_J201_Y60_0" ref="B292"/>
    <hyperlink location="Validation_D001_J201_Y61_0" ref="B293"/>
    <hyperlink location="Validation_D001_J201_Y62_0" ref="B294"/>
    <hyperlink location="Validation_D001_J201_Y63_0" ref="B295"/>
    <hyperlink location="Validation_D001_J201_Y65_0" ref="B296"/>
    <hyperlink location="Validation_D001_J201_Y66_0" ref="B297"/>
    <hyperlink location="Validation_D001_J201_Y67_0" ref="B298"/>
    <hyperlink location="Validation_D001_J201_Y68_0" ref="B299"/>
    <hyperlink location="Validation_D001_J201_Y69_0" ref="B300"/>
    <hyperlink location="Validation_D001_J201_Y70_0" ref="B301"/>
    <hyperlink location="Validation_D001_J201_Y71_0" ref="B302"/>
    <hyperlink location="Validation_D001_J201_Y72_0" ref="B303"/>
    <hyperlink location="Validation_D001_J201_Y73_0" ref="B304"/>
    <hyperlink location="Validation_D001_J201_Y74_0" ref="B305"/>
    <hyperlink location="Validation_D001_J201_Y75_0" ref="B306"/>
    <hyperlink location="Validation_D001_J201_Y76_0" ref="B307"/>
    <hyperlink location="Validation_D001_J201_Y77_0" ref="B308"/>
    <hyperlink location="Validation_D001_J201_Y78_0" ref="B309"/>
    <hyperlink location="Validation_D001_J201_Y79_0" ref="B310"/>
    <hyperlink location="Validation_D001_J201_Y80_0" ref="B311"/>
    <hyperlink location="Validation_D001_J201_Y81_0" ref="B312"/>
    <hyperlink location="Validation_D001_J201_Y82_0" ref="B313"/>
    <hyperlink location="Validation_D001_J201_Y83_0" ref="B314"/>
    <hyperlink location="Validation_D001_J201_Y84_0" ref="B315"/>
    <hyperlink location="Validation_D001_J201_Y85_0" ref="B316"/>
    <hyperlink location="Validation_D001_J201_Y86_0" ref="B317"/>
    <hyperlink location="Validation_D001_J201_Y87_0" ref="B318"/>
    <hyperlink location="Validation_D001_J201_Y88_0" ref="B319"/>
    <hyperlink location="Validation_D001_J201_Y89_0" ref="B320"/>
    <hyperlink location="Validation_D001_J201_Y90_0" ref="B321"/>
    <hyperlink location="Validation_D001_J201_Y91_0" ref="B322"/>
    <hyperlink location="Validation_D001_J201_Y92_0" ref="B323"/>
    <hyperlink location="Validation_D001_J201_Y93_0" ref="B324"/>
    <hyperlink location="Validation_D001_J201_Y94_0" ref="B325"/>
    <hyperlink location="Validation_D001_J201_Y95_0" ref="B326"/>
    <hyperlink location="Validation_D001_J201_Y96_0" ref="B327"/>
    <hyperlink location="Validation_D001_J201_Y97_0" ref="B328"/>
    <hyperlink location="Validation_D001_J201_Y98_0" ref="B329"/>
    <hyperlink location="Validation_D001_J201_Y99_0" ref="B330"/>
    <hyperlink location="Validation_D001_J201_Y100_0" ref="B331"/>
    <hyperlink location="Validation_D001_J201_Y101_0" ref="B332"/>
    <hyperlink location="Validation_D001_J201_Y102_0" ref="B333"/>
    <hyperlink location="Validation_D001_J201_Y103_0" ref="B334"/>
    <hyperlink location="Validation_D001_J201_Y104_0" ref="B335"/>
    <hyperlink location="Validation_D001_J201_Y105_0" ref="B336"/>
    <hyperlink location="Validation_D001_J201_Y106_0" ref="B337"/>
    <hyperlink location="Validation_D001_J201_Y107_0" ref="B338"/>
    <hyperlink location="Validation_D001_J201_Y108_0" ref="B339"/>
    <hyperlink location="Validation_D001_J201_Y109_0" ref="B340"/>
    <hyperlink location="Validation_D004_J201_Q21_0" ref="B341"/>
    <hyperlink location="Validation_D004_J201_X21_0" ref="B342"/>
    <hyperlink location="Validation_D004_J201_Q22_0" ref="B343"/>
    <hyperlink location="Validation_D004_J201_X22_0" ref="B344"/>
    <hyperlink location="Validation_D004_J201_Q23_0" ref="B345"/>
    <hyperlink location="Validation_D004_J201_X23_0" ref="B346"/>
    <hyperlink location="Validation_D004_J201_Q24_0" ref="B347"/>
    <hyperlink location="Validation_D004_J201_X25_0" ref="B348"/>
    <hyperlink location="Validation_D004_J201_Q26_0" ref="B349"/>
    <hyperlink location="Validation_D004_J201_X26_0" ref="B350"/>
    <hyperlink location="Validation_D004_J201_X27_0" ref="B351"/>
    <hyperlink location="Validation_D004_J201_X28_0" ref="B352"/>
    <hyperlink location="Validation_D004_J201_Q29_0" ref="B353"/>
    <hyperlink location="Validation_D004_J201_X29_0" ref="B354"/>
    <hyperlink location="Validation_D004_J201_Q30_0" ref="B355"/>
    <hyperlink location="Validation_D004_J201_X30_0" ref="B356"/>
    <hyperlink location="Validation_D004_J201_Q31_0" ref="B357"/>
    <hyperlink location="Validation_D004_J201_X31_0" ref="B358"/>
    <hyperlink location="Validation_D004_J201_Q32_0" ref="B359"/>
    <hyperlink location="Validation_D004_J201_X32_0" ref="B360"/>
    <hyperlink location="Validation_D004_J201_Q33_0" ref="B361"/>
    <hyperlink location="Validation_D004_J201_X33_0" ref="B362"/>
    <hyperlink location="Validation_D004_J201_Q34_0" ref="B363"/>
    <hyperlink location="Validation_D004_J201_X34_0" ref="B364"/>
    <hyperlink location="Validation_D004_J201_Q35_0" ref="B365"/>
    <hyperlink location="Validation_D004_J201_X35_0" ref="B366"/>
    <hyperlink location="Validation_D004_J201_Q36_0" ref="B367"/>
    <hyperlink location="Validation_D004_J201_X36_0" ref="B368"/>
    <hyperlink location="Validation_D004_J201_Q37_0" ref="B369"/>
    <hyperlink location="Validation_D004_J201_X37_0" ref="B370"/>
    <hyperlink location="Validation_D004_J201_Q38_0" ref="B371"/>
    <hyperlink location="Validation_D004_J201_X38_0" ref="B372"/>
    <hyperlink location="Validation_D004_J201_Q39_0" ref="B373"/>
    <hyperlink location="Validation_D004_J201_X39_0" ref="B374"/>
    <hyperlink location="Validation_D004_J201_Q40_0" ref="B375"/>
    <hyperlink location="Validation_D004_J201_X40_0" ref="B376"/>
    <hyperlink location="Validation_D004_J201_Q41_0" ref="B377"/>
    <hyperlink location="Validation_D004_J201_X41_0" ref="B378"/>
    <hyperlink location="Validation_D004_J201_Q42_0" ref="B379"/>
    <hyperlink location="Validation_D004_J201_X42_0" ref="B380"/>
    <hyperlink location="Validation_D004_J201_Q43_0" ref="B381"/>
    <hyperlink location="Validation_D004_J201_X43_0" ref="B382"/>
    <hyperlink location="Validation_D004_J201_Q44_0" ref="B383"/>
    <hyperlink location="Validation_D004_J201_X44_0" ref="B384"/>
    <hyperlink location="Validation_D004_J201_Q45_0" ref="B385"/>
    <hyperlink location="Validation_D004_J201_X45_0" ref="B386"/>
    <hyperlink location="Validation_D004_J201_Q46_0" ref="B387"/>
    <hyperlink location="Validation_D004_J201_X46_0" ref="B388"/>
    <hyperlink location="Validation_D004_J201_Q47_0" ref="B389"/>
    <hyperlink location="Validation_D004_J201_X47_0" ref="B390"/>
    <hyperlink location="Validation_D004_J201_Q48_0" ref="B391"/>
    <hyperlink location="Validation_D004_J201_X48_0" ref="B392"/>
    <hyperlink location="Validation_D004_J201_Q49_0" ref="B393"/>
    <hyperlink location="Validation_D004_J201_X49_0" ref="B394"/>
    <hyperlink location="Validation_D004_J201_Q50_0" ref="B395"/>
    <hyperlink location="Validation_D004_J201_X50_0" ref="B396"/>
    <hyperlink location="Validation_D004_J201_Q51_0" ref="B397"/>
    <hyperlink location="Validation_D004_J201_X51_0" ref="B398"/>
    <hyperlink location="Validation_D004_J201_Q52_0" ref="B399"/>
    <hyperlink location="Validation_D004_J201_X52_0" ref="B400"/>
    <hyperlink location="Validation_D004_J201_Q53_0" ref="B401"/>
    <hyperlink location="Validation_D004_J201_X53_0" ref="B402"/>
    <hyperlink location="Validation_D004_J201_Q54_0" ref="B403"/>
    <hyperlink location="Validation_D004_J201_X54_0" ref="B404"/>
    <hyperlink location="Validation_D004_J201_Q55_0" ref="B405"/>
    <hyperlink location="Validation_D004_J201_X55_0" ref="B406"/>
    <hyperlink location="Validation_D004_J201_Q56_0" ref="B407"/>
    <hyperlink location="Validation_D004_J201_X56_0" ref="B408"/>
    <hyperlink location="Validation_D004_J201_Q57_0" ref="B409"/>
    <hyperlink location="Validation_D004_J201_X57_0" ref="B410"/>
    <hyperlink location="Validation_D004_J201_Q59_0" ref="B411"/>
    <hyperlink location="Validation_D004_J201_X59_0" ref="B412"/>
    <hyperlink location="Validation_D004_J201_Q60_0" ref="B413"/>
    <hyperlink location="Validation_D004_J201_X60_0" ref="B414"/>
    <hyperlink location="Validation_D004_J201_Q61_0" ref="B415"/>
    <hyperlink location="Validation_D004_J201_X61_0" ref="B416"/>
    <hyperlink location="Validation_D004_J201_Q62_0" ref="B417"/>
    <hyperlink location="Validation_D004_J201_X62_0" ref="B418"/>
    <hyperlink location="Validation_D004_J201_Q63_0" ref="B419"/>
    <hyperlink location="Validation_D004_J201_X63_0" ref="B420"/>
    <hyperlink location="Validation_D004_J201_Q65_0" ref="B421"/>
    <hyperlink location="Validation_D004_J201_X65_0" ref="B422"/>
    <hyperlink location="Validation_D004_J201_Q66_0" ref="B423"/>
    <hyperlink location="Validation_D004_J201_X66_0" ref="B424"/>
    <hyperlink location="Validation_D004_J201_Q67_0" ref="B425"/>
    <hyperlink location="Validation_D004_J201_X67_0" ref="B426"/>
    <hyperlink location="Validation_D004_J201_Q68_0" ref="B427"/>
    <hyperlink location="Validation_D004_J201_X68_0" ref="B428"/>
    <hyperlink location="Validation_D004_J201_Q69_0" ref="B429"/>
    <hyperlink location="Validation_D004_J201_X69_0" ref="B430"/>
    <hyperlink location="Validation_D004_J201_Q70_0" ref="B431"/>
    <hyperlink location="Validation_D004_J201_X70_0" ref="B432"/>
    <hyperlink location="Validation_D004_J201_Q71_0" ref="B433"/>
    <hyperlink location="Validation_D004_J201_X71_0" ref="B434"/>
    <hyperlink location="Validation_D004_J201_Q72_0" ref="B435"/>
    <hyperlink location="Validation_D004_J201_X72_0" ref="B436"/>
    <hyperlink location="Validation_D004_J201_Q73_0" ref="B437"/>
    <hyperlink location="Validation_D004_J201_X73_0" ref="B438"/>
    <hyperlink location="Validation_D004_J201_Q74_0" ref="B439"/>
    <hyperlink location="Validation_D004_J201_X74_0" ref="B440"/>
    <hyperlink location="Validation_D004_J201_Q75_0" ref="B441"/>
    <hyperlink location="Validation_D004_J201_X75_0" ref="B442"/>
    <hyperlink location="Validation_D004_J201_Q76_0" ref="B443"/>
    <hyperlink location="Validation_D004_J201_X76_0" ref="B444"/>
    <hyperlink location="Validation_D004_J201_Q77_0" ref="B445"/>
    <hyperlink location="Validation_D004_J201_X77_0" ref="B446"/>
    <hyperlink location="Validation_D004_J201_Q78_0" ref="B447"/>
    <hyperlink location="Validation_D004_J201_X78_0" ref="B448"/>
    <hyperlink location="Validation_D004_J201_Q79_0" ref="B449"/>
    <hyperlink location="Validation_D004_J201_X79_0" ref="B450"/>
    <hyperlink location="Validation_D004_J201_Q80_0" ref="B451"/>
    <hyperlink location="Validation_D004_J201_X80_0" ref="B452"/>
    <hyperlink location="Validation_D004_J201_Q81_0" ref="B453"/>
    <hyperlink location="Validation_D004_J201_X81_0" ref="B454"/>
    <hyperlink location="Validation_D004_J201_Q82_0" ref="B455"/>
    <hyperlink location="Validation_D004_J201_X82_0" ref="B456"/>
    <hyperlink location="Validation_D004_J201_Q83_0" ref="B457"/>
    <hyperlink location="Validation_D004_J201_X83_0" ref="B458"/>
    <hyperlink location="Validation_D004_J201_Q84_0" ref="B459"/>
    <hyperlink location="Validation_D004_J201_X84_0" ref="B460"/>
    <hyperlink location="Validation_D004_J201_Q85_0" ref="B461"/>
    <hyperlink location="Validation_D004_J201_X85_0" ref="B462"/>
    <hyperlink location="Validation_D004_J201_Q86_0" ref="B463"/>
    <hyperlink location="Validation_D004_J201_X86_0" ref="B464"/>
    <hyperlink location="Validation_D004_J201_Q87_0" ref="B465"/>
    <hyperlink location="Validation_D004_J201_X87_0" ref="B466"/>
    <hyperlink location="Validation_D004_J201_Q88_0" ref="B467"/>
    <hyperlink location="Validation_D004_J201_X88_0" ref="B468"/>
    <hyperlink location="Validation_D004_J201_Q89_0" ref="B469"/>
    <hyperlink location="Validation_D004_J201_X89_0" ref="B470"/>
    <hyperlink location="Validation_D004_J201_Q90_0" ref="B471"/>
    <hyperlink location="Validation_D004_J201_X90_0" ref="B472"/>
    <hyperlink location="Validation_D004_J201_Q91_0" ref="B473"/>
    <hyperlink location="Validation_D004_J201_X91_0" ref="B474"/>
    <hyperlink location="Validation_D004_J201_Q92_0" ref="B475"/>
    <hyperlink location="Validation_D004_J201_X92_0" ref="B476"/>
    <hyperlink location="Validation_D004_J201_Q93_0" ref="B477"/>
    <hyperlink location="Validation_D004_J201_X93_0" ref="B478"/>
    <hyperlink location="Validation_D004_J201_Q94_0" ref="B479"/>
    <hyperlink location="Validation_D004_J201_X94_0" ref="B480"/>
    <hyperlink location="Validation_D004_J201_Q95_0" ref="B481"/>
    <hyperlink location="Validation_D004_J201_X95_0" ref="B482"/>
    <hyperlink location="Validation_D004_J201_Q96_0" ref="B483"/>
    <hyperlink location="Validation_D004_J201_X96_0" ref="B484"/>
    <hyperlink location="Validation_D004_J201_Q97_0" ref="B485"/>
    <hyperlink location="Validation_D004_J201_X97_0" ref="B486"/>
    <hyperlink location="Validation_D004_J201_Q98_0" ref="B487"/>
    <hyperlink location="Validation_D004_J201_X98_0" ref="B488"/>
    <hyperlink location="Validation_D004_J201_Q99_0" ref="B489"/>
    <hyperlink location="Validation_D004_J201_X99_0" ref="B490"/>
    <hyperlink location="Validation_D004_J201_Q100_0" ref="B491"/>
    <hyperlink location="Validation_D004_J201_X100_0" ref="B492"/>
    <hyperlink location="Validation_D004_J201_Q101_0" ref="B493"/>
    <hyperlink location="Validation_D004_J201_X101_0" ref="B494"/>
    <hyperlink location="Validation_D004_J201_Q102_0" ref="B495"/>
    <hyperlink location="Validation_D004_J201_X102_0" ref="B496"/>
    <hyperlink location="Validation_D004_J201_Q103_0" ref="B497"/>
    <hyperlink location="Validation_D004_J201_X103_0" ref="B498"/>
    <hyperlink location="Validation_D004_J201_Q104_0" ref="B499"/>
    <hyperlink location="Validation_D004_J201_X104_0" ref="B500"/>
    <hyperlink location="Validation_D004_J201_Q105_0" ref="B501"/>
    <hyperlink location="Validation_D004_J201_X105_0" ref="B502"/>
    <hyperlink location="Validation_D004_J201_Q106_0" ref="B503"/>
    <hyperlink location="Validation_D004_J201_Q107_0" ref="B504"/>
    <hyperlink location="Validation_D004_J201_X107_0" ref="B505"/>
    <hyperlink location="Validation_D004_J201_Q108_0" ref="B506"/>
    <hyperlink location="Validation_D004_J201_X108_0" ref="B507"/>
    <hyperlink location="Validation_D004_J201_Q109_0" ref="B508"/>
    <hyperlink location="Validation_D004_J201_X109_0" ref="B509"/>
    <hyperlink location="Validation_D005_J201_K29_0" ref="B510"/>
    <hyperlink location="Validation_D005_J201_L29_0" ref="B511"/>
    <hyperlink location="Validation_D005_J201_M29_0" ref="B512"/>
    <hyperlink location="Validation_D005_J201_N29_0" ref="B513"/>
    <hyperlink location="Validation_D005_J201_O29_0" ref="B514"/>
    <hyperlink location="Validation_D005_J201_P29_0" ref="B515"/>
    <hyperlink location="Validation_D005_J201_Q29_0" ref="B516"/>
    <hyperlink location="Validation_D005_J201_R29_0" ref="B517"/>
    <hyperlink location="Validation_D005_J201_S29_0" ref="B518"/>
    <hyperlink location="Validation_D005_J201_T29_0" ref="B519"/>
    <hyperlink location="Validation_D005_J201_U29_0" ref="B520"/>
    <hyperlink location="Validation_D005_J201_V29_0" ref="B521"/>
    <hyperlink location="Validation_D005_J201_W29_0" ref="B522"/>
    <hyperlink location="Validation_D005_J201_X29_0" ref="B523"/>
    <hyperlink location="Validation_D005_J201_Y29_0" ref="B524"/>
    <hyperlink location="Validation_D005_J201_K39_0" ref="B525"/>
    <hyperlink location="Validation_D005_J201_L39_0" ref="B526"/>
    <hyperlink location="Validation_D005_J201_M39_0" ref="B527"/>
    <hyperlink location="Validation_D005_J201_N39_0" ref="B528"/>
    <hyperlink location="Validation_D005_J201_O39_0" ref="B529"/>
    <hyperlink location="Validation_D005_J201_P39_0" ref="B530"/>
    <hyperlink location="Validation_D005_J201_Q39_0" ref="B531"/>
    <hyperlink location="Validation_D005_J201_R39_0" ref="B532"/>
    <hyperlink location="Validation_D005_J201_S39_0" ref="B533"/>
    <hyperlink location="Validation_D005_J201_T39_0" ref="B534"/>
    <hyperlink location="Validation_D005_J201_U39_0" ref="B535"/>
    <hyperlink location="Validation_D005_J201_V39_0" ref="B536"/>
    <hyperlink location="Validation_D005_J201_W39_0" ref="B537"/>
    <hyperlink location="Validation_D005_J201_X39_0" ref="B538"/>
    <hyperlink location="Validation_D005_J201_Y39_0" ref="B539"/>
    <hyperlink location="Validation_D005_J201_K48_0" ref="B540"/>
    <hyperlink location="Validation_D005_J201_L48_0" ref="B541"/>
    <hyperlink location="Validation_D005_J201_M48_0" ref="B542"/>
    <hyperlink location="Validation_D005_J201_N48_0" ref="B543"/>
    <hyperlink location="Validation_D005_J201_O48_0" ref="B544"/>
    <hyperlink location="Validation_D005_J201_P48_0" ref="B545"/>
    <hyperlink location="Validation_D005_J201_Q48_0" ref="B546"/>
    <hyperlink location="Validation_D005_J201_R48_0" ref="B547"/>
    <hyperlink location="Validation_D005_J201_S48_0" ref="B548"/>
    <hyperlink location="Validation_D005_J201_T48_0" ref="B549"/>
    <hyperlink location="Validation_D005_J201_U48_0" ref="B550"/>
    <hyperlink location="Validation_D005_J201_V48_0" ref="B551"/>
    <hyperlink location="Validation_D005_J201_W48_0" ref="B552"/>
    <hyperlink location="Validation_D005_J201_X48_0" ref="B553"/>
    <hyperlink location="Validation_D005_J201_Y48_0" ref="B554"/>
    <hyperlink location="Validation_D005_J201_K57_0" ref="B555"/>
    <hyperlink location="Validation_D005_J201_L57_0" ref="B556"/>
    <hyperlink location="Validation_D005_J201_M57_0" ref="B557"/>
    <hyperlink location="Validation_D005_J201_N57_0" ref="B558"/>
    <hyperlink location="Validation_D005_J201_O57_0" ref="B559"/>
    <hyperlink location="Validation_D005_J201_P57_0" ref="B560"/>
    <hyperlink location="Validation_D005_J201_Q57_0" ref="B561"/>
    <hyperlink location="Validation_D005_J201_R57_0" ref="B562"/>
    <hyperlink location="Validation_D005_J201_S57_0" ref="B563"/>
    <hyperlink location="Validation_D005_J201_T57_0" ref="B564"/>
    <hyperlink location="Validation_D005_J201_U57_0" ref="B565"/>
    <hyperlink location="Validation_D005_J201_V57_0" ref="B566"/>
    <hyperlink location="Validation_D005_J201_W57_0" ref="B567"/>
    <hyperlink location="Validation_D005_J201_X57_0" ref="B568"/>
    <hyperlink location="Validation_D005_J201_Y57_0" ref="B569"/>
    <hyperlink location="Validation_D005_J201_K73_0" ref="B570"/>
    <hyperlink location="Validation_D005_J201_M73_0" ref="B571"/>
    <hyperlink location="Validation_D005_J201_N73_0" ref="B572"/>
    <hyperlink location="Validation_D005_J201_O73_0" ref="B573"/>
    <hyperlink location="Validation_D005_J201_P73_0" ref="B574"/>
    <hyperlink location="Validation_D005_J201_Q73_0" ref="B575"/>
    <hyperlink location="Validation_D005_J201_R73_0" ref="B576"/>
    <hyperlink location="Validation_D005_J201_T73_0" ref="B577"/>
    <hyperlink location="Validation_D005_J201_U73_0" ref="B578"/>
    <hyperlink location="Validation_D005_J201_V73_0" ref="B579"/>
    <hyperlink location="Validation_D005_J201_W73_0" ref="B580"/>
    <hyperlink location="Validation_D005_J201_X73_0" ref="B581"/>
    <hyperlink location="Validation_D005_J201_Y73_0" ref="B582"/>
    <hyperlink location="Validation_D006_J201_K32_0" ref="B583"/>
    <hyperlink location="Validation_D006_J201_L32_0" ref="B584"/>
    <hyperlink location="Validation_D006_J201_M32_0" ref="B585"/>
    <hyperlink location="Validation_D006_J201_N32_0" ref="B586"/>
    <hyperlink location="Validation_D006_J201_O32_0" ref="B587"/>
    <hyperlink location="Validation_D006_J201_P32_0" ref="B588"/>
    <hyperlink location="Validation_D006_J201_Q32_0" ref="B589"/>
    <hyperlink location="Validation_D006_J201_R32_0" ref="B590"/>
    <hyperlink location="Validation_D006_J201_S32_0" ref="B591"/>
    <hyperlink location="Validation_D006_J201_T32_0" ref="B592"/>
    <hyperlink location="Validation_D006_J201_U32_0" ref="B593"/>
    <hyperlink location="Validation_D006_J201_V32_0" ref="B594"/>
    <hyperlink location="Validation_D006_J201_W32_0" ref="B595"/>
    <hyperlink location="Validation_D006_J201_X32_0" ref="B596"/>
    <hyperlink location="Validation_D006_J201_Y32_0" ref="B597"/>
    <hyperlink location="Validation_D006_J201_K42_0" ref="B598"/>
    <hyperlink location="Validation_D006_J201_L42_0" ref="B599"/>
    <hyperlink location="Validation_D006_J201_M42_0" ref="B600"/>
    <hyperlink location="Validation_D006_J201_N42_0" ref="B601"/>
    <hyperlink location="Validation_D006_J201_O42_0" ref="B602"/>
    <hyperlink location="Validation_D006_J201_P42_0" ref="B603"/>
    <hyperlink location="Validation_D006_J201_Q42_0" ref="B604"/>
    <hyperlink location="Validation_D006_J201_R42_0" ref="B605"/>
    <hyperlink location="Validation_D006_J201_S42_0" ref="B606"/>
    <hyperlink location="Validation_D006_J201_T42_0" ref="B607"/>
    <hyperlink location="Validation_D006_J201_U42_0" ref="B608"/>
    <hyperlink location="Validation_D006_J201_V42_0" ref="B609"/>
    <hyperlink location="Validation_D006_J201_W42_0" ref="B610"/>
    <hyperlink location="Validation_D006_J201_X42_0" ref="B611"/>
    <hyperlink location="Validation_D006_J201_Y42_0" ref="B612"/>
    <hyperlink location="Validation_D006_J201_K51_0" ref="B613"/>
    <hyperlink location="Validation_D006_J201_L51_0" ref="B614"/>
    <hyperlink location="Validation_D006_J201_M51_0" ref="B615"/>
    <hyperlink location="Validation_D006_J201_N51_0" ref="B616"/>
    <hyperlink location="Validation_D006_J201_O51_0" ref="B617"/>
    <hyperlink location="Validation_D006_J201_P51_0" ref="B618"/>
    <hyperlink location="Validation_D006_J201_Q51_0" ref="B619"/>
    <hyperlink location="Validation_D006_J201_R51_0" ref="B620"/>
    <hyperlink location="Validation_D006_J201_S51_0" ref="B621"/>
    <hyperlink location="Validation_D006_J201_T51_0" ref="B622"/>
    <hyperlink location="Validation_D006_J201_U51_0" ref="B623"/>
    <hyperlink location="Validation_D006_J201_V51_0" ref="B624"/>
    <hyperlink location="Validation_D006_J201_W51_0" ref="B625"/>
    <hyperlink location="Validation_D006_J201_X51_0" ref="B626"/>
    <hyperlink location="Validation_D006_J201_Y51_0" ref="B627"/>
    <hyperlink location="Validation_D006_J201_K67_0" ref="B628"/>
    <hyperlink location="Validation_D006_J201_L67_0" ref="B629"/>
    <hyperlink location="Validation_D006_J201_M67_0" ref="B630"/>
    <hyperlink location="Validation_D006_J201_N67_0" ref="B631"/>
    <hyperlink location="Validation_D006_J201_O67_0" ref="B632"/>
    <hyperlink location="Validation_D006_J201_P67_0" ref="B633"/>
    <hyperlink location="Validation_D006_J201_Q67_0" ref="B634"/>
    <hyperlink location="Validation_D006_J201_R67_0" ref="B635"/>
    <hyperlink location="Validation_D006_J201_S67_0" ref="B636"/>
    <hyperlink location="Validation_D006_J201_T67_0" ref="B637"/>
    <hyperlink location="Validation_D006_J201_U67_0" ref="B638"/>
    <hyperlink location="Validation_D006_J201_V67_0" ref="B639"/>
    <hyperlink location="Validation_D006_J201_W67_0" ref="B640"/>
    <hyperlink location="Validation_D006_J201_X67_0" ref="B641"/>
    <hyperlink location="Validation_D006_J201_Y67_0" ref="B642"/>
    <hyperlink location="Validation_D006_J201_K76_0" ref="B643"/>
    <hyperlink location="Validation_D006_J201_M76_0" ref="B644"/>
    <hyperlink location="Validation_D006_J201_N76_0" ref="B645"/>
    <hyperlink location="Validation_D006_J201_O76_0" ref="B646"/>
    <hyperlink location="Validation_D006_J201_P76_0" ref="B647"/>
    <hyperlink location="Validation_D006_J201_Q76_0" ref="B648"/>
    <hyperlink location="Validation_D006_J201_R76_0" ref="B649"/>
    <hyperlink location="Validation_D006_J201_T76_0" ref="B650"/>
    <hyperlink location="Validation_D006_J201_U76_0" ref="B651"/>
    <hyperlink location="Validation_D006_J201_V76_0" ref="B652"/>
    <hyperlink location="Validation_D006_J201_W76_0" ref="B653"/>
    <hyperlink location="Validation_D006_J201_X76_0" ref="B654"/>
    <hyperlink location="Validation_D006_J201_Y76_0" ref="B655"/>
    <hyperlink location="Validation_D007_J201_K38_0" ref="B656"/>
    <hyperlink location="Validation_D007_J201_L38_0" ref="B657"/>
    <hyperlink location="Validation_D007_J201_M38_0" ref="B658"/>
    <hyperlink location="Validation_D007_J201_N38_0" ref="B659"/>
    <hyperlink location="Validation_D007_J201_O38_0" ref="B660"/>
    <hyperlink location="Validation_D007_J201_P38_0" ref="B661"/>
    <hyperlink location="Validation_D007_J201_Q38_0" ref="B662"/>
    <hyperlink location="Validation_D007_J201_R38_0" ref="B663"/>
    <hyperlink location="Validation_D007_J201_S38_0" ref="B664"/>
    <hyperlink location="Validation_D007_J201_T38_0" ref="B665"/>
    <hyperlink location="Validation_D007_J201_U38_0" ref="B666"/>
    <hyperlink location="Validation_D007_J201_V38_0" ref="B667"/>
    <hyperlink location="Validation_D007_J201_W38_0" ref="B668"/>
    <hyperlink location="Validation_D007_J201_X38_0" ref="B669"/>
    <hyperlink location="Validation_D007_J201_Y38_0" ref="B670"/>
    <hyperlink location="Validation_D008_J201_K48_0" ref="B671"/>
    <hyperlink location="Validation_D008_J201_L48_0" ref="B672"/>
    <hyperlink location="Validation_D008_J201_M48_0" ref="B673"/>
    <hyperlink location="Validation_D008_J201_N48_0" ref="B674"/>
    <hyperlink location="Validation_D008_J201_O48_0" ref="B675"/>
    <hyperlink location="Validation_D008_J201_P48_0" ref="B676"/>
    <hyperlink location="Validation_D008_J201_Q48_0" ref="B677"/>
    <hyperlink location="Validation_D008_J201_R48_0" ref="B678"/>
    <hyperlink location="Validation_D008_J201_S48_0" ref="B679"/>
    <hyperlink location="Validation_D008_J201_T48_0" ref="B680"/>
    <hyperlink location="Validation_D008_J201_U48_0" ref="B681"/>
    <hyperlink location="Validation_D008_J201_V48_0" ref="B682"/>
    <hyperlink location="Validation_D008_J201_W48_0" ref="B683"/>
    <hyperlink location="Validation_D008_J201_X48_0" ref="B684"/>
    <hyperlink location="Validation_D008_J201_Y48_0" ref="B685"/>
    <hyperlink location="Validation_D008_J201_K49_0" ref="B686"/>
    <hyperlink location="Validation_D008_J201_L49_0" ref="B687"/>
    <hyperlink location="Validation_D008_J201_M49_0" ref="B688"/>
    <hyperlink location="Validation_D008_J201_N49_0" ref="B689"/>
    <hyperlink location="Validation_D008_J201_O49_0" ref="B690"/>
    <hyperlink location="Validation_D008_J201_P49_0" ref="B691"/>
    <hyperlink location="Validation_D008_J201_Q49_0" ref="B692"/>
    <hyperlink location="Validation_D008_J201_R49_0" ref="B693"/>
    <hyperlink location="Validation_D008_J201_S49_0" ref="B694"/>
    <hyperlink location="Validation_D008_J201_T49_0" ref="B695"/>
    <hyperlink location="Validation_D008_J201_U49_0" ref="B696"/>
    <hyperlink location="Validation_D008_J201_V49_0" ref="B697"/>
    <hyperlink location="Validation_D008_J201_W49_0" ref="B698"/>
    <hyperlink location="Validation_D008_J201_X49_0" ref="B699"/>
    <hyperlink location="Validation_D008_J201_Y49_0" ref="B700"/>
    <hyperlink location="Validation_D008_J201_K50_0" ref="B701"/>
    <hyperlink location="Validation_D008_J201_L50_0" ref="B702"/>
    <hyperlink location="Validation_D008_J201_M50_0" ref="B703"/>
    <hyperlink location="Validation_D008_J201_N50_0" ref="B704"/>
    <hyperlink location="Validation_D008_J201_O50_0" ref="B705"/>
    <hyperlink location="Validation_D008_J201_P50_0" ref="B706"/>
    <hyperlink location="Validation_D008_J201_Q50_0" ref="B707"/>
    <hyperlink location="Validation_D008_J201_R50_0" ref="B708"/>
    <hyperlink location="Validation_D008_J201_S50_0" ref="B709"/>
    <hyperlink location="Validation_D008_J201_T50_0" ref="B710"/>
    <hyperlink location="Validation_D008_J201_U50_0" ref="B711"/>
    <hyperlink location="Validation_D008_J201_V50_0" ref="B712"/>
    <hyperlink location="Validation_D008_J201_W50_0" ref="B713"/>
    <hyperlink location="Validation_D008_J201_X50_0" ref="B714"/>
    <hyperlink location="Validation_D008_J201_Y50_0" ref="B715"/>
    <hyperlink location="Validation_D008_J201_K51_0" ref="B716"/>
    <hyperlink location="Validation_D008_J201_L51_0" ref="B717"/>
    <hyperlink location="Validation_D008_J201_M51_0" ref="B718"/>
    <hyperlink location="Validation_D008_J201_N51_0" ref="B719"/>
    <hyperlink location="Validation_D008_J201_O51_0" ref="B720"/>
    <hyperlink location="Validation_D008_J201_P51_0" ref="B721"/>
    <hyperlink location="Validation_D008_J201_Q51_0" ref="B722"/>
    <hyperlink location="Validation_D008_J201_R51_0" ref="B723"/>
    <hyperlink location="Validation_D008_J201_S51_0" ref="B724"/>
    <hyperlink location="Validation_D008_J201_T51_0" ref="B725"/>
    <hyperlink location="Validation_D008_J201_U51_0" ref="B726"/>
    <hyperlink location="Validation_D008_J201_V51_0" ref="B727"/>
    <hyperlink location="Validation_D008_J201_W51_0" ref="B728"/>
    <hyperlink location="Validation_D008_J201_X51_0" ref="B729"/>
    <hyperlink location="Validation_D008_J201_Y51_0" ref="B730"/>
    <hyperlink location="Validation_D008_J201_K52_0" ref="B731"/>
    <hyperlink location="Validation_D008_J201_L52_0" ref="B732"/>
    <hyperlink location="Validation_D008_J201_M52_0" ref="B733"/>
    <hyperlink location="Validation_D008_J201_N52_0" ref="B734"/>
    <hyperlink location="Validation_D008_J201_O52_0" ref="B735"/>
    <hyperlink location="Validation_D008_J201_P52_0" ref="B736"/>
    <hyperlink location="Validation_D008_J201_Q52_0" ref="B737"/>
    <hyperlink location="Validation_D008_J201_R52_0" ref="B738"/>
    <hyperlink location="Validation_D008_J201_S52_0" ref="B739"/>
    <hyperlink location="Validation_D008_J201_T52_0" ref="B740"/>
    <hyperlink location="Validation_D008_J201_U52_0" ref="B741"/>
    <hyperlink location="Validation_D008_J201_V52_0" ref="B742"/>
    <hyperlink location="Validation_D008_J201_W52_0" ref="B743"/>
    <hyperlink location="Validation_D008_J201_X52_0" ref="B744"/>
    <hyperlink location="Validation_D008_J201_Y52_0" ref="B745"/>
    <hyperlink location="Validation_D008_J201_K53_0" ref="B746"/>
    <hyperlink location="Validation_D008_J201_L53_0" ref="B747"/>
    <hyperlink location="Validation_D008_J201_M53_0" ref="B748"/>
    <hyperlink location="Validation_D008_J201_N53_0" ref="B749"/>
    <hyperlink location="Validation_D008_J201_O53_0" ref="B750"/>
    <hyperlink location="Validation_D008_J201_P53_0" ref="B751"/>
    <hyperlink location="Validation_D008_J201_Q53_0" ref="B752"/>
    <hyperlink location="Validation_D008_J201_R53_0" ref="B753"/>
    <hyperlink location="Validation_D008_J201_S53_0" ref="B754"/>
    <hyperlink location="Validation_D008_J201_T53_0" ref="B755"/>
    <hyperlink location="Validation_D008_J201_U53_0" ref="B756"/>
    <hyperlink location="Validation_D008_J201_V53_0" ref="B757"/>
    <hyperlink location="Validation_D008_J201_W53_0" ref="B758"/>
    <hyperlink location="Validation_D008_J201_X53_0" ref="B759"/>
    <hyperlink location="Validation_D008_J201_Y53_0" ref="B760"/>
    <hyperlink location="Validation_D008_J201_K54_0" ref="B761"/>
    <hyperlink location="Validation_D008_J201_L54_0" ref="B762"/>
    <hyperlink location="Validation_D008_J201_M54_0" ref="B763"/>
    <hyperlink location="Validation_D008_J201_N54_0" ref="B764"/>
    <hyperlink location="Validation_D008_J201_O54_0" ref="B765"/>
    <hyperlink location="Validation_D008_J201_P54_0" ref="B766"/>
    <hyperlink location="Validation_D008_J201_Q54_0" ref="B767"/>
    <hyperlink location="Validation_D008_J201_R54_0" ref="B768"/>
    <hyperlink location="Validation_D008_J201_S54_0" ref="B769"/>
    <hyperlink location="Validation_D008_J201_T54_0" ref="B770"/>
    <hyperlink location="Validation_D008_J201_U54_0" ref="B771"/>
    <hyperlink location="Validation_D008_J201_V54_0" ref="B772"/>
    <hyperlink location="Validation_D008_J201_W54_0" ref="B773"/>
    <hyperlink location="Validation_D008_J201_X54_0" ref="B774"/>
    <hyperlink location="Validation_D008_J201_Y54_0" ref="B775"/>
    <hyperlink location="Validation_D008_J201_K55_0" ref="B776"/>
    <hyperlink location="Validation_D008_J201_L55_0" ref="B777"/>
    <hyperlink location="Validation_D008_J201_M55_0" ref="B778"/>
    <hyperlink location="Validation_D008_J201_N55_0" ref="B779"/>
    <hyperlink location="Validation_D008_J201_O55_0" ref="B780"/>
    <hyperlink location="Validation_D008_J201_P55_0" ref="B781"/>
    <hyperlink location="Validation_D008_J201_Q55_0" ref="B782"/>
    <hyperlink location="Validation_D008_J201_R55_0" ref="B783"/>
    <hyperlink location="Validation_D008_J201_S55_0" ref="B784"/>
    <hyperlink location="Validation_D008_J201_T55_0" ref="B785"/>
    <hyperlink location="Validation_D008_J201_U55_0" ref="B786"/>
    <hyperlink location="Validation_D008_J201_V55_0" ref="B787"/>
    <hyperlink location="Validation_D008_J201_W55_0" ref="B788"/>
    <hyperlink location="Validation_D008_J201_X55_0" ref="B789"/>
    <hyperlink location="Validation_D008_J201_Y55_0" ref="B790"/>
    <hyperlink location="Validation_D008_J201_K56_0" ref="B791"/>
    <hyperlink location="Validation_D008_J201_L56_0" ref="B792"/>
    <hyperlink location="Validation_D008_J201_M56_0" ref="B793"/>
    <hyperlink location="Validation_D008_J201_N56_0" ref="B794"/>
    <hyperlink location="Validation_D008_J201_O56_0" ref="B795"/>
    <hyperlink location="Validation_D008_J201_P56_0" ref="B796"/>
    <hyperlink location="Validation_D008_J201_Q56_0" ref="B797"/>
    <hyperlink location="Validation_D008_J201_R56_0" ref="B798"/>
    <hyperlink location="Validation_D008_J201_S56_0" ref="B799"/>
    <hyperlink location="Validation_D008_J201_T56_0" ref="B800"/>
    <hyperlink location="Validation_D008_J201_U56_0" ref="B801"/>
    <hyperlink location="Validation_D008_J201_V56_0" ref="B802"/>
    <hyperlink location="Validation_D008_J201_W56_0" ref="B803"/>
    <hyperlink location="Validation_D008_J201_X56_0" ref="B804"/>
    <hyperlink location="Validation_D008_J201_Y56_0" ref="B805"/>
    <hyperlink location="Validation_D009_J201_K39_0" ref="B806"/>
    <hyperlink location="Validation_D009_J201_L39_0" ref="B807"/>
    <hyperlink location="Validation_D009_J201_M39_0" ref="B808"/>
    <hyperlink location="Validation_D009_J201_N39_0" ref="B809"/>
    <hyperlink location="Validation_D009_J201_O39_0" ref="B810"/>
    <hyperlink location="Validation_D009_J201_P39_0" ref="B811"/>
    <hyperlink location="Validation_D009_J201_Q39_0" ref="B812"/>
    <hyperlink location="Validation_D009_J201_R39_0" ref="B813"/>
    <hyperlink location="Validation_D009_J201_S39_0" ref="B814"/>
    <hyperlink location="Validation_D009_J201_T39_0" ref="B815"/>
    <hyperlink location="Validation_D009_J201_U39_0" ref="B816"/>
    <hyperlink location="Validation_D009_J201_V39_0" ref="B817"/>
    <hyperlink location="Validation_D009_J201_W39_0" ref="B818"/>
    <hyperlink location="Validation_D009_J201_X39_0" ref="B819"/>
    <hyperlink location="Validation_D009_J201_Y39_0" ref="B820"/>
    <hyperlink location="Validation_D009_J201_K40_0" ref="B821"/>
    <hyperlink location="Validation_D009_J201_L40_0" ref="B822"/>
    <hyperlink location="Validation_D009_J201_M40_0" ref="B823"/>
    <hyperlink location="Validation_D009_J201_N40_0" ref="B824"/>
    <hyperlink location="Validation_D009_J201_O40_0" ref="B825"/>
    <hyperlink location="Validation_D009_J201_P40_0" ref="B826"/>
    <hyperlink location="Validation_D009_J201_Q40_0" ref="B827"/>
    <hyperlink location="Validation_D009_J201_R40_0" ref="B828"/>
    <hyperlink location="Validation_D009_J201_S40_0" ref="B829"/>
    <hyperlink location="Validation_D009_J201_T40_0" ref="B830"/>
    <hyperlink location="Validation_D009_J201_U40_0" ref="B831"/>
    <hyperlink location="Validation_D009_J201_V40_0" ref="B832"/>
    <hyperlink location="Validation_D009_J201_W40_0" ref="B833"/>
    <hyperlink location="Validation_D009_J201_X40_0" ref="B834"/>
    <hyperlink location="Validation_D009_J201_Y40_0" ref="B835"/>
    <hyperlink location="Validation_D009_J201_K41_0" ref="B836"/>
    <hyperlink location="Validation_D009_J201_L41_0" ref="B837"/>
    <hyperlink location="Validation_D009_J201_M41_0" ref="B838"/>
    <hyperlink location="Validation_D009_J201_N41_0" ref="B839"/>
    <hyperlink location="Validation_D009_J201_O41_0" ref="B840"/>
    <hyperlink location="Validation_D009_J201_P41_0" ref="B841"/>
    <hyperlink location="Validation_D009_J201_Q41_0" ref="B842"/>
    <hyperlink location="Validation_D009_J201_R41_0" ref="B843"/>
    <hyperlink location="Validation_D009_J201_S41_0" ref="B844"/>
    <hyperlink location="Validation_D009_J201_T41_0" ref="B845"/>
    <hyperlink location="Validation_D009_J201_U41_0" ref="B846"/>
    <hyperlink location="Validation_D009_J201_V41_0" ref="B847"/>
    <hyperlink location="Validation_D009_J201_W41_0" ref="B848"/>
    <hyperlink location="Validation_D009_J201_X41_0" ref="B849"/>
    <hyperlink location="Validation_D009_J201_Y41_0" ref="B850"/>
    <hyperlink location="Validation_D009_J201_K42_0" ref="B851"/>
    <hyperlink location="Validation_D009_J201_L42_0" ref="B852"/>
    <hyperlink location="Validation_D009_J201_M42_0" ref="B853"/>
    <hyperlink location="Validation_D009_J201_N42_0" ref="B854"/>
    <hyperlink location="Validation_D009_J201_O42_0" ref="B855"/>
    <hyperlink location="Validation_D009_J201_P42_0" ref="B856"/>
    <hyperlink location="Validation_D009_J201_Q42_0" ref="B857"/>
    <hyperlink location="Validation_D009_J201_R42_0" ref="B858"/>
    <hyperlink location="Validation_D009_J201_S42_0" ref="B859"/>
    <hyperlink location="Validation_D009_J201_T42_0" ref="B860"/>
    <hyperlink location="Validation_D009_J201_U42_0" ref="B861"/>
    <hyperlink location="Validation_D009_J201_V42_0" ref="B862"/>
    <hyperlink location="Validation_D009_J201_W42_0" ref="B863"/>
    <hyperlink location="Validation_D009_J201_X42_0" ref="B864"/>
    <hyperlink location="Validation_D009_J201_Y42_0" ref="B865"/>
    <hyperlink location="Validation_D009_J201_K43_0" ref="B866"/>
    <hyperlink location="Validation_D009_J201_L43_0" ref="B867"/>
    <hyperlink location="Validation_D009_J201_M43_0" ref="B868"/>
    <hyperlink location="Validation_D009_J201_N43_0" ref="B869"/>
    <hyperlink location="Validation_D009_J201_O43_0" ref="B870"/>
    <hyperlink location="Validation_D009_J201_P43_0" ref="B871"/>
    <hyperlink location="Validation_D009_J201_Q43_0" ref="B872"/>
    <hyperlink location="Validation_D009_J201_R43_0" ref="B873"/>
    <hyperlink location="Validation_D009_J201_S43_0" ref="B874"/>
    <hyperlink location="Validation_D009_J201_T43_0" ref="B875"/>
    <hyperlink location="Validation_D009_J201_U43_0" ref="B876"/>
    <hyperlink location="Validation_D009_J201_V43_0" ref="B877"/>
    <hyperlink location="Validation_D009_J201_W43_0" ref="B878"/>
    <hyperlink location="Validation_D009_J201_X43_0" ref="B879"/>
    <hyperlink location="Validation_D009_J201_Y43_0" ref="B880"/>
    <hyperlink location="Validation_D009_J201_K44_0" ref="B881"/>
    <hyperlink location="Validation_D009_J201_L44_0" ref="B882"/>
    <hyperlink location="Validation_D009_J201_M44_0" ref="B883"/>
    <hyperlink location="Validation_D009_J201_N44_0" ref="B884"/>
    <hyperlink location="Validation_D009_J201_O44_0" ref="B885"/>
    <hyperlink location="Validation_D009_J201_P44_0" ref="B886"/>
    <hyperlink location="Validation_D009_J201_Q44_0" ref="B887"/>
    <hyperlink location="Validation_D009_J201_R44_0" ref="B888"/>
    <hyperlink location="Validation_D009_J201_S44_0" ref="B889"/>
    <hyperlink location="Validation_D009_J201_T44_0" ref="B890"/>
    <hyperlink location="Validation_D009_J201_U44_0" ref="B891"/>
    <hyperlink location="Validation_D009_J201_V44_0" ref="B892"/>
    <hyperlink location="Validation_D009_J201_W44_0" ref="B893"/>
    <hyperlink location="Validation_D009_J201_X44_0" ref="B894"/>
    <hyperlink location="Validation_D009_J201_Y44_0" ref="B895"/>
    <hyperlink location="Validation_D009_J201_K45_0" ref="B896"/>
    <hyperlink location="Validation_D009_J201_L45_0" ref="B897"/>
    <hyperlink location="Validation_D009_J201_M45_0" ref="B898"/>
    <hyperlink location="Validation_D009_J201_N45_0" ref="B899"/>
    <hyperlink location="Validation_D009_J201_O45_0" ref="B900"/>
    <hyperlink location="Validation_D009_J201_P45_0" ref="B901"/>
    <hyperlink location="Validation_D009_J201_Q45_0" ref="B902"/>
    <hyperlink location="Validation_D009_J201_R45_0" ref="B903"/>
    <hyperlink location="Validation_D009_J201_S45_0" ref="B904"/>
    <hyperlink location="Validation_D009_J201_T45_0" ref="B905"/>
    <hyperlink location="Validation_D009_J201_U45_0" ref="B906"/>
    <hyperlink location="Validation_D009_J201_V45_0" ref="B907"/>
    <hyperlink location="Validation_D009_J201_W45_0" ref="B908"/>
    <hyperlink location="Validation_D009_J201_X45_0" ref="B909"/>
    <hyperlink location="Validation_D009_J201_Y45_0" ref="B910"/>
    <hyperlink location="Validation_D009_J201_K46_0" ref="B911"/>
    <hyperlink location="Validation_D009_J201_L46_0" ref="B912"/>
    <hyperlink location="Validation_D009_J201_M46_0" ref="B913"/>
    <hyperlink location="Validation_D009_J201_N46_0" ref="B914"/>
    <hyperlink location="Validation_D009_J201_O46_0" ref="B915"/>
    <hyperlink location="Validation_D009_J201_P46_0" ref="B916"/>
    <hyperlink location="Validation_D009_J201_Q46_0" ref="B917"/>
    <hyperlink location="Validation_D009_J201_R46_0" ref="B918"/>
    <hyperlink location="Validation_D009_J201_S46_0" ref="B919"/>
    <hyperlink location="Validation_D009_J201_T46_0" ref="B920"/>
    <hyperlink location="Validation_D009_J201_U46_0" ref="B921"/>
    <hyperlink location="Validation_D009_J201_V46_0" ref="B922"/>
    <hyperlink location="Validation_D009_J201_W46_0" ref="B923"/>
    <hyperlink location="Validation_D009_J201_X46_0" ref="B924"/>
    <hyperlink location="Validation_D009_J201_Y46_0" ref="B925"/>
    <hyperlink location="Validation_D009_J201_K47_0" ref="B926"/>
    <hyperlink location="Validation_D009_J201_L47_0" ref="B927"/>
    <hyperlink location="Validation_D009_J201_M47_0" ref="B928"/>
    <hyperlink location="Validation_D009_J201_N47_0" ref="B929"/>
    <hyperlink location="Validation_D009_J201_O47_0" ref="B930"/>
    <hyperlink location="Validation_D009_J201_P47_0" ref="B931"/>
    <hyperlink location="Validation_D009_J201_Q47_0" ref="B932"/>
    <hyperlink location="Validation_D009_J201_R47_0" ref="B933"/>
    <hyperlink location="Validation_D009_J201_S47_0" ref="B934"/>
    <hyperlink location="Validation_D009_J201_T47_0" ref="B935"/>
    <hyperlink location="Validation_D009_J201_U47_0" ref="B936"/>
    <hyperlink location="Validation_D009_J201_V47_0" ref="B937"/>
    <hyperlink location="Validation_D009_J201_W47_0" ref="B938"/>
    <hyperlink location="Validation_D009_J201_X47_0" ref="B939"/>
    <hyperlink location="Validation_D009_J201_Y47_0" ref="B940"/>
    <hyperlink location="Validation_D010_J201_K57_0" ref="B941"/>
    <hyperlink location="Validation_D010_J201_L57_0" ref="B942"/>
    <hyperlink location="Validation_D010_J201_M57_0" ref="B943"/>
    <hyperlink location="Validation_D010_J201_N57_0" ref="B944"/>
    <hyperlink location="Validation_D010_J201_O57_0" ref="B945"/>
    <hyperlink location="Validation_D010_J201_P57_0" ref="B946"/>
    <hyperlink location="Validation_D010_J201_Q57_0" ref="B947"/>
    <hyperlink location="Validation_D010_J201_R57_0" ref="B948"/>
    <hyperlink location="Validation_D010_J201_S57_0" ref="B949"/>
    <hyperlink location="Validation_D010_J201_T57_0" ref="B950"/>
    <hyperlink location="Validation_D010_J201_U57_0" ref="B951"/>
    <hyperlink location="Validation_D010_J201_V57_0" ref="B952"/>
    <hyperlink location="Validation_D010_J201_W57_0" ref="B953"/>
    <hyperlink location="Validation_D010_J201_X57_0" ref="B954"/>
    <hyperlink location="Validation_D010_J201_Y57_0" ref="B955"/>
    <hyperlink location="Validation_D011_J201_K59_0" ref="B956"/>
    <hyperlink location="Validation_D011_J201_L59_0" ref="B957"/>
    <hyperlink location="Validation_D011_J201_M59_0" ref="B958"/>
    <hyperlink location="Validation_D011_J201_N59_0" ref="B959"/>
    <hyperlink location="Validation_D011_J201_O59_0" ref="B960"/>
    <hyperlink location="Validation_D011_J201_P59_0" ref="B961"/>
    <hyperlink location="Validation_D011_J201_Q59_0" ref="B962"/>
    <hyperlink location="Validation_D011_J201_R59_0" ref="B963"/>
    <hyperlink location="Validation_D011_J201_S59_0" ref="B964"/>
    <hyperlink location="Validation_D011_J201_T59_0" ref="B965"/>
    <hyperlink location="Validation_D011_J201_U59_0" ref="B966"/>
    <hyperlink location="Validation_D011_J201_V59_0" ref="B967"/>
    <hyperlink location="Validation_D011_J201_W59_0" ref="B968"/>
    <hyperlink location="Validation_D011_J201_X59_0" ref="B969"/>
    <hyperlink location="Validation_D011_J201_Y59_0" ref="B970"/>
    <hyperlink location="Validation_D011_J201_K61_0" ref="B971"/>
    <hyperlink location="Validation_D011_J201_L61_0" ref="B972"/>
    <hyperlink location="Validation_D011_J201_M61_0" ref="B973"/>
    <hyperlink location="Validation_D011_J201_N61_0" ref="B974"/>
    <hyperlink location="Validation_D011_J201_O61_0" ref="B975"/>
    <hyperlink location="Validation_D011_J201_P61_0" ref="B976"/>
    <hyperlink location="Validation_D011_J201_Q61_0" ref="B977"/>
    <hyperlink location="Validation_D011_J201_R61_0" ref="B978"/>
    <hyperlink location="Validation_D011_J201_S61_0" ref="B979"/>
    <hyperlink location="Validation_D011_J201_T61_0" ref="B980"/>
    <hyperlink location="Validation_D011_J201_U61_0" ref="B981"/>
    <hyperlink location="Validation_D011_J201_V61_0" ref="B982"/>
    <hyperlink location="Validation_D011_J201_W61_0" ref="B983"/>
    <hyperlink location="Validation_D011_J201_X61_0" ref="B984"/>
    <hyperlink location="Validation_D011_J201_Y61_0" ref="B985"/>
    <hyperlink location="Validation_D012_J201_K94_0" ref="B986"/>
    <hyperlink location="Validation_D012_J201_M94_0" ref="B987"/>
    <hyperlink location="Validation_D012_J201_N94_0" ref="B988"/>
    <hyperlink location="Validation_D012_J201_O94_0" ref="B989"/>
    <hyperlink location="Validation_D012_J201_P94_0" ref="B990"/>
    <hyperlink location="Validation_D012_J201_Q94_0" ref="B991"/>
    <hyperlink location="Validation_D012_J201_R94_0" ref="B992"/>
    <hyperlink location="Validation_D012_J201_T94_0" ref="B993"/>
    <hyperlink location="Validation_D012_J201_U94_0" ref="B994"/>
    <hyperlink location="Validation_D012_J201_V94_0" ref="B995"/>
    <hyperlink location="Validation_D012_J201_W94_0" ref="B996"/>
    <hyperlink location="Validation_D012_J201_X94_0" ref="B997"/>
    <hyperlink location="Validation_D012_J201_Y94_0" ref="B998"/>
    <hyperlink location="Validation_D001_J202_Y21_0" ref="B1000"/>
    <hyperlink location="Validation_D001_J202_Y22_0" ref="B1001"/>
    <hyperlink location="Validation_D001_J202_Y23_0" ref="B1002"/>
    <hyperlink location="Validation_D001_J202_Y24_0" ref="B1003"/>
    <hyperlink location="Validation_D001_J202_Y25_0" ref="B1004"/>
    <hyperlink location="Validation_D001_J202_Y26_0" ref="B1005"/>
    <hyperlink location="Validation_D001_J202_Y27_0" ref="B1006"/>
    <hyperlink location="Validation_D001_J202_Y28_0" ref="B1007"/>
    <hyperlink location="Validation_D001_J202_Y29_0" ref="B1008"/>
    <hyperlink location="Validation_D001_J202_Y30_0" ref="B1009"/>
    <hyperlink location="Validation_D001_J202_Y31_0" ref="B1010"/>
    <hyperlink location="Validation_D001_J202_Y32_0" ref="B1011"/>
    <hyperlink location="Validation_D001_J202_Y33_0" ref="B1012"/>
    <hyperlink location="Validation_D001_J202_Y34_0" ref="B1013"/>
    <hyperlink location="Validation_D001_J202_Y35_0" ref="B1014"/>
    <hyperlink location="Validation_D001_J202_Y36_0" ref="B1015"/>
    <hyperlink location="Validation_D001_J202_Y37_0" ref="B1016"/>
    <hyperlink location="Validation_D001_J202_Y38_0" ref="B1017"/>
    <hyperlink location="Validation_D001_J202_Y39_0" ref="B1018"/>
    <hyperlink location="Validation_D001_J202_Y40_0" ref="B1019"/>
    <hyperlink location="Validation_D001_J202_Y41_0" ref="B1020"/>
    <hyperlink location="Validation_D001_J202_Y42_0" ref="B1021"/>
    <hyperlink location="Validation_D001_J202_Y43_0" ref="B1022"/>
    <hyperlink location="Validation_D001_J202_Y44_0" ref="B1023"/>
    <hyperlink location="Validation_D001_J202_Y45_0" ref="B1024"/>
    <hyperlink location="Validation_D001_J202_Y46_0" ref="B1025"/>
    <hyperlink location="Validation_D001_J202_Y47_0" ref="B1026"/>
    <hyperlink location="Validation_D001_J202_Y48_0" ref="B1027"/>
    <hyperlink location="Validation_D001_J202_Y49_0" ref="B1028"/>
    <hyperlink location="Validation_D001_J202_Y50_0" ref="B1029"/>
    <hyperlink location="Validation_D001_J202_Y51_0" ref="B1030"/>
    <hyperlink location="Validation_D001_J202_Y52_0" ref="B1031"/>
    <hyperlink location="Validation_D001_J202_Y53_0" ref="B1032"/>
    <hyperlink location="Validation_D001_J202_Y54_0" ref="B1033"/>
    <hyperlink location="Validation_D001_J202_Y55_0" ref="B1034"/>
    <hyperlink location="Validation_D001_J202_Y56_0" ref="B1035"/>
    <hyperlink location="Validation_D001_J202_Y57_0" ref="B1036"/>
    <hyperlink location="Validation_D001_J202_Y58_0" ref="B1037"/>
    <hyperlink location="Validation_D001_J202_Y59_0" ref="B1038"/>
    <hyperlink location="Validation_D001_J202_Y60_0" ref="B1039"/>
    <hyperlink location="Validation_D001_J202_Y61_0" ref="B1040"/>
    <hyperlink location="Validation_D001_J202_Y62_0" ref="B1041"/>
    <hyperlink location="Validation_D001_J202_Y63_0" ref="B1042"/>
    <hyperlink location="Validation_D001_J202_Y64_0" ref="B1043"/>
    <hyperlink location="Validation_D001_J202_Y65_0" ref="B1044"/>
    <hyperlink location="Validation_D001_J202_Y66_0" ref="B1045"/>
    <hyperlink location="Validation_D001_J202_Y67_0" ref="B1046"/>
    <hyperlink location="Validation_D001_J202_Y68_0" ref="B1047"/>
    <hyperlink location="Validation_D001_J202_Y69_0" ref="B1048"/>
    <hyperlink location="Validation_D001_J202_Y70_0" ref="B1049"/>
    <hyperlink location="Validation_D001_J202_Y71_0" ref="B1050"/>
    <hyperlink location="Validation_D001_J202_Y72_0" ref="B1051"/>
    <hyperlink location="Validation_D001_J202_Y73_0" ref="B1052"/>
    <hyperlink location="Validation_D001_J202_Y74_0" ref="B1053"/>
    <hyperlink location="Validation_D001_J202_Y75_0" ref="B1054"/>
    <hyperlink location="Validation_D001_J202_Y76_0" ref="B1055"/>
    <hyperlink location="Validation_D001_J202_Y77_0" ref="B1056"/>
    <hyperlink location="Validation_D001_J202_Y78_0" ref="B1057"/>
    <hyperlink location="Validation_D001_J202_Y79_0" ref="B1058"/>
    <hyperlink location="Validation_D001_J202_Y80_0" ref="B1059"/>
    <hyperlink location="Validation_D001_J202_Y81_0" ref="B1060"/>
    <hyperlink location="Validation_D001_J202_Y82_0" ref="B1061"/>
    <hyperlink location="Validation_D001_J202_Y83_0" ref="B1062"/>
    <hyperlink location="Validation_D001_J202_Y84_0" ref="B1063"/>
    <hyperlink location="Validation_D001_J202_Y85_0" ref="B1064"/>
    <hyperlink location="Validation_D001_J202_Y86_0" ref="B1065"/>
    <hyperlink location="Validation_D001_J202_Y87_0" ref="B1066"/>
    <hyperlink location="Validation_D001_J202_Y88_0" ref="B1067"/>
    <hyperlink location="Validation_D001_J202_Y89_0" ref="B1068"/>
    <hyperlink location="Validation_D001_J202_Y90_0" ref="B1069"/>
    <hyperlink location="Validation_D001_J202_Y91_0" ref="B1070"/>
    <hyperlink location="Validation_D001_J202_Y92_0" ref="B1071"/>
    <hyperlink location="Validation_D001_J202_Y93_0" ref="B1072"/>
    <hyperlink location="Validation_D001_J202_Y94_0" ref="B1073"/>
    <hyperlink location="Validation_D001_J202_Y95_0" ref="B1074"/>
    <hyperlink location="Validation_D001_J202_Y96_0" ref="B1075"/>
    <hyperlink location="Validation_D001_J202_Y97_0" ref="B1076"/>
    <hyperlink location="Validation_D001_J202_Y98_0" ref="B1077"/>
    <hyperlink location="Validation_D001_J202_Y99_0" ref="B1078"/>
    <hyperlink location="Validation_D001_J202_Y100_0" ref="B1079"/>
    <hyperlink location="Validation_D004_J202_Q21_0" ref="B1080"/>
    <hyperlink location="Validation_D004_J202_X21_0" ref="B1081"/>
    <hyperlink location="Validation_D004_J202_Q22_0" ref="B1082"/>
    <hyperlink location="Validation_D004_J202_X22_0" ref="B1083"/>
    <hyperlink location="Validation_D004_J202_Q23_0" ref="B1084"/>
    <hyperlink location="Validation_D004_J202_X23_0" ref="B1085"/>
    <hyperlink location="Validation_D004_J202_Q24_0" ref="B1086"/>
    <hyperlink location="Validation_D004_J202_X24_0" ref="B1087"/>
    <hyperlink location="Validation_D004_J202_Q25_0" ref="B1088"/>
    <hyperlink location="Validation_D004_J202_X25_0" ref="B1089"/>
    <hyperlink location="Validation_D004_J202_Q26_0" ref="B1090"/>
    <hyperlink location="Validation_D004_J202_X26_0" ref="B1091"/>
    <hyperlink location="Validation_D004_J202_Q27_0" ref="B1092"/>
    <hyperlink location="Validation_D004_J202_X27_0" ref="B1093"/>
    <hyperlink location="Validation_D004_J202_Q28_0" ref="B1094"/>
    <hyperlink location="Validation_D004_J202_X28_0" ref="B1095"/>
    <hyperlink location="Validation_D004_J202_Q29_0" ref="B1096"/>
    <hyperlink location="Validation_D004_J202_X29_0" ref="B1097"/>
    <hyperlink location="Validation_D004_J202_Q30_0" ref="B1098"/>
    <hyperlink location="Validation_D004_J202_X30_0" ref="B1099"/>
    <hyperlink location="Validation_D004_J202_Q31_0" ref="B1100"/>
    <hyperlink location="Validation_D004_J202_X31_0" ref="B1101"/>
    <hyperlink location="Validation_D004_J202_Q32_0" ref="B1102"/>
    <hyperlink location="Validation_D004_J202_X32_0" ref="B1103"/>
    <hyperlink location="Validation_D004_J202_Q33_0" ref="B1104"/>
    <hyperlink location="Validation_D004_J202_X33_0" ref="B1105"/>
    <hyperlink location="Validation_D004_J202_Q34_0" ref="B1106"/>
    <hyperlink location="Validation_D004_J202_X34_0" ref="B1107"/>
    <hyperlink location="Validation_D004_J202_Q35_0" ref="B1108"/>
    <hyperlink location="Validation_D004_J202_X35_0" ref="B1109"/>
    <hyperlink location="Validation_D004_J202_Q36_0" ref="B1110"/>
    <hyperlink location="Validation_D004_J202_X36_0" ref="B1111"/>
    <hyperlink location="Validation_D004_J202_Q37_0" ref="B1112"/>
    <hyperlink location="Validation_D004_J202_X37_0" ref="B1113"/>
    <hyperlink location="Validation_D004_J202_Q38_0" ref="B1114"/>
    <hyperlink location="Validation_D004_J202_X38_0" ref="B1115"/>
    <hyperlink location="Validation_D004_J202_Q39_0" ref="B1116"/>
    <hyperlink location="Validation_D004_J202_X39_0" ref="B1117"/>
    <hyperlink location="Validation_D004_J202_Q40_0" ref="B1118"/>
    <hyperlink location="Validation_D004_J202_X40_0" ref="B1119"/>
    <hyperlink location="Validation_D004_J202_Q41_0" ref="B1120"/>
    <hyperlink location="Validation_D004_J202_X41_0" ref="B1121"/>
    <hyperlink location="Validation_D004_J202_Q42_0" ref="B1122"/>
    <hyperlink location="Validation_D004_J202_X42_0" ref="B1123"/>
    <hyperlink location="Validation_D004_J202_Q43_0" ref="B1124"/>
    <hyperlink location="Validation_D004_J202_X43_0" ref="B1125"/>
    <hyperlink location="Validation_D004_J202_Q44_0" ref="B1126"/>
    <hyperlink location="Validation_D004_J202_X44_0" ref="B1127"/>
    <hyperlink location="Validation_D004_J202_Q45_0" ref="B1128"/>
    <hyperlink location="Validation_D004_J202_X45_0" ref="B1129"/>
    <hyperlink location="Validation_D004_J202_Q46_0" ref="B1130"/>
    <hyperlink location="Validation_D004_J202_X46_0" ref="B1131"/>
    <hyperlink location="Validation_D004_J202_Q47_0" ref="B1132"/>
    <hyperlink location="Validation_D004_J202_X47_0" ref="B1133"/>
    <hyperlink location="Validation_D004_J202_Q48_0" ref="B1134"/>
    <hyperlink location="Validation_D004_J202_X48_0" ref="B1135"/>
    <hyperlink location="Validation_D004_J202_Q49_0" ref="B1136"/>
    <hyperlink location="Validation_D004_J202_X49_0" ref="B1137"/>
    <hyperlink location="Validation_D004_J202_Q50_0" ref="B1138"/>
    <hyperlink location="Validation_D004_J202_X50_0" ref="B1139"/>
    <hyperlink location="Validation_D004_J202_Q51_0" ref="B1140"/>
    <hyperlink location="Validation_D004_J202_X51_0" ref="B1141"/>
    <hyperlink location="Validation_D004_J202_Q52_0" ref="B1142"/>
    <hyperlink location="Validation_D004_J202_X52_0" ref="B1143"/>
    <hyperlink location="Validation_D004_J202_Q53_0" ref="B1144"/>
    <hyperlink location="Validation_D004_J202_X53_0" ref="B1145"/>
    <hyperlink location="Validation_D004_J202_Q54_0" ref="B1146"/>
    <hyperlink location="Validation_D004_J202_X54_0" ref="B1147"/>
    <hyperlink location="Validation_D004_J202_Q55_0" ref="B1148"/>
    <hyperlink location="Validation_D004_J202_X55_0" ref="B1149"/>
    <hyperlink location="Validation_D004_J202_Q56_0" ref="B1150"/>
    <hyperlink location="Validation_D004_J202_X56_0" ref="B1151"/>
    <hyperlink location="Validation_D004_J202_Q57_0" ref="B1152"/>
    <hyperlink location="Validation_D004_J202_X57_0" ref="B1153"/>
    <hyperlink location="Validation_D004_J202_Q58_0" ref="B1154"/>
    <hyperlink location="Validation_D004_J202_X58_0" ref="B1155"/>
    <hyperlink location="Validation_D004_J202_Q59_0" ref="B1156"/>
    <hyperlink location="Validation_D004_J202_X59_0" ref="B1157"/>
    <hyperlink location="Validation_D004_J202_Q60_0" ref="B1158"/>
    <hyperlink location="Validation_D004_J202_X60_0" ref="B1159"/>
    <hyperlink location="Validation_D004_J202_Q61_0" ref="B1160"/>
    <hyperlink location="Validation_D004_J202_X61_0" ref="B1161"/>
    <hyperlink location="Validation_D004_J202_Q62_0" ref="B1162"/>
    <hyperlink location="Validation_D004_J202_X62_0" ref="B1163"/>
    <hyperlink location="Validation_D004_J202_Q63_0" ref="B1164"/>
    <hyperlink location="Validation_D004_J202_X63_0" ref="B1165"/>
    <hyperlink location="Validation_D004_J202_Q64_0" ref="B1166"/>
    <hyperlink location="Validation_D004_J202_X64_0" ref="B1167"/>
    <hyperlink location="Validation_D004_J202_Q65_0" ref="B1168"/>
    <hyperlink location="Validation_D004_J202_X65_0" ref="B1169"/>
    <hyperlink location="Validation_D004_J202_Q66_0" ref="B1170"/>
    <hyperlink location="Validation_D004_J202_X66_0" ref="B1171"/>
    <hyperlink location="Validation_D004_J202_Q67_0" ref="B1172"/>
    <hyperlink location="Validation_D004_J202_X67_0" ref="B1173"/>
    <hyperlink location="Validation_D004_J202_Q68_0" ref="B1174"/>
    <hyperlink location="Validation_D004_J202_X68_0" ref="B1175"/>
    <hyperlink location="Validation_D004_J202_Q69_0" ref="B1176"/>
    <hyperlink location="Validation_D004_J202_X69_0" ref="B1177"/>
    <hyperlink location="Validation_D004_J202_Q70_0" ref="B1178"/>
    <hyperlink location="Validation_D004_J202_X70_0" ref="B1179"/>
    <hyperlink location="Validation_D004_J202_Q71_0" ref="B1180"/>
    <hyperlink location="Validation_D004_J202_X71_0" ref="B1181"/>
    <hyperlink location="Validation_D004_J202_Q72_0" ref="B1182"/>
    <hyperlink location="Validation_D004_J202_X72_0" ref="B1183"/>
    <hyperlink location="Validation_D004_J202_Q73_0" ref="B1184"/>
    <hyperlink location="Validation_D004_J202_X73_0" ref="B1185"/>
    <hyperlink location="Validation_D004_J202_Q74_0" ref="B1186"/>
    <hyperlink location="Validation_D004_J202_X74_0" ref="B1187"/>
    <hyperlink location="Validation_D004_J202_Q75_0" ref="B1188"/>
    <hyperlink location="Validation_D004_J202_X75_0" ref="B1189"/>
    <hyperlink location="Validation_D004_J202_Q76_0" ref="B1190"/>
    <hyperlink location="Validation_D004_J202_X76_0" ref="B1191"/>
    <hyperlink location="Validation_D004_J202_Q77_0" ref="B1192"/>
    <hyperlink location="Validation_D004_J202_X77_0" ref="B1193"/>
    <hyperlink location="Validation_D004_J202_Q78_0" ref="B1194"/>
    <hyperlink location="Validation_D004_J202_X78_0" ref="B1195"/>
    <hyperlink location="Validation_D004_J202_Q79_0" ref="B1196"/>
    <hyperlink location="Validation_D004_J202_X79_0" ref="B1197"/>
    <hyperlink location="Validation_D004_J202_Q80_0" ref="B1198"/>
    <hyperlink location="Validation_D004_J202_X80_0" ref="B1199"/>
    <hyperlink location="Validation_D004_J202_Q81_0" ref="B1200"/>
    <hyperlink location="Validation_D004_J202_X81_0" ref="B1201"/>
    <hyperlink location="Validation_D004_J202_Q82_0" ref="B1202"/>
    <hyperlink location="Validation_D004_J202_X82_0" ref="B1203"/>
    <hyperlink location="Validation_D004_J202_Q83_0" ref="B1204"/>
    <hyperlink location="Validation_D004_J202_Q84_0" ref="B1205"/>
    <hyperlink location="Validation_D004_J202_Q85_0" ref="B1206"/>
    <hyperlink location="Validation_D004_J202_X85_0" ref="B1207"/>
    <hyperlink location="Validation_D004_J202_Q86_0" ref="B1208"/>
    <hyperlink location="Validation_D004_J202_X86_0" ref="B1209"/>
    <hyperlink location="Validation_D004_J202_Q87_0" ref="B1210"/>
    <hyperlink location="Validation_D004_J202_X87_0" ref="B1211"/>
    <hyperlink location="Validation_D004_J202_Q88_0" ref="B1212"/>
    <hyperlink location="Validation_D004_J202_X88_0" ref="B1213"/>
    <hyperlink location="Validation_D004_J202_Q89_0" ref="B1214"/>
    <hyperlink location="Validation_D004_J202_X89_0" ref="B1215"/>
    <hyperlink location="Validation_D004_J202_Q90_0" ref="B1216"/>
    <hyperlink location="Validation_D004_J202_X90_0" ref="B1217"/>
    <hyperlink location="Validation_D004_J202_Q91_0" ref="B1218"/>
    <hyperlink location="Validation_D004_J202_X91_0" ref="B1219"/>
    <hyperlink location="Validation_D004_J202_Q92_0" ref="B1220"/>
    <hyperlink location="Validation_D004_J202_X92_0" ref="B1221"/>
    <hyperlink location="Validation_D004_J202_Q93_0" ref="B1222"/>
    <hyperlink location="Validation_D004_J202_Q94_0" ref="B1223"/>
    <hyperlink location="Validation_D004_J202_X94_0" ref="B1224"/>
    <hyperlink location="Validation_D004_J202_Q95_0" ref="B1225"/>
    <hyperlink location="Validation_D004_J202_X95_0" ref="B1226"/>
    <hyperlink location="Validation_D004_J202_Q96_0" ref="B1227"/>
    <hyperlink location="Validation_D004_J202_X96_0" ref="B1228"/>
    <hyperlink location="Validation_D004_J202_Q97_0" ref="B1229"/>
    <hyperlink location="Validation_D004_J202_X97_0" ref="B1230"/>
    <hyperlink location="Validation_D004_J202_Q98_0" ref="B1231"/>
    <hyperlink location="Validation_D004_J202_X98_0" ref="B1232"/>
    <hyperlink location="Validation_D004_J202_Q99_0" ref="B1233"/>
    <hyperlink location="Validation_D004_J202_X99_0" ref="B1234"/>
    <hyperlink location="Validation_D004_J202_Q100_0" ref="B1235"/>
    <hyperlink location="Validation_D004_J202_X100_0" ref="B1236"/>
    <hyperlink location="Validation_D005_J202_K21_0" ref="B1237"/>
    <hyperlink location="Validation_D005_J202_L21_0" ref="B1238"/>
    <hyperlink location="Validation_D005_J202_M21_0" ref="B1239"/>
    <hyperlink location="Validation_D005_J202_N21_0" ref="B1240"/>
    <hyperlink location="Validation_D005_J202_O21_0" ref="B1241"/>
    <hyperlink location="Validation_D005_J202_P21_0" ref="B1242"/>
    <hyperlink location="Validation_D005_J202_Q21_0" ref="B1243"/>
    <hyperlink location="Validation_D005_J202_R21_0" ref="B1244"/>
    <hyperlink location="Validation_D005_J202_S21_0" ref="B1245"/>
    <hyperlink location="Validation_D005_J202_T21_0" ref="B1246"/>
    <hyperlink location="Validation_D005_J202_U21_0" ref="B1247"/>
    <hyperlink location="Validation_D005_J202_V21_0" ref="B1248"/>
    <hyperlink location="Validation_D005_J202_W21_0" ref="B1249"/>
    <hyperlink location="Validation_D005_J202_X21_0" ref="B1250"/>
    <hyperlink location="Validation_D005_J202_Y21_0" ref="B1251"/>
    <hyperlink location="Validation_D005_J202_K32_0" ref="B1252"/>
    <hyperlink location="Validation_D005_J202_L32_0" ref="B1253"/>
    <hyperlink location="Validation_D005_J202_M32_0" ref="B1254"/>
    <hyperlink location="Validation_D005_J202_N32_0" ref="B1255"/>
    <hyperlink location="Validation_D005_J202_O32_0" ref="B1256"/>
    <hyperlink location="Validation_D005_J202_P32_0" ref="B1257"/>
    <hyperlink location="Validation_D005_J202_Q32_0" ref="B1258"/>
    <hyperlink location="Validation_D005_J202_R32_0" ref="B1259"/>
    <hyperlink location="Validation_D005_J202_S32_0" ref="B1260"/>
    <hyperlink location="Validation_D005_J202_T32_0" ref="B1261"/>
    <hyperlink location="Validation_D005_J202_U32_0" ref="B1262"/>
    <hyperlink location="Validation_D005_J202_V32_0" ref="B1263"/>
    <hyperlink location="Validation_D005_J202_W32_0" ref="B1264"/>
    <hyperlink location="Validation_D005_J202_X32_0" ref="B1265"/>
    <hyperlink location="Validation_D005_J202_Y32_0" ref="B1266"/>
    <hyperlink location="Validation_D005_J202_K41_0" ref="B1267"/>
    <hyperlink location="Validation_D005_J202_L41_0" ref="B1268"/>
    <hyperlink location="Validation_D005_J202_M41_0" ref="B1269"/>
    <hyperlink location="Validation_D005_J202_N41_0" ref="B1270"/>
    <hyperlink location="Validation_D005_J202_O41_0" ref="B1271"/>
    <hyperlink location="Validation_D005_J202_P41_0" ref="B1272"/>
    <hyperlink location="Validation_D005_J202_Q41_0" ref="B1273"/>
    <hyperlink location="Validation_D005_J202_R41_0" ref="B1274"/>
    <hyperlink location="Validation_D005_J202_S41_0" ref="B1275"/>
    <hyperlink location="Validation_D005_J202_T41_0" ref="B1276"/>
    <hyperlink location="Validation_D005_J202_U41_0" ref="B1277"/>
    <hyperlink location="Validation_D005_J202_V41_0" ref="B1278"/>
    <hyperlink location="Validation_D005_J202_W41_0" ref="B1279"/>
    <hyperlink location="Validation_D005_J202_X41_0" ref="B1280"/>
    <hyperlink location="Validation_D005_J202_Y41_0" ref="B1281"/>
    <hyperlink location="Validation_D005_J202_K51_0" ref="B1282"/>
    <hyperlink location="Validation_D005_J202_L51_0" ref="B1283"/>
    <hyperlink location="Validation_D005_J202_M51_0" ref="B1284"/>
    <hyperlink location="Validation_D005_J202_N51_0" ref="B1285"/>
    <hyperlink location="Validation_D005_J202_O51_0" ref="B1286"/>
    <hyperlink location="Validation_D005_J202_P51_0" ref="B1287"/>
    <hyperlink location="Validation_D005_J202_Q51_0" ref="B1288"/>
    <hyperlink location="Validation_D005_J202_R51_0" ref="B1289"/>
    <hyperlink location="Validation_D005_J202_S51_0" ref="B1290"/>
    <hyperlink location="Validation_D005_J202_T51_0" ref="B1291"/>
    <hyperlink location="Validation_D005_J202_U51_0" ref="B1292"/>
    <hyperlink location="Validation_D005_J202_V51_0" ref="B1293"/>
    <hyperlink location="Validation_D005_J202_W51_0" ref="B1294"/>
    <hyperlink location="Validation_D005_J202_X51_0" ref="B1295"/>
    <hyperlink location="Validation_D005_J202_Y51_0" ref="B1296"/>
    <hyperlink location="Validation_D006_J202_K24_0" ref="B1297"/>
    <hyperlink location="Validation_D006_J202_L24_0" ref="B1298"/>
    <hyperlink location="Validation_D006_J202_M24_0" ref="B1299"/>
    <hyperlink location="Validation_D006_J202_N24_0" ref="B1300"/>
    <hyperlink location="Validation_D006_J202_O24_0" ref="B1301"/>
    <hyperlink location="Validation_D006_J202_P24_0" ref="B1302"/>
    <hyperlink location="Validation_D006_J202_Q24_0" ref="B1303"/>
    <hyperlink location="Validation_D006_J202_R24_0" ref="B1304"/>
    <hyperlink location="Validation_D006_J202_S24_0" ref="B1305"/>
    <hyperlink location="Validation_D006_J202_T24_0" ref="B1306"/>
    <hyperlink location="Validation_D006_J202_U24_0" ref="B1307"/>
    <hyperlink location="Validation_D006_J202_V24_0" ref="B1308"/>
    <hyperlink location="Validation_D006_J202_W24_0" ref="B1309"/>
    <hyperlink location="Validation_D006_J202_X24_0" ref="B1310"/>
    <hyperlink location="Validation_D006_J202_Y24_0" ref="B1311"/>
    <hyperlink location="Validation_D006_J202_K35_0" ref="B1312"/>
    <hyperlink location="Validation_D006_J202_L35_0" ref="B1313"/>
    <hyperlink location="Validation_D006_J202_M35_0" ref="B1314"/>
    <hyperlink location="Validation_D006_J202_N35_0" ref="B1315"/>
    <hyperlink location="Validation_D006_J202_O35_0" ref="B1316"/>
    <hyperlink location="Validation_D006_J202_P35_0" ref="B1317"/>
    <hyperlink location="Validation_D006_J202_Q35_0" ref="B1318"/>
    <hyperlink location="Validation_D006_J202_R35_0" ref="B1319"/>
    <hyperlink location="Validation_D006_J202_S35_0" ref="B1320"/>
    <hyperlink location="Validation_D006_J202_T35_0" ref="B1321"/>
    <hyperlink location="Validation_D006_J202_U35_0" ref="B1322"/>
    <hyperlink location="Validation_D006_J202_V35_0" ref="B1323"/>
    <hyperlink location="Validation_D006_J202_W35_0" ref="B1324"/>
    <hyperlink location="Validation_D006_J202_X35_0" ref="B1325"/>
    <hyperlink location="Validation_D006_J202_Y35_0" ref="B1326"/>
    <hyperlink location="Validation_D006_J202_K44_0" ref="B1327"/>
    <hyperlink location="Validation_D006_J202_L44_0" ref="B1328"/>
    <hyperlink location="Validation_D006_J202_M44_0" ref="B1329"/>
    <hyperlink location="Validation_D006_J202_N44_0" ref="B1330"/>
    <hyperlink location="Validation_D006_J202_O44_0" ref="B1331"/>
    <hyperlink location="Validation_D006_J202_P44_0" ref="B1332"/>
    <hyperlink location="Validation_D006_J202_Q44_0" ref="B1333"/>
    <hyperlink location="Validation_D006_J202_R44_0" ref="B1334"/>
    <hyperlink location="Validation_D006_J202_S44_0" ref="B1335"/>
    <hyperlink location="Validation_D006_J202_T44_0" ref="B1336"/>
    <hyperlink location="Validation_D006_J202_U44_0" ref="B1337"/>
    <hyperlink location="Validation_D006_J202_V44_0" ref="B1338"/>
    <hyperlink location="Validation_D006_J202_W44_0" ref="B1339"/>
    <hyperlink location="Validation_D006_J202_X44_0" ref="B1340"/>
    <hyperlink location="Validation_D006_J202_Y44_0" ref="B1341"/>
    <hyperlink location="Validation_D006_J202_K57_0" ref="B1342"/>
    <hyperlink location="Validation_D006_J202_L57_0" ref="B1343"/>
    <hyperlink location="Validation_D006_J202_M57_0" ref="B1344"/>
    <hyperlink location="Validation_D006_J202_N57_0" ref="B1345"/>
    <hyperlink location="Validation_D006_J202_O57_0" ref="B1346"/>
    <hyperlink location="Validation_D006_J202_P57_0" ref="B1347"/>
    <hyperlink location="Validation_D006_J202_Q57_0" ref="B1348"/>
    <hyperlink location="Validation_D006_J202_R57_0" ref="B1349"/>
    <hyperlink location="Validation_D006_J202_S57_0" ref="B1350"/>
    <hyperlink location="Validation_D006_J202_T57_0" ref="B1351"/>
    <hyperlink location="Validation_D006_J202_U57_0" ref="B1352"/>
    <hyperlink location="Validation_D006_J202_V57_0" ref="B1353"/>
    <hyperlink location="Validation_D006_J202_W57_0" ref="B1354"/>
    <hyperlink location="Validation_D006_J202_X57_0" ref="B1355"/>
    <hyperlink location="Validation_D006_J202_Y57_0" ref="B1356"/>
    <hyperlink location="Validation_D007_J202_K31_0" ref="B1357"/>
    <hyperlink location="Validation_D007_J202_L31_0" ref="B1358"/>
    <hyperlink location="Validation_D007_J202_M31_0" ref="B1359"/>
    <hyperlink location="Validation_D007_J202_N31_0" ref="B1360"/>
    <hyperlink location="Validation_D007_J202_O31_0" ref="B1361"/>
    <hyperlink location="Validation_D007_J202_P31_0" ref="B1362"/>
    <hyperlink location="Validation_D007_J202_Q31_0" ref="B1363"/>
    <hyperlink location="Validation_D007_J202_R31_0" ref="B1364"/>
    <hyperlink location="Validation_D007_J202_S31_0" ref="B1365"/>
    <hyperlink location="Validation_D007_J202_T31_0" ref="B1366"/>
    <hyperlink location="Validation_D007_J202_U31_0" ref="B1367"/>
    <hyperlink location="Validation_D007_J202_V31_0" ref="B1368"/>
    <hyperlink location="Validation_D007_J202_W31_0" ref="B1369"/>
    <hyperlink location="Validation_D007_J202_X31_0" ref="B1370"/>
    <hyperlink location="Validation_D007_J202_Y31_0" ref="B1371"/>
    <hyperlink location="Validation_D007_J202_K67_0" ref="B1372"/>
    <hyperlink location="Validation_D007_J202_L67_0" ref="B1373"/>
    <hyperlink location="Validation_D007_J202_M67_0" ref="B1374"/>
    <hyperlink location="Validation_D007_J202_N67_0" ref="B1375"/>
    <hyperlink location="Validation_D007_J202_O67_0" ref="B1376"/>
    <hyperlink location="Validation_D007_J202_P67_0" ref="B1377"/>
    <hyperlink location="Validation_D007_J202_Q67_0" ref="B1378"/>
    <hyperlink location="Validation_D007_J202_R67_0" ref="B1379"/>
    <hyperlink location="Validation_D007_J202_S67_0" ref="B1380"/>
    <hyperlink location="Validation_D007_J202_T67_0" ref="B1381"/>
    <hyperlink location="Validation_D007_J202_U67_0" ref="B1382"/>
    <hyperlink location="Validation_D007_J202_V67_0" ref="B1383"/>
    <hyperlink location="Validation_D007_J202_W67_0" ref="B1384"/>
    <hyperlink location="Validation_D007_J202_X67_0" ref="B1385"/>
    <hyperlink location="Validation_D007_J202_Y67_0" ref="B1386"/>
    <hyperlink location="Validation_D008_J202_K41_0" ref="B1387"/>
    <hyperlink location="Validation_D008_J202_L41_0" ref="B1388"/>
    <hyperlink location="Validation_D008_J202_M41_0" ref="B1389"/>
    <hyperlink location="Validation_D008_J202_N41_0" ref="B1390"/>
    <hyperlink location="Validation_D008_J202_O41_0" ref="B1391"/>
    <hyperlink location="Validation_D008_J202_P41_0" ref="B1392"/>
    <hyperlink location="Validation_D008_J202_Q41_0" ref="B1393"/>
    <hyperlink location="Validation_D008_J202_R41_0" ref="B1394"/>
    <hyperlink location="Validation_D008_J202_S41_0" ref="B1395"/>
    <hyperlink location="Validation_D008_J202_T41_0" ref="B1396"/>
    <hyperlink location="Validation_D008_J202_U41_0" ref="B1397"/>
    <hyperlink location="Validation_D008_J202_V41_0" ref="B1398"/>
    <hyperlink location="Validation_D008_J202_W41_0" ref="B1399"/>
    <hyperlink location="Validation_D008_J202_X41_0" ref="B1400"/>
    <hyperlink location="Validation_D008_J202_Y41_0" ref="B1401"/>
    <hyperlink location="Validation_D008_J202_K42_0" ref="B1402"/>
    <hyperlink location="Validation_D008_J202_L42_0" ref="B1403"/>
    <hyperlink location="Validation_D008_J202_M42_0" ref="B1404"/>
    <hyperlink location="Validation_D008_J202_N42_0" ref="B1405"/>
    <hyperlink location="Validation_D008_J202_O42_0" ref="B1406"/>
    <hyperlink location="Validation_D008_J202_P42_0" ref="B1407"/>
    <hyperlink location="Validation_D008_J202_Q42_0" ref="B1408"/>
    <hyperlink location="Validation_D008_J202_R42_0" ref="B1409"/>
    <hyperlink location="Validation_D008_J202_S42_0" ref="B1410"/>
    <hyperlink location="Validation_D008_J202_T42_0" ref="B1411"/>
    <hyperlink location="Validation_D008_J202_U42_0" ref="B1412"/>
    <hyperlink location="Validation_D008_J202_V42_0" ref="B1413"/>
    <hyperlink location="Validation_D008_J202_W42_0" ref="B1414"/>
    <hyperlink location="Validation_D008_J202_X42_0" ref="B1415"/>
    <hyperlink location="Validation_D008_J202_Y42_0" ref="B1416"/>
    <hyperlink location="Validation_D008_J202_K43_0" ref="B1417"/>
    <hyperlink location="Validation_D008_J202_L43_0" ref="B1418"/>
    <hyperlink location="Validation_D008_J202_M43_0" ref="B1419"/>
    <hyperlink location="Validation_D008_J202_N43_0" ref="B1420"/>
    <hyperlink location="Validation_D008_J202_O43_0" ref="B1421"/>
    <hyperlink location="Validation_D008_J202_P43_0" ref="B1422"/>
    <hyperlink location="Validation_D008_J202_Q43_0" ref="B1423"/>
    <hyperlink location="Validation_D008_J202_R43_0" ref="B1424"/>
    <hyperlink location="Validation_D008_J202_S43_0" ref="B1425"/>
    <hyperlink location="Validation_D008_J202_T43_0" ref="B1426"/>
    <hyperlink location="Validation_D008_J202_U43_0" ref="B1427"/>
    <hyperlink location="Validation_D008_J202_V43_0" ref="B1428"/>
    <hyperlink location="Validation_D008_J202_W43_0" ref="B1429"/>
    <hyperlink location="Validation_D008_J202_X43_0" ref="B1430"/>
    <hyperlink location="Validation_D008_J202_Y43_0" ref="B1431"/>
    <hyperlink location="Validation_D008_J202_K44_0" ref="B1432"/>
    <hyperlink location="Validation_D008_J202_L44_0" ref="B1433"/>
    <hyperlink location="Validation_D008_J202_M44_0" ref="B1434"/>
    <hyperlink location="Validation_D008_J202_N44_0" ref="B1435"/>
    <hyperlink location="Validation_D008_J202_O44_0" ref="B1436"/>
    <hyperlink location="Validation_D008_J202_P44_0" ref="B1437"/>
    <hyperlink location="Validation_D008_J202_Q44_0" ref="B1438"/>
    <hyperlink location="Validation_D008_J202_R44_0" ref="B1439"/>
    <hyperlink location="Validation_D008_J202_S44_0" ref="B1440"/>
    <hyperlink location="Validation_D008_J202_T44_0" ref="B1441"/>
    <hyperlink location="Validation_D008_J202_U44_0" ref="B1442"/>
    <hyperlink location="Validation_D008_J202_V44_0" ref="B1443"/>
    <hyperlink location="Validation_D008_J202_W44_0" ref="B1444"/>
    <hyperlink location="Validation_D008_J202_X44_0" ref="B1445"/>
    <hyperlink location="Validation_D008_J202_Y44_0" ref="B1446"/>
    <hyperlink location="Validation_D008_J202_K45_0" ref="B1447"/>
    <hyperlink location="Validation_D008_J202_L45_0" ref="B1448"/>
    <hyperlink location="Validation_D008_J202_M45_0" ref="B1449"/>
    <hyperlink location="Validation_D008_J202_N45_0" ref="B1450"/>
    <hyperlink location="Validation_D008_J202_O45_0" ref="B1451"/>
    <hyperlink location="Validation_D008_J202_P45_0" ref="B1452"/>
    <hyperlink location="Validation_D008_J202_Q45_0" ref="B1453"/>
    <hyperlink location="Validation_D008_J202_R45_0" ref="B1454"/>
    <hyperlink location="Validation_D008_J202_S45_0" ref="B1455"/>
    <hyperlink location="Validation_D008_J202_T45_0" ref="B1456"/>
    <hyperlink location="Validation_D008_J202_U45_0" ref="B1457"/>
    <hyperlink location="Validation_D008_J202_V45_0" ref="B1458"/>
    <hyperlink location="Validation_D008_J202_W45_0" ref="B1459"/>
    <hyperlink location="Validation_D008_J202_X45_0" ref="B1460"/>
    <hyperlink location="Validation_D008_J202_Y45_0" ref="B1461"/>
    <hyperlink location="Validation_D008_J202_K46_0" ref="B1462"/>
    <hyperlink location="Validation_D008_J202_L46_0" ref="B1463"/>
    <hyperlink location="Validation_D008_J202_M46_0" ref="B1464"/>
    <hyperlink location="Validation_D008_J202_N46_0" ref="B1465"/>
    <hyperlink location="Validation_D008_J202_O46_0" ref="B1466"/>
    <hyperlink location="Validation_D008_J202_P46_0" ref="B1467"/>
    <hyperlink location="Validation_D008_J202_Q46_0" ref="B1468"/>
    <hyperlink location="Validation_D008_J202_R46_0" ref="B1469"/>
    <hyperlink location="Validation_D008_J202_S46_0" ref="B1470"/>
    <hyperlink location="Validation_D008_J202_T46_0" ref="B1471"/>
    <hyperlink location="Validation_D008_J202_U46_0" ref="B1472"/>
    <hyperlink location="Validation_D008_J202_V46_0" ref="B1473"/>
    <hyperlink location="Validation_D008_J202_W46_0" ref="B1474"/>
    <hyperlink location="Validation_D008_J202_X46_0" ref="B1475"/>
    <hyperlink location="Validation_D008_J202_Y46_0" ref="B1476"/>
    <hyperlink location="Validation_D008_J202_K47_0" ref="B1477"/>
    <hyperlink location="Validation_D008_J202_L47_0" ref="B1478"/>
    <hyperlink location="Validation_D008_J202_M47_0" ref="B1479"/>
    <hyperlink location="Validation_D008_J202_N47_0" ref="B1480"/>
    <hyperlink location="Validation_D008_J202_O47_0" ref="B1481"/>
    <hyperlink location="Validation_D008_J202_P47_0" ref="B1482"/>
    <hyperlink location="Validation_D008_J202_Q47_0" ref="B1483"/>
    <hyperlink location="Validation_D008_J202_R47_0" ref="B1484"/>
    <hyperlink location="Validation_D008_J202_S47_0" ref="B1485"/>
    <hyperlink location="Validation_D008_J202_T47_0" ref="B1486"/>
    <hyperlink location="Validation_D008_J202_U47_0" ref="B1487"/>
    <hyperlink location="Validation_D008_J202_V47_0" ref="B1488"/>
    <hyperlink location="Validation_D008_J202_W47_0" ref="B1489"/>
    <hyperlink location="Validation_D008_J202_X47_0" ref="B1490"/>
    <hyperlink location="Validation_D008_J202_Y47_0" ref="B1491"/>
    <hyperlink location="Validation_D008_J202_K48_0" ref="B1492"/>
    <hyperlink location="Validation_D008_J202_L48_0" ref="B1493"/>
    <hyperlink location="Validation_D008_J202_M48_0" ref="B1494"/>
    <hyperlink location="Validation_D008_J202_N48_0" ref="B1495"/>
    <hyperlink location="Validation_D008_J202_O48_0" ref="B1496"/>
    <hyperlink location="Validation_D008_J202_P48_0" ref="B1497"/>
    <hyperlink location="Validation_D008_J202_Q48_0" ref="B1498"/>
    <hyperlink location="Validation_D008_J202_R48_0" ref="B1499"/>
    <hyperlink location="Validation_D008_J202_S48_0" ref="B1500"/>
    <hyperlink location="Validation_D008_J202_T48_0" ref="B1501"/>
    <hyperlink location="Validation_D008_J202_U48_0" ref="B1502"/>
    <hyperlink location="Validation_D008_J202_V48_0" ref="B1503"/>
    <hyperlink location="Validation_D008_J202_W48_0" ref="B1504"/>
    <hyperlink location="Validation_D008_J202_X48_0" ref="B1505"/>
    <hyperlink location="Validation_D008_J202_Y48_0" ref="B1506"/>
    <hyperlink location="Validation_D008_J202_K49_0" ref="B1507"/>
    <hyperlink location="Validation_D008_J202_L49_0" ref="B1508"/>
    <hyperlink location="Validation_D008_J202_M49_0" ref="B1509"/>
    <hyperlink location="Validation_D008_J202_N49_0" ref="B1510"/>
    <hyperlink location="Validation_D008_J202_O49_0" ref="B1511"/>
    <hyperlink location="Validation_D008_J202_P49_0" ref="B1512"/>
    <hyperlink location="Validation_D008_J202_Q49_0" ref="B1513"/>
    <hyperlink location="Validation_D008_J202_R49_0" ref="B1514"/>
    <hyperlink location="Validation_D008_J202_S49_0" ref="B1515"/>
    <hyperlink location="Validation_D008_J202_T49_0" ref="B1516"/>
    <hyperlink location="Validation_D008_J202_U49_0" ref="B1517"/>
    <hyperlink location="Validation_D008_J202_V49_0" ref="B1518"/>
    <hyperlink location="Validation_D008_J202_W49_0" ref="B1519"/>
    <hyperlink location="Validation_D008_J202_X49_0" ref="B1520"/>
    <hyperlink location="Validation_D008_J202_Y49_0" ref="B1521"/>
    <hyperlink location="Validation_D008_J202_K69_0" ref="B1522"/>
    <hyperlink location="Validation_D008_J202_L69_0" ref="B1523"/>
    <hyperlink location="Validation_D008_J202_M69_0" ref="B1524"/>
    <hyperlink location="Validation_D008_J202_N69_0" ref="B1525"/>
    <hyperlink location="Validation_D008_J202_O69_0" ref="B1526"/>
    <hyperlink location="Validation_D008_J202_P69_0" ref="B1527"/>
    <hyperlink location="Validation_D008_J202_Q69_0" ref="B1528"/>
    <hyperlink location="Validation_D008_J202_R69_0" ref="B1529"/>
    <hyperlink location="Validation_D008_J202_S69_0" ref="B1530"/>
    <hyperlink location="Validation_D008_J202_T69_0" ref="B1531"/>
    <hyperlink location="Validation_D008_J202_U69_0" ref="B1532"/>
    <hyperlink location="Validation_D008_J202_V69_0" ref="B1533"/>
    <hyperlink location="Validation_D008_J202_W69_0" ref="B1534"/>
    <hyperlink location="Validation_D008_J202_X69_0" ref="B1535"/>
    <hyperlink location="Validation_D008_J202_Y69_0" ref="B1536"/>
    <hyperlink location="Validation_D009_J202_K32_0" ref="B1537"/>
    <hyperlink location="Validation_D009_J202_L32_0" ref="B1538"/>
    <hyperlink location="Validation_D009_J202_M32_0" ref="B1539"/>
    <hyperlink location="Validation_D009_J202_N32_0" ref="B1540"/>
    <hyperlink location="Validation_D009_J202_O32_0" ref="B1541"/>
    <hyperlink location="Validation_D009_J202_P32_0" ref="B1542"/>
    <hyperlink location="Validation_D009_J202_Q32_0" ref="B1543"/>
    <hyperlink location="Validation_D009_J202_R32_0" ref="B1544"/>
    <hyperlink location="Validation_D009_J202_S32_0" ref="B1545"/>
    <hyperlink location="Validation_D009_J202_T32_0" ref="B1546"/>
    <hyperlink location="Validation_D009_J202_U32_0" ref="B1547"/>
    <hyperlink location="Validation_D009_J202_V32_0" ref="B1548"/>
    <hyperlink location="Validation_D009_J202_W32_0" ref="B1549"/>
    <hyperlink location="Validation_D009_J202_X32_0" ref="B1550"/>
    <hyperlink location="Validation_D009_J202_Y32_0" ref="B1551"/>
    <hyperlink location="Validation_D009_J202_K33_0" ref="B1552"/>
    <hyperlink location="Validation_D009_J202_L33_0" ref="B1553"/>
    <hyperlink location="Validation_D009_J202_M33_0" ref="B1554"/>
    <hyperlink location="Validation_D009_J202_N33_0" ref="B1555"/>
    <hyperlink location="Validation_D009_J202_O33_0" ref="B1556"/>
    <hyperlink location="Validation_D009_J202_P33_0" ref="B1557"/>
    <hyperlink location="Validation_D009_J202_Q33_0" ref="B1558"/>
    <hyperlink location="Validation_D009_J202_R33_0" ref="B1559"/>
    <hyperlink location="Validation_D009_J202_S33_0" ref="B1560"/>
    <hyperlink location="Validation_D009_J202_T33_0" ref="B1561"/>
    <hyperlink location="Validation_D009_J202_U33_0" ref="B1562"/>
    <hyperlink location="Validation_D009_J202_V33_0" ref="B1563"/>
    <hyperlink location="Validation_D009_J202_W33_0" ref="B1564"/>
    <hyperlink location="Validation_D009_J202_X33_0" ref="B1565"/>
    <hyperlink location="Validation_D009_J202_Y33_0" ref="B1566"/>
    <hyperlink location="Validation_D009_J202_K34_0" ref="B1567"/>
    <hyperlink location="Validation_D009_J202_L34_0" ref="B1568"/>
    <hyperlink location="Validation_D009_J202_M34_0" ref="B1569"/>
    <hyperlink location="Validation_D009_J202_N34_0" ref="B1570"/>
    <hyperlink location="Validation_D009_J202_O34_0" ref="B1571"/>
    <hyperlink location="Validation_D009_J202_P34_0" ref="B1572"/>
    <hyperlink location="Validation_D009_J202_Q34_0" ref="B1573"/>
    <hyperlink location="Validation_D009_J202_R34_0" ref="B1574"/>
    <hyperlink location="Validation_D009_J202_S34_0" ref="B1575"/>
    <hyperlink location="Validation_D009_J202_T34_0" ref="B1576"/>
    <hyperlink location="Validation_D009_J202_U34_0" ref="B1577"/>
    <hyperlink location="Validation_D009_J202_V34_0" ref="B1578"/>
    <hyperlink location="Validation_D009_J202_W34_0" ref="B1579"/>
    <hyperlink location="Validation_D009_J202_X34_0" ref="B1580"/>
    <hyperlink location="Validation_D009_J202_Y34_0" ref="B1581"/>
    <hyperlink location="Validation_D009_J202_K35_0" ref="B1582"/>
    <hyperlink location="Validation_D009_J202_L35_0" ref="B1583"/>
    <hyperlink location="Validation_D009_J202_M35_0" ref="B1584"/>
    <hyperlink location="Validation_D009_J202_N35_0" ref="B1585"/>
    <hyperlink location="Validation_D009_J202_O35_0" ref="B1586"/>
    <hyperlink location="Validation_D009_J202_P35_0" ref="B1587"/>
    <hyperlink location="Validation_D009_J202_Q35_0" ref="B1588"/>
    <hyperlink location="Validation_D009_J202_R35_0" ref="B1589"/>
    <hyperlink location="Validation_D009_J202_S35_0" ref="B1590"/>
    <hyperlink location="Validation_D009_J202_T35_0" ref="B1591"/>
    <hyperlink location="Validation_D009_J202_U35_0" ref="B1592"/>
    <hyperlink location="Validation_D009_J202_V35_0" ref="B1593"/>
    <hyperlink location="Validation_D009_J202_W35_0" ref="B1594"/>
    <hyperlink location="Validation_D009_J202_X35_0" ref="B1595"/>
    <hyperlink location="Validation_D009_J202_Y35_0" ref="B1596"/>
    <hyperlink location="Validation_D009_J202_K36_0" ref="B1597"/>
    <hyperlink location="Validation_D009_J202_L36_0" ref="B1598"/>
    <hyperlink location="Validation_D009_J202_M36_0" ref="B1599"/>
    <hyperlink location="Validation_D009_J202_N36_0" ref="B1600"/>
    <hyperlink location="Validation_D009_J202_O36_0" ref="B1601"/>
    <hyperlink location="Validation_D009_J202_P36_0" ref="B1602"/>
    <hyperlink location="Validation_D009_J202_Q36_0" ref="B1603"/>
    <hyperlink location="Validation_D009_J202_R36_0" ref="B1604"/>
    <hyperlink location="Validation_D009_J202_S36_0" ref="B1605"/>
    <hyperlink location="Validation_D009_J202_T36_0" ref="B1606"/>
    <hyperlink location="Validation_D009_J202_U36_0" ref="B1607"/>
    <hyperlink location="Validation_D009_J202_V36_0" ref="B1608"/>
    <hyperlink location="Validation_D009_J202_W36_0" ref="B1609"/>
    <hyperlink location="Validation_D009_J202_X36_0" ref="B1610"/>
    <hyperlink location="Validation_D009_J202_Y36_0" ref="B1611"/>
    <hyperlink location="Validation_D009_J202_K37_0" ref="B1612"/>
    <hyperlink location="Validation_D009_J202_L37_0" ref="B1613"/>
    <hyperlink location="Validation_D009_J202_M37_0" ref="B1614"/>
    <hyperlink location="Validation_D009_J202_N37_0" ref="B1615"/>
    <hyperlink location="Validation_D009_J202_O37_0" ref="B1616"/>
    <hyperlink location="Validation_D009_J202_P37_0" ref="B1617"/>
    <hyperlink location="Validation_D009_J202_Q37_0" ref="B1618"/>
    <hyperlink location="Validation_D009_J202_R37_0" ref="B1619"/>
    <hyperlink location="Validation_D009_J202_S37_0" ref="B1620"/>
    <hyperlink location="Validation_D009_J202_T37_0" ref="B1621"/>
    <hyperlink location="Validation_D009_J202_U37_0" ref="B1622"/>
    <hyperlink location="Validation_D009_J202_V37_0" ref="B1623"/>
    <hyperlink location="Validation_D009_J202_W37_0" ref="B1624"/>
    <hyperlink location="Validation_D009_J202_X37_0" ref="B1625"/>
    <hyperlink location="Validation_D009_J202_Y37_0" ref="B1626"/>
    <hyperlink location="Validation_D009_J202_K38_0" ref="B1627"/>
    <hyperlink location="Validation_D009_J202_L38_0" ref="B1628"/>
    <hyperlink location="Validation_D009_J202_M38_0" ref="B1629"/>
    <hyperlink location="Validation_D009_J202_N38_0" ref="B1630"/>
    <hyperlink location="Validation_D009_J202_O38_0" ref="B1631"/>
    <hyperlink location="Validation_D009_J202_P38_0" ref="B1632"/>
    <hyperlink location="Validation_D009_J202_Q38_0" ref="B1633"/>
    <hyperlink location="Validation_D009_J202_R38_0" ref="B1634"/>
    <hyperlink location="Validation_D009_J202_S38_0" ref="B1635"/>
    <hyperlink location="Validation_D009_J202_T38_0" ref="B1636"/>
    <hyperlink location="Validation_D009_J202_U38_0" ref="B1637"/>
    <hyperlink location="Validation_D009_J202_V38_0" ref="B1638"/>
    <hyperlink location="Validation_D009_J202_W38_0" ref="B1639"/>
    <hyperlink location="Validation_D009_J202_X38_0" ref="B1640"/>
    <hyperlink location="Validation_D009_J202_Y38_0" ref="B1641"/>
    <hyperlink location="Validation_D009_J202_K39_0" ref="B1642"/>
    <hyperlink location="Validation_D009_J202_L39_0" ref="B1643"/>
    <hyperlink location="Validation_D009_J202_M39_0" ref="B1644"/>
    <hyperlink location="Validation_D009_J202_N39_0" ref="B1645"/>
    <hyperlink location="Validation_D009_J202_O39_0" ref="B1646"/>
    <hyperlink location="Validation_D009_J202_P39_0" ref="B1647"/>
    <hyperlink location="Validation_D009_J202_Q39_0" ref="B1648"/>
    <hyperlink location="Validation_D009_J202_R39_0" ref="B1649"/>
    <hyperlink location="Validation_D009_J202_S39_0" ref="B1650"/>
    <hyperlink location="Validation_D009_J202_T39_0" ref="B1651"/>
    <hyperlink location="Validation_D009_J202_U39_0" ref="B1652"/>
    <hyperlink location="Validation_D009_J202_V39_0" ref="B1653"/>
    <hyperlink location="Validation_D009_J202_W39_0" ref="B1654"/>
    <hyperlink location="Validation_D009_J202_X39_0" ref="B1655"/>
    <hyperlink location="Validation_D009_J202_Y39_0" ref="B1656"/>
    <hyperlink location="Validation_D009_J202_K40_0" ref="B1657"/>
    <hyperlink location="Validation_D009_J202_L40_0" ref="B1658"/>
    <hyperlink location="Validation_D009_J202_M40_0" ref="B1659"/>
    <hyperlink location="Validation_D009_J202_N40_0" ref="B1660"/>
    <hyperlink location="Validation_D009_J202_O40_0" ref="B1661"/>
    <hyperlink location="Validation_D009_J202_P40_0" ref="B1662"/>
    <hyperlink location="Validation_D009_J202_Q40_0" ref="B1663"/>
    <hyperlink location="Validation_D009_J202_R40_0" ref="B1664"/>
    <hyperlink location="Validation_D009_J202_S40_0" ref="B1665"/>
    <hyperlink location="Validation_D009_J202_T40_0" ref="B1666"/>
    <hyperlink location="Validation_D009_J202_U40_0" ref="B1667"/>
    <hyperlink location="Validation_D009_J202_V40_0" ref="B1668"/>
    <hyperlink location="Validation_D009_J202_W40_0" ref="B1669"/>
    <hyperlink location="Validation_D009_J202_X40_0" ref="B1670"/>
    <hyperlink location="Validation_D009_J202_Y40_0" ref="B1671"/>
    <hyperlink location="Validation_D009_J202_K68_0" ref="B1672"/>
    <hyperlink location="Validation_D009_J202_L68_0" ref="B1673"/>
    <hyperlink location="Validation_D009_J202_M68_0" ref="B1674"/>
    <hyperlink location="Validation_D009_J202_N68_0" ref="B1675"/>
    <hyperlink location="Validation_D009_J202_O68_0" ref="B1676"/>
    <hyperlink location="Validation_D009_J202_P68_0" ref="B1677"/>
    <hyperlink location="Validation_D009_J202_Q68_0" ref="B1678"/>
    <hyperlink location="Validation_D009_J202_R68_0" ref="B1679"/>
    <hyperlink location="Validation_D009_J202_S68_0" ref="B1680"/>
    <hyperlink location="Validation_D009_J202_T68_0" ref="B1681"/>
    <hyperlink location="Validation_D009_J202_U68_0" ref="B1682"/>
    <hyperlink location="Validation_D009_J202_V68_0" ref="B1683"/>
    <hyperlink location="Validation_D009_J202_W68_0" ref="B1684"/>
    <hyperlink location="Validation_D009_J202_X68_0" ref="B1685"/>
    <hyperlink location="Validation_D009_J202_Y68_0" ref="B1686"/>
    <hyperlink location="Validation_D013_J202_K53_0" ref="B1687"/>
    <hyperlink location="Validation_D013_J202_L53_0" ref="B1688"/>
    <hyperlink location="Validation_D013_J202_M53_0" ref="B1689"/>
    <hyperlink location="Validation_D013_J202_N53_0" ref="B1690"/>
    <hyperlink location="Validation_D013_J202_O53_0" ref="B1691"/>
    <hyperlink location="Validation_D013_J202_P53_0" ref="B1692"/>
    <hyperlink location="Validation_D013_J202_Q53_0" ref="B1693"/>
    <hyperlink location="Validation_D013_J202_R53_0" ref="B1694"/>
    <hyperlink location="Validation_D013_J202_S53_0" ref="B1695"/>
    <hyperlink location="Validation_D013_J202_T53_0" ref="B1696"/>
    <hyperlink location="Validation_D013_J202_U53_0" ref="B1697"/>
    <hyperlink location="Validation_D013_J202_V53_0" ref="B1698"/>
    <hyperlink location="Validation_D013_J202_W53_0" ref="B1699"/>
    <hyperlink location="Validation_D013_J202_X53_0" ref="B1700"/>
    <hyperlink location="Validation_D013_J202_Y53_0" ref="B1701"/>
    <hyperlink location="Validation_D014_J202_K76_0" ref="B1702"/>
    <hyperlink location="Validation_D014_J202_M76_0" ref="B1703"/>
    <hyperlink location="Validation_D014_J202_N76_0" ref="B1704"/>
    <hyperlink location="Validation_D014_J202_O76_0" ref="B1705"/>
    <hyperlink location="Validation_D014_J202_P76_0" ref="B1706"/>
    <hyperlink location="Validation_D014_J202_Q76_0" ref="B1707"/>
    <hyperlink location="Validation_D014_J202_R76_0" ref="B1708"/>
    <hyperlink location="Validation_D014_J202_T76_0" ref="B1709"/>
    <hyperlink location="Validation_D014_J202_U76_0" ref="B1710"/>
    <hyperlink location="Validation_D014_J202_V76_0" ref="B1711"/>
    <hyperlink location="Validation_D014_J202_W76_0" ref="B1712"/>
    <hyperlink location="Validation_D014_J202_X76_0" ref="B1713"/>
    <hyperlink location="Validation_D014_J202_Y76_0" ref="B1714"/>
    <hyperlink location="Validation_K001_J202_K98_0" ref="B1715"/>
    <hyperlink location="Validation_K001_J202_L98_0" ref="B1716"/>
    <hyperlink location="Validation_K001_J202_M98_0" ref="B1717"/>
    <hyperlink location="Validation_K001_J202_N98_0" ref="B1718"/>
    <hyperlink location="Validation_K001_J202_O98_0" ref="B1719"/>
    <hyperlink location="Validation_K001_J202_P98_0" ref="B1720"/>
    <hyperlink location="Validation_K001_J202_Q98_0" ref="B1721"/>
    <hyperlink location="Validation_K001_J202_R98_0" ref="B1722"/>
    <hyperlink location="Validation_K001_J202_S98_0" ref="B1723"/>
    <hyperlink location="Validation_K001_J202_T98_0" ref="B1724"/>
    <hyperlink location="Validation_K001_J202_U98_0" ref="B1725"/>
    <hyperlink location="Validation_K001_J202_V98_0" ref="B1726"/>
    <hyperlink location="Validation_K001_J202_W98_0" ref="B1727"/>
    <hyperlink location="Validation_K001_J202_X98_0" ref="B1728"/>
    <hyperlink location="Validation_K001_J202_Y98_0" ref="B1729"/>
    <hyperlink location="Validation_K002_J202_K98_0" ref="B1730"/>
    <hyperlink location="Validation_K002_J202_M98_0" ref="B1731"/>
    <hyperlink location="Validation_K002_J202_N98_0" ref="B1732"/>
    <hyperlink location="Validation_K002_J202_O98_0" ref="B1733"/>
    <hyperlink location="Validation_K002_J202_P98_0" ref="B1734"/>
    <hyperlink location="Validation_K002_J202_Q98_0" ref="B1735"/>
    <hyperlink location="Validation_K002_J202_R98_0" ref="B1736"/>
    <hyperlink location="Validation_K002_J202_T98_0" ref="B1737"/>
    <hyperlink location="Validation_K002_J202_U98_0" ref="B1738"/>
    <hyperlink location="Validation_K002_J202_V98_0" ref="B1739"/>
    <hyperlink location="Validation_K002_J202_W98_0" ref="B1740"/>
    <hyperlink location="Validation_K002_J202_X98_0" ref="B1741"/>
    <hyperlink location="Validation_K002_J202_Y98_0" ref="B1742"/>
    <hyperlink location="Validation_K003_J202_K98_0" ref="B1743"/>
    <hyperlink location="Validation_K003_J202_M98_0" ref="B1744"/>
    <hyperlink location="Validation_K003_J202_N98_0" ref="B1745"/>
    <hyperlink location="Validation_K003_J202_O98_0" ref="B1746"/>
    <hyperlink location="Validation_K003_J202_P98_0" ref="B1747"/>
    <hyperlink location="Validation_K003_J202_Q98_0" ref="B1748"/>
    <hyperlink location="Validation_K003_J202_R98_0" ref="B1749"/>
    <hyperlink location="Validation_K003_J202_T98_0" ref="B1750"/>
    <hyperlink location="Validation_K003_J202_U98_0" ref="B1751"/>
    <hyperlink location="Validation_K003_J202_V98_0" ref="B1752"/>
    <hyperlink location="Validation_K003_J202_W98_0" ref="B1753"/>
    <hyperlink location="Validation_K003_J202_X98_0" ref="B1754"/>
    <hyperlink location="Validation_K003_J202_Y98_0" ref="B1755"/>
    <hyperlink location="Validation_K004_J202_K99_0" ref="B1756"/>
    <hyperlink location="Validation_K004_J202_M99_0" ref="B1757"/>
    <hyperlink location="Validation_K004_J202_N99_0" ref="B1758"/>
    <hyperlink location="Validation_K004_J202_O99_0" ref="B1759"/>
    <hyperlink location="Validation_K004_J202_P99_0" ref="B1760"/>
    <hyperlink location="Validation_K004_J202_Q99_0" ref="B1761"/>
    <hyperlink location="Validation_K004_J202_R99_0" ref="B1762"/>
    <hyperlink location="Validation_K004_J202_T99_0" ref="B1763"/>
    <hyperlink location="Validation_K004_J202_U99_0" ref="B1764"/>
    <hyperlink location="Validation_K004_J202_V99_0" ref="B1765"/>
    <hyperlink location="Validation_K004_J202_W99_0" ref="B1766"/>
    <hyperlink location="Validation_K004_J202_X99_0" ref="B1767"/>
    <hyperlink location="Validation_K004_J202_Y99_0" ref="B1768"/>
    <hyperlink location="Validation_K006_J202_K21_0" ref="B1784"/>
    <hyperlink location="Validation_K006_J202_M21_0" ref="B1785"/>
    <hyperlink location="Validation_K006_J202_N21_0" ref="B1786"/>
    <hyperlink location="Validation_K006_J202_O21_0" ref="B1787"/>
    <hyperlink location="Validation_K006_J202_P21_0" ref="B1788"/>
    <hyperlink location="Validation_K006_J202_Q21_0" ref="B1789"/>
    <hyperlink location="Validation_K006_J202_R21_0" ref="B1790"/>
    <hyperlink location="Validation_K006_J202_T21_0" ref="B1791"/>
    <hyperlink location="Validation_K006_J202_U21_0" ref="B1792"/>
    <hyperlink location="Validation_K006_J202_V21_0" ref="B1793"/>
    <hyperlink location="Validation_K006_J202_W21_0" ref="B1794"/>
    <hyperlink location="Validation_K006_J202_X21_0" ref="B1795"/>
    <hyperlink location="Validation_K006_J202_Y21_0" ref="B1796"/>
    <hyperlink location="Validation_K010_J202_K50_0" ref="B1842"/>
    <hyperlink location="Validation_K010_J202_L50_0" ref="B1843"/>
    <hyperlink location="Validation_K010_J202_M50_0" ref="B1844"/>
    <hyperlink location="Validation_K010_J202_N50_0" ref="B1845"/>
    <hyperlink location="Validation_K010_J202_O50_0" ref="B1846"/>
    <hyperlink location="Validation_K010_J202_P50_0" ref="B1847"/>
    <hyperlink location="Validation_K010_J202_Q50_0" ref="B1848"/>
    <hyperlink location="Validation_K010_J202_R50_0" ref="B1849"/>
    <hyperlink location="Validation_K010_J202_S50_0" ref="B1850"/>
    <hyperlink location="Validation_K010_J202_T50_0" ref="B1851"/>
    <hyperlink location="Validation_K010_J202_U50_0" ref="B1852"/>
    <hyperlink location="Validation_K010_J202_V50_0" ref="B1853"/>
    <hyperlink location="Validation_K010_J202_W50_0" ref="B1854"/>
    <hyperlink location="Validation_K010_J202_X50_0" ref="B1855"/>
    <hyperlink location="Validation_K010_J202_Y50_0" ref="B1856"/>
    <hyperlink location="Validation_K012_J202_K51_0" ref="B1872"/>
    <hyperlink location="Validation_K012_J202_M51_0" ref="B1873"/>
    <hyperlink location="Validation_K012_J202_N51_0" ref="B1874"/>
    <hyperlink location="Validation_K012_J202_O51_0" ref="B1875"/>
    <hyperlink location="Validation_K012_J202_P51_0" ref="B1876"/>
    <hyperlink location="Validation_K012_J202_Q51_0" ref="B1877"/>
    <hyperlink location="Validation_K012_J202_R51_0" ref="B1878"/>
    <hyperlink location="Validation_K012_J202_T51_0" ref="B1879"/>
    <hyperlink location="Validation_K012_J202_U51_0" ref="B1880"/>
    <hyperlink location="Validation_K012_J202_V51_0" ref="B1881"/>
    <hyperlink location="Validation_K012_J202_W51_0" ref="B1882"/>
    <hyperlink location="Validation_K012_J202_X51_0" ref="B1883"/>
    <hyperlink location="Validation_K012_J202_Y51_0" ref="B1884"/>
    <hyperlink location="Validation_K014_J202_K71_0" ref="B1885"/>
    <hyperlink location="Validation_K014_J202_L71_0" ref="B1886"/>
    <hyperlink location="Validation_K014_J202_M71_0" ref="B1887"/>
    <hyperlink location="Validation_K014_J202_N71_0" ref="B1888"/>
    <hyperlink location="Validation_K014_J202_O71_0" ref="B1889"/>
    <hyperlink location="Validation_K014_J202_P71_0" ref="B1890"/>
    <hyperlink location="Validation_K014_J202_Q71_0" ref="B1891"/>
    <hyperlink location="Validation_K014_J202_R71_0" ref="B1892"/>
    <hyperlink location="Validation_K014_J202_S71_0" ref="B1893"/>
    <hyperlink location="Validation_K014_J202_T71_0" ref="B1894"/>
    <hyperlink location="Validation_K014_J202_U71_0" ref="B1895"/>
    <hyperlink location="Validation_K014_J202_V71_0" ref="B1896"/>
    <hyperlink location="Validation_K014_J202_W71_0" ref="B1897"/>
    <hyperlink location="Validation_K014_J202_X71_0" ref="B1898"/>
    <hyperlink location="Validation_K014_J202_Y71_0" ref="B1899"/>
    <hyperlink location="Validation_K015_J202_K79_0" ref="B1900"/>
    <hyperlink location="Validation_K015_J202_M79_0" ref="B1901"/>
    <hyperlink location="Validation_K015_J202_N79_0" ref="B1902"/>
    <hyperlink location="Validation_K015_J202_O79_0" ref="B1903"/>
    <hyperlink location="Validation_K015_J202_P79_0" ref="B1904"/>
    <hyperlink location="Validation_K015_J202_Q79_0" ref="B1905"/>
    <hyperlink location="Validation_K015_J202_R79_0" ref="B1906"/>
    <hyperlink location="Validation_K015_J202_T79_0" ref="B1907"/>
    <hyperlink location="Validation_K015_J202_U79_0" ref="B1908"/>
    <hyperlink location="Validation_K015_J202_V79_0" ref="B1909"/>
    <hyperlink location="Validation_K015_J202_W79_0" ref="B1910"/>
    <hyperlink location="Validation_K015_J202_X79_0" ref="B1911"/>
    <hyperlink location="Validation_K015_J202_Y79_0" ref="B1912"/>
    <hyperlink location="Validation_K016_J202_K80_0" ref="B1913"/>
    <hyperlink location="Validation_K016_J202_M80_0" ref="B1914"/>
    <hyperlink location="Validation_K016_J202_N80_0" ref="B1915"/>
    <hyperlink location="Validation_K016_J202_O80_0" ref="B1916"/>
    <hyperlink location="Validation_K016_J202_P80_0" ref="B1917"/>
    <hyperlink location="Validation_K016_J202_Q80_0" ref="B1918"/>
    <hyperlink location="Validation_K016_J202_R80_0" ref="B1919"/>
    <hyperlink location="Validation_K016_J202_T80_0" ref="B1920"/>
    <hyperlink location="Validation_K016_J202_U80_0" ref="B1921"/>
    <hyperlink location="Validation_K016_J202_V80_0" ref="B1922"/>
    <hyperlink location="Validation_K016_J202_W80_0" ref="B1923"/>
    <hyperlink location="Validation_K016_J202_X80_0" ref="B1924"/>
    <hyperlink location="Validation_K016_J202_Y80_0" ref="B1925"/>
    <hyperlink location="Validation_K017_J202_K92_0" ref="B1926"/>
    <hyperlink location="Validation_K017_J202_M92_0" ref="B1927"/>
    <hyperlink location="Validation_K017_J202_N92_0" ref="B1928"/>
    <hyperlink location="Validation_K017_J202_O92_0" ref="B1929"/>
    <hyperlink location="Validation_K017_J202_P92_0" ref="B1930"/>
    <hyperlink location="Validation_K017_J202_Q92_0" ref="B1931"/>
    <hyperlink location="Validation_K017_J202_Y92_0" ref="B1932"/>
    <hyperlink location="Validation_K018_J202_K96_0" ref="B1933"/>
    <hyperlink location="Validation_K018_J202_M96_0" ref="B1934"/>
    <hyperlink location="Validation_K018_J202_N96_0" ref="B1935"/>
    <hyperlink location="Validation_K018_J202_O96_0" ref="B1936"/>
    <hyperlink location="Validation_K018_J202_P96_0" ref="B1937"/>
    <hyperlink location="Validation_K018_J202_Q96_0" ref="B1938"/>
    <hyperlink location="Validation_K018_J202_R96_0" ref="B1939"/>
    <hyperlink location="Validation_K018_J202_T96_0" ref="B1940"/>
    <hyperlink location="Validation_K018_J202_U96_0" ref="B1941"/>
    <hyperlink location="Validation_K018_J202_V96_0" ref="B1942"/>
    <hyperlink location="Validation_K018_J202_W96_0" ref="B1943"/>
    <hyperlink location="Validation_K018_J202_X96_0" ref="B1944"/>
    <hyperlink location="Validation_K018_J202_Y96_0" ref="B1945"/>
    <hyperlink location="Validation_K019_J202_K64_0" ref="B1946"/>
    <hyperlink location="Validation_K019_J202_L64_0" ref="B1947"/>
    <hyperlink location="Validation_K019_J202_M64_0" ref="B1948"/>
    <hyperlink location="Validation_K019_J202_N64_0" ref="B1949"/>
    <hyperlink location="Validation_K019_J202_O64_0" ref="B1950"/>
    <hyperlink location="Validation_K019_J202_P64_0" ref="B1951"/>
    <hyperlink location="Validation_K019_J202_Q64_0" ref="B1952"/>
    <hyperlink location="Validation_K019_J202_R64_0" ref="B1953"/>
    <hyperlink location="Validation_K019_J202_S64_0" ref="B1954"/>
    <hyperlink location="Validation_K019_J202_T64_0" ref="B1955"/>
    <hyperlink location="Validation_K019_J202_U64_0" ref="B1956"/>
    <hyperlink location="Validation_K019_J202_V64_0" ref="B1957"/>
    <hyperlink location="Validation_K019_J202_W64_0" ref="B1958"/>
    <hyperlink location="Validation_K019_J202_X64_0" ref="B1959"/>
    <hyperlink location="Validation_K019_J202_Y64_0" ref="B1960"/>
    <hyperlink location="Validation_K020_J202_K86_0" ref="B1961"/>
    <hyperlink location="Validation_K020_J202_L86_0" ref="B1962"/>
    <hyperlink location="Validation_K020_J202_M86_0" ref="B1963"/>
    <hyperlink location="Validation_K020_J202_N86_0" ref="B1964"/>
    <hyperlink location="Validation_K020_J202_O86_0" ref="B1965"/>
    <hyperlink location="Validation_K020_J202_P86_0" ref="B1966"/>
    <hyperlink location="Validation_K020_J202_Q86_0" ref="B1967"/>
    <hyperlink location="Validation_K020_J202_R86_0" ref="B1968"/>
    <hyperlink location="Validation_K020_J202_S86_0" ref="B1969"/>
    <hyperlink location="Validation_K020_J202_T86_0" ref="B1970"/>
    <hyperlink location="Validation_K020_J202_U86_0" ref="B1971"/>
    <hyperlink location="Validation_K020_J202_V86_0" ref="B1972"/>
    <hyperlink location="Validation_K020_J202_W86_0" ref="B1973"/>
    <hyperlink location="Validation_K020_J202_X86_0" ref="B1974"/>
    <hyperlink location="Validation_K020_J202_Y86_0" ref="B1975"/>
    <hyperlink location="Validation_KD001_J202_Y98_0" ref="B1976"/>
    <hyperlink location="Validation_KD002_J202_K55_0" ref="B1977"/>
    <hyperlink location="Validation_KD002_J202_L55_0" ref="B1978"/>
    <hyperlink location="Validation_KD002_J202_M55_0" ref="B1979"/>
    <hyperlink location="Validation_KD002_J202_N55_0" ref="B1980"/>
    <hyperlink location="Validation_KD002_J202_O55_0" ref="B1981"/>
    <hyperlink location="Validation_KD002_J202_P55_0" ref="B1982"/>
    <hyperlink location="Validation_KD002_J202_Q55_0" ref="B1983"/>
    <hyperlink location="Validation_KD002_J202_R55_0" ref="B1984"/>
    <hyperlink location="Validation_KD002_J202_S55_0" ref="B1985"/>
    <hyperlink location="Validation_KD002_J202_T55_0" ref="B1986"/>
    <hyperlink location="Validation_KD002_J202_U55_0" ref="B1987"/>
    <hyperlink location="Validation_KD002_J202_V55_0" ref="B1988"/>
    <hyperlink location="Validation_KD002_J202_W55_0" ref="B1989"/>
    <hyperlink location="Validation_KD002_J202_X55_0" ref="B1990"/>
    <hyperlink location="Validation_KD002_J202_Y55_0" ref="B1991"/>
    <hyperlink location="Validation_KD003_J202_K51_0" ref="B1992"/>
    <hyperlink location="Validation_KD003_J202_L51_0" ref="B1993"/>
    <hyperlink location="Validation_KD003_J202_M51_0" ref="B1994"/>
    <hyperlink location="Validation_KD003_J202_N51_0" ref="B1995"/>
    <hyperlink location="Validation_KD003_J202_O51_0" ref="B1996"/>
    <hyperlink location="Validation_KD003_J202_P51_0" ref="B1997"/>
    <hyperlink location="Validation_KD003_J202_Q51_0" ref="B1998"/>
    <hyperlink location="Validation_KD003_J202_R51_0" ref="B1999"/>
    <hyperlink location="Validation_KD003_J202_S51_0" ref="B2000"/>
    <hyperlink location="Validation_KD003_J202_T51_0" ref="B2001"/>
    <hyperlink location="Validation_KD003_J202_U51_0" ref="B2002"/>
    <hyperlink location="Validation_KD003_J202_V51_0" ref="B2003"/>
    <hyperlink location="Validation_KD003_J202_W51_0" ref="B2004"/>
    <hyperlink location="Validation_KD003_J202_X51_0" ref="B2005"/>
    <hyperlink location="Validation_KD003_J202_Y51_0" ref="B2006"/>
    <hyperlink location="Validation_K008_J203_K25_0" ref="B2022"/>
    <hyperlink location="Validation_K008_J203_L25_0" ref="B2023"/>
    <hyperlink location="Validation_K008_J203_M25_0" ref="B2024"/>
    <hyperlink location="Validation_K008_J203_N25_0" ref="B2025"/>
    <hyperlink location="Validation_K008_J203_O25_0" ref="B2026"/>
    <hyperlink location="Validation_K008_J203_P25_0" ref="B2027"/>
    <hyperlink location="Validation_K008_J203_Q25_0" ref="B2028"/>
    <hyperlink location="Validation_K008_J203_R25_0" ref="B2029"/>
    <hyperlink location="Validation_K008_J203_S25_0" ref="B2030"/>
    <hyperlink location="Validation_K008_J203_T25_0" ref="B2031"/>
    <hyperlink location="Validation_K008_J203_U25_0" ref="B2032"/>
    <hyperlink location="Validation_K008_J203_V25_0" ref="B2033"/>
    <hyperlink location="Validation_K008_J203_W25_0" ref="B2034"/>
    <hyperlink location="Validation_K008_J203_X25_0" ref="B2035"/>
    <hyperlink location="Validation_K008_J203_Y25_0" ref="B2036"/>
    <hyperlink location="Validation_K008_J203_K26_0" ref="B2037"/>
    <hyperlink location="Validation_K008_J203_L26_0" ref="B2038"/>
    <hyperlink location="Validation_K008_J203_M26_0" ref="B2039"/>
    <hyperlink location="Validation_K008_J203_N26_0" ref="B2040"/>
    <hyperlink location="Validation_K008_J203_O26_0" ref="B2041"/>
    <hyperlink location="Validation_K008_J203_P26_0" ref="B2042"/>
    <hyperlink location="Validation_K008_J203_Q26_0" ref="B2043"/>
    <hyperlink location="Validation_K008_J203_R26_0" ref="B2044"/>
    <hyperlink location="Validation_K008_J203_S26_0" ref="B2045"/>
    <hyperlink location="Validation_K008_J203_T26_0" ref="B2046"/>
    <hyperlink location="Validation_K008_J203_U26_0" ref="B2047"/>
    <hyperlink location="Validation_K008_J203_V26_0" ref="B2048"/>
    <hyperlink location="Validation_K008_J203_W26_0" ref="B2049"/>
    <hyperlink location="Validation_K008_J203_X26_0" ref="B2050"/>
    <hyperlink location="Validation_K008_J203_Y26_0" ref="B2051"/>
    <hyperlink location="Validation_K008_J203_K27_0" ref="B2052"/>
    <hyperlink location="Validation_K008_J203_L27_0" ref="B2053"/>
    <hyperlink location="Validation_K008_J203_M27_0" ref="B2054"/>
    <hyperlink location="Validation_K008_J203_N27_0" ref="B2055"/>
    <hyperlink location="Validation_K008_J203_O27_0" ref="B2056"/>
    <hyperlink location="Validation_K008_J203_P27_0" ref="B2057"/>
    <hyperlink location="Validation_K008_J203_Q27_0" ref="B2058"/>
    <hyperlink location="Validation_K008_J203_R27_0" ref="B2059"/>
    <hyperlink location="Validation_K008_J203_S27_0" ref="B2060"/>
    <hyperlink location="Validation_K008_J203_T27_0" ref="B2061"/>
    <hyperlink location="Validation_K008_J203_U27_0" ref="B2062"/>
    <hyperlink location="Validation_K008_J203_V27_0" ref="B2063"/>
    <hyperlink location="Validation_K008_J203_W27_0" ref="B2064"/>
    <hyperlink location="Validation_K008_J203_X27_0" ref="B2065"/>
    <hyperlink location="Validation_K008_J203_Y27_0" ref="B2066"/>
    <hyperlink location="Validation_K009_J203_K28_0" ref="B2067"/>
    <hyperlink location="Validation_K009_J203_L28_0" ref="B2068"/>
    <hyperlink location="Validation_K009_J203_M28_0" ref="B2069"/>
    <hyperlink location="Validation_K009_J203_N28_0" ref="B2070"/>
    <hyperlink location="Validation_K009_J203_O28_0" ref="B2071"/>
    <hyperlink location="Validation_K009_J203_P28_0" ref="B2072"/>
    <hyperlink location="Validation_K009_J203_Q28_0" ref="B2073"/>
    <hyperlink location="Validation_K009_J203_R28_0" ref="B2074"/>
    <hyperlink location="Validation_K009_J203_S28_0" ref="B2075"/>
    <hyperlink location="Validation_K009_J203_T28_0" ref="B2076"/>
    <hyperlink location="Validation_K009_J203_U28_0" ref="B2077"/>
    <hyperlink location="Validation_K009_J203_V28_0" ref="B2078"/>
    <hyperlink location="Validation_K009_J203_W28_0" ref="B2079"/>
    <hyperlink location="Validation_K009_J203_X28_0" ref="B2080"/>
    <hyperlink location="Validation_K009_J203_Y28_0" ref="B2081"/>
    <hyperlink location="Validation_K009_J203_K29_0" ref="B2082"/>
    <hyperlink location="Validation_K009_J203_L29_0" ref="B2083"/>
    <hyperlink location="Validation_K009_J203_M29_0" ref="B2084"/>
    <hyperlink location="Validation_K009_J203_N29_0" ref="B2085"/>
    <hyperlink location="Validation_K009_J203_O29_0" ref="B2086"/>
    <hyperlink location="Validation_K009_J203_P29_0" ref="B2087"/>
    <hyperlink location="Validation_K009_J203_Q29_0" ref="B2088"/>
    <hyperlink location="Validation_K009_J203_R29_0" ref="B2089"/>
    <hyperlink location="Validation_K009_J203_S29_0" ref="B2090"/>
    <hyperlink location="Validation_K009_J203_T29_0" ref="B2091"/>
    <hyperlink location="Validation_K009_J203_U29_0" ref="B2092"/>
    <hyperlink location="Validation_K009_J203_V29_0" ref="B2093"/>
    <hyperlink location="Validation_K009_J203_W29_0" ref="B2094"/>
    <hyperlink location="Validation_K009_J203_X29_0" ref="B2095"/>
    <hyperlink location="Validation_K009_J203_Y29_0" ref="B2096"/>
    <hyperlink location="Validation_K009_J203_K30_0" ref="B2097"/>
    <hyperlink location="Validation_K009_J203_L30_0" ref="B2098"/>
    <hyperlink location="Validation_K009_J203_M30_0" ref="B2099"/>
    <hyperlink location="Validation_K009_J203_N30_0" ref="B2100"/>
    <hyperlink location="Validation_K009_J203_O30_0" ref="B2101"/>
    <hyperlink location="Validation_K009_J203_P30_0" ref="B2102"/>
    <hyperlink location="Validation_K009_J203_Q30_0" ref="B2103"/>
    <hyperlink location="Validation_K009_J203_R30_0" ref="B2104"/>
    <hyperlink location="Validation_K009_J203_S30_0" ref="B2105"/>
    <hyperlink location="Validation_K009_J203_T30_0" ref="B2106"/>
    <hyperlink location="Validation_K009_J203_U30_0" ref="B2107"/>
    <hyperlink location="Validation_K009_J203_V30_0" ref="B2108"/>
    <hyperlink location="Validation_K009_J203_W30_0" ref="B2109"/>
    <hyperlink location="Validation_K009_J203_X30_0" ref="B2110"/>
    <hyperlink location="Validation_K009_J203_Y30_0" ref="B2111"/>
    <hyperlink location="Validation_D001_J203_Y23_0" ref="B2112"/>
    <hyperlink location="Validation_D001_J203_Y25_0" ref="B2113"/>
    <hyperlink location="Validation_D001_J203_Y26_0" ref="B2114"/>
    <hyperlink location="Validation_D001_J203_Y27_0" ref="B2115"/>
    <hyperlink location="Validation_D001_J203_Y28_0" ref="B2116"/>
    <hyperlink location="Validation_D001_J203_Y29_0" ref="B2117"/>
    <hyperlink location="Validation_D001_J203_Y30_0" ref="B2118"/>
    <hyperlink location="Validation_D001_J203_Y32_0" ref="B2119"/>
    <hyperlink location="Validation_D001_J203_Y39_0" ref="B2120"/>
    <hyperlink location="Validation_D001_J203_Y41_0" ref="B2121"/>
    <hyperlink location="Validation_D001_J203_Y42_0" ref="B2122"/>
    <hyperlink location="Validation_D001_J203_Y43_0" ref="B2123"/>
    <hyperlink location="Validation_D001_J203_Y44_0" ref="B2124"/>
    <hyperlink location="Validation_D001_J203_Y45_0" ref="B2125"/>
    <hyperlink location="Validation_D001_J203_Y46_0" ref="B2126"/>
    <hyperlink location="Validation_D001_J203_Y48_0" ref="B2127"/>
    <hyperlink location="Validation_D004_J203_Q23_0" ref="B2128"/>
    <hyperlink location="Validation_D004_J203_X23_0" ref="B2129"/>
    <hyperlink location="Validation_D004_J203_Q25_0" ref="B2130"/>
    <hyperlink location="Validation_D004_J203_X25_0" ref="B2131"/>
    <hyperlink location="Validation_D004_J203_Q26_0" ref="B2132"/>
    <hyperlink location="Validation_D004_J203_X26_0" ref="B2133"/>
    <hyperlink location="Validation_D004_J203_Q27_0" ref="B2134"/>
    <hyperlink location="Validation_D004_J203_X27_0" ref="B2135"/>
    <hyperlink location="Validation_D004_J203_Q28_0" ref="B2136"/>
    <hyperlink location="Validation_D004_J203_X28_0" ref="B2137"/>
    <hyperlink location="Validation_D004_J203_Q29_0" ref="B2138"/>
    <hyperlink location="Validation_D004_J203_X29_0" ref="B2139"/>
    <hyperlink location="Validation_D004_J203_Q30_0" ref="B2140"/>
    <hyperlink location="Validation_D004_J203_X30_0" ref="B2141"/>
    <hyperlink location="Validation_D004_J203_Q32_0" ref="B2142"/>
    <hyperlink location="Validation_D004_J203_X32_0" ref="B2143"/>
    <hyperlink location="Validation_D004_J203_Q39_0" ref="B2144"/>
    <hyperlink location="Validation_D004_J203_X39_0" ref="B2145"/>
    <hyperlink location="Validation_D004_J203_Q41_0" ref="B2146"/>
    <hyperlink location="Validation_D004_J203_X41_0" ref="B2147"/>
    <hyperlink location="Validation_D004_J203_Q42_0" ref="B2148"/>
    <hyperlink location="Validation_D004_J203_X42_0" ref="B2149"/>
    <hyperlink location="Validation_D004_J203_Q43_0" ref="B2150"/>
    <hyperlink location="Validation_D004_J203_X43_0" ref="B2151"/>
    <hyperlink location="Validation_D004_J203_Q44_0" ref="B2152"/>
    <hyperlink location="Validation_D004_J203_X44_0" ref="B2153"/>
    <hyperlink location="Validation_D004_J203_Q45_0" ref="B2154"/>
    <hyperlink location="Validation_D004_J203_X45_0" ref="B2155"/>
    <hyperlink location="Validation_D004_J203_Q46_0" ref="B2156"/>
    <hyperlink location="Validation_D004_J203_X46_0" ref="B2157"/>
    <hyperlink location="Validation_D004_J203_Q48_0" ref="B2158"/>
    <hyperlink location="Validation_D004_J203_X48_0" ref="B2159"/>
    <hyperlink location="Validation_D007_J203_K25_0" ref="B2160"/>
    <hyperlink location="Validation_D007_J203_L25_0" ref="B2161"/>
    <hyperlink location="Validation_D007_J203_M25_0" ref="B2162"/>
    <hyperlink location="Validation_D007_J203_N25_0" ref="B2163"/>
    <hyperlink location="Validation_D007_J203_O25_0" ref="B2164"/>
    <hyperlink location="Validation_D007_J203_P25_0" ref="B2165"/>
    <hyperlink location="Validation_D007_J203_Q25_0" ref="B2166"/>
    <hyperlink location="Validation_D007_J203_R25_0" ref="B2167"/>
    <hyperlink location="Validation_D007_J203_S25_0" ref="B2168"/>
    <hyperlink location="Validation_D007_J203_T25_0" ref="B2169"/>
    <hyperlink location="Validation_D007_J203_U25_0" ref="B2170"/>
    <hyperlink location="Validation_D007_J203_V25_0" ref="B2171"/>
    <hyperlink location="Validation_D007_J203_W25_0" ref="B2172"/>
    <hyperlink location="Validation_D007_J203_X25_0" ref="B2173"/>
    <hyperlink location="Validation_D007_J203_Y25_0" ref="B2174"/>
    <hyperlink location="Validation_D007_J203_K28_0" ref="B2175"/>
    <hyperlink location="Validation_D007_J203_L28_0" ref="B2176"/>
    <hyperlink location="Validation_D007_J203_M28_0" ref="B2177"/>
    <hyperlink location="Validation_D007_J203_N28_0" ref="B2178"/>
    <hyperlink location="Validation_D007_J203_O28_0" ref="B2179"/>
    <hyperlink location="Validation_D007_J203_P28_0" ref="B2180"/>
    <hyperlink location="Validation_D007_J203_Q28_0" ref="B2181"/>
    <hyperlink location="Validation_D007_J203_R28_0" ref="B2182"/>
    <hyperlink location="Validation_D007_J203_S28_0" ref="B2183"/>
    <hyperlink location="Validation_D007_J203_T28_0" ref="B2184"/>
    <hyperlink location="Validation_D007_J203_U28_0" ref="B2185"/>
    <hyperlink location="Validation_D007_J203_V28_0" ref="B2186"/>
    <hyperlink location="Validation_D007_J203_W28_0" ref="B2187"/>
    <hyperlink location="Validation_D007_J203_X28_0" ref="B2188"/>
    <hyperlink location="Validation_D007_J203_Y28_0" ref="B2189"/>
    <hyperlink location="Validation_D007_J203_K41_0" ref="B2190"/>
    <hyperlink location="Validation_D007_J203_L41_0" ref="B2191"/>
    <hyperlink location="Validation_D007_J203_M41_0" ref="B2192"/>
    <hyperlink location="Validation_D007_J203_N41_0" ref="B2193"/>
    <hyperlink location="Validation_D007_J203_O41_0" ref="B2194"/>
    <hyperlink location="Validation_D007_J203_P41_0" ref="B2195"/>
    <hyperlink location="Validation_D007_J203_Q41_0" ref="B2196"/>
    <hyperlink location="Validation_D007_J203_R41_0" ref="B2197"/>
    <hyperlink location="Validation_D007_J203_S41_0" ref="B2198"/>
    <hyperlink location="Validation_D007_J203_T41_0" ref="B2199"/>
    <hyperlink location="Validation_D007_J203_U41_0" ref="B2200"/>
    <hyperlink location="Validation_D007_J203_V41_0" ref="B2201"/>
    <hyperlink location="Validation_D007_J203_W41_0" ref="B2202"/>
    <hyperlink location="Validation_D007_J203_X41_0" ref="B2203"/>
    <hyperlink location="Validation_D007_J203_Y41_0" ref="B2204"/>
    <hyperlink location="Validation_D007_J203_K44_0" ref="B2205"/>
    <hyperlink location="Validation_D007_J203_L44_0" ref="B2206"/>
    <hyperlink location="Validation_D007_J203_M44_0" ref="B2207"/>
    <hyperlink location="Validation_D007_J203_N44_0" ref="B2208"/>
    <hyperlink location="Validation_D007_J203_O44_0" ref="B2209"/>
    <hyperlink location="Validation_D007_J203_P44_0" ref="B2210"/>
    <hyperlink location="Validation_D007_J203_Q44_0" ref="B2211"/>
    <hyperlink location="Validation_D007_J203_R44_0" ref="B2212"/>
    <hyperlink location="Validation_D007_J203_S44_0" ref="B2213"/>
    <hyperlink location="Validation_D007_J203_T44_0" ref="B2214"/>
    <hyperlink location="Validation_D007_J203_U44_0" ref="B2215"/>
    <hyperlink location="Validation_D007_J203_V44_0" ref="B2216"/>
    <hyperlink location="Validation_D007_J203_W44_0" ref="B2217"/>
    <hyperlink location="Validation_D007_J203_X44_0" ref="B2218"/>
    <hyperlink location="Validation_D007_J203_Y44_0" ref="B2219"/>
    <hyperlink location="Validation_D008_J203_K27_0" ref="B2220"/>
    <hyperlink location="Validation_D008_J203_L27_0" ref="B2221"/>
    <hyperlink location="Validation_D008_J203_M27_0" ref="B2222"/>
    <hyperlink location="Validation_D008_J203_N27_0" ref="B2223"/>
    <hyperlink location="Validation_D008_J203_O27_0" ref="B2224"/>
    <hyperlink location="Validation_D008_J203_P27_0" ref="B2225"/>
    <hyperlink location="Validation_D008_J203_Q27_0" ref="B2226"/>
    <hyperlink location="Validation_D008_J203_R27_0" ref="B2227"/>
    <hyperlink location="Validation_D008_J203_S27_0" ref="B2228"/>
    <hyperlink location="Validation_D008_J203_T27_0" ref="B2229"/>
    <hyperlink location="Validation_D008_J203_U27_0" ref="B2230"/>
    <hyperlink location="Validation_D008_J203_V27_0" ref="B2231"/>
    <hyperlink location="Validation_D008_J203_W27_0" ref="B2232"/>
    <hyperlink location="Validation_D008_J203_X27_0" ref="B2233"/>
    <hyperlink location="Validation_D008_J203_Y27_0" ref="B2234"/>
    <hyperlink location="Validation_D008_J203_K30_0" ref="B2235"/>
    <hyperlink location="Validation_D008_J203_L30_0" ref="B2236"/>
    <hyperlink location="Validation_D008_J203_M30_0" ref="B2237"/>
    <hyperlink location="Validation_D008_J203_N30_0" ref="B2238"/>
    <hyperlink location="Validation_D008_J203_O30_0" ref="B2239"/>
    <hyperlink location="Validation_D008_J203_P30_0" ref="B2240"/>
    <hyperlink location="Validation_D008_J203_Q30_0" ref="B2241"/>
    <hyperlink location="Validation_D008_J203_R30_0" ref="B2242"/>
    <hyperlink location="Validation_D008_J203_S30_0" ref="B2243"/>
    <hyperlink location="Validation_D008_J203_T30_0" ref="B2244"/>
    <hyperlink location="Validation_D008_J203_U30_0" ref="B2245"/>
    <hyperlink location="Validation_D008_J203_V30_0" ref="B2246"/>
    <hyperlink location="Validation_D008_J203_W30_0" ref="B2247"/>
    <hyperlink location="Validation_D008_J203_X30_0" ref="B2248"/>
    <hyperlink location="Validation_D008_J203_Y30_0" ref="B2249"/>
    <hyperlink location="Validation_D008_J203_K43_0" ref="B2250"/>
    <hyperlink location="Validation_D008_J203_L43_0" ref="B2251"/>
    <hyperlink location="Validation_D008_J203_M43_0" ref="B2252"/>
    <hyperlink location="Validation_D008_J203_N43_0" ref="B2253"/>
    <hyperlink location="Validation_D008_J203_O43_0" ref="B2254"/>
    <hyperlink location="Validation_D008_J203_P43_0" ref="B2255"/>
    <hyperlink location="Validation_D008_J203_Q43_0" ref="B2256"/>
    <hyperlink location="Validation_D008_J203_R43_0" ref="B2257"/>
    <hyperlink location="Validation_D008_J203_S43_0" ref="B2258"/>
    <hyperlink location="Validation_D008_J203_T43_0" ref="B2259"/>
    <hyperlink location="Validation_D008_J203_U43_0" ref="B2260"/>
    <hyperlink location="Validation_D008_J203_V43_0" ref="B2261"/>
    <hyperlink location="Validation_D008_J203_W43_0" ref="B2262"/>
    <hyperlink location="Validation_D008_J203_X43_0" ref="B2263"/>
    <hyperlink location="Validation_D008_J203_Y43_0" ref="B2264"/>
    <hyperlink location="Validation_D008_J203_K46_0" ref="B2265"/>
    <hyperlink location="Validation_D008_J203_L46_0" ref="B2266"/>
    <hyperlink location="Validation_D008_J203_M46_0" ref="B2267"/>
    <hyperlink location="Validation_D008_J203_N46_0" ref="B2268"/>
    <hyperlink location="Validation_D008_J203_O46_0" ref="B2269"/>
    <hyperlink location="Validation_D008_J203_P46_0" ref="B2270"/>
    <hyperlink location="Validation_D008_J203_Q46_0" ref="B2271"/>
    <hyperlink location="Validation_D008_J203_R46_0" ref="B2272"/>
    <hyperlink location="Validation_D008_J203_S46_0" ref="B2273"/>
    <hyperlink location="Validation_D008_J203_T46_0" ref="B2274"/>
    <hyperlink location="Validation_D008_J203_U46_0" ref="B2275"/>
    <hyperlink location="Validation_D008_J203_V46_0" ref="B2276"/>
    <hyperlink location="Validation_D008_J203_W46_0" ref="B2277"/>
    <hyperlink location="Validation_D008_J203_X46_0" ref="B2278"/>
    <hyperlink location="Validation_D008_J203_Y46_0" ref="B2279"/>
    <hyperlink location="Validation_D009_J203_K26_0" ref="B2280"/>
    <hyperlink location="Validation_D009_J203_L26_0" ref="B2281"/>
    <hyperlink location="Validation_D009_J203_M26_0" ref="B2282"/>
    <hyperlink location="Validation_D009_J203_N26_0" ref="B2283"/>
    <hyperlink location="Validation_D009_J203_O26_0" ref="B2284"/>
    <hyperlink location="Validation_D009_J203_P26_0" ref="B2285"/>
    <hyperlink location="Validation_D009_J203_Q26_0" ref="B2286"/>
    <hyperlink location="Validation_D009_J203_R26_0" ref="B2287"/>
    <hyperlink location="Validation_D009_J203_S26_0" ref="B2288"/>
    <hyperlink location="Validation_D009_J203_T26_0" ref="B2289"/>
    <hyperlink location="Validation_D009_J203_U26_0" ref="B2290"/>
    <hyperlink location="Validation_D009_J203_V26_0" ref="B2291"/>
    <hyperlink location="Validation_D009_J203_W26_0" ref="B2292"/>
    <hyperlink location="Validation_D009_J203_X26_0" ref="B2293"/>
    <hyperlink location="Validation_D009_J203_Y26_0" ref="B2294"/>
    <hyperlink location="Validation_D009_J203_K29_0" ref="B2295"/>
    <hyperlink location="Validation_D009_J203_L29_0" ref="B2296"/>
    <hyperlink location="Validation_D009_J203_M29_0" ref="B2297"/>
    <hyperlink location="Validation_D009_J203_N29_0" ref="B2298"/>
    <hyperlink location="Validation_D009_J203_O29_0" ref="B2299"/>
    <hyperlink location="Validation_D009_J203_P29_0" ref="B2300"/>
    <hyperlink location="Validation_D009_J203_Q29_0" ref="B2301"/>
    <hyperlink location="Validation_D009_J203_R29_0" ref="B2302"/>
    <hyperlink location="Validation_D009_J203_S29_0" ref="B2303"/>
    <hyperlink location="Validation_D009_J203_T29_0" ref="B2304"/>
    <hyperlink location="Validation_D009_J203_U29_0" ref="B2305"/>
    <hyperlink location="Validation_D009_J203_V29_0" ref="B2306"/>
    <hyperlink location="Validation_D009_J203_W29_0" ref="B2307"/>
    <hyperlink location="Validation_D009_J203_X29_0" ref="B2308"/>
    <hyperlink location="Validation_D009_J203_Y29_0" ref="B2309"/>
    <hyperlink location="Validation_D009_J203_K42_0" ref="B2310"/>
    <hyperlink location="Validation_D009_J203_L42_0" ref="B2311"/>
    <hyperlink location="Validation_D009_J203_M42_0" ref="B2312"/>
    <hyperlink location="Validation_D009_J203_N42_0" ref="B2313"/>
    <hyperlink location="Validation_D009_J203_O42_0" ref="B2314"/>
    <hyperlink location="Validation_D009_J203_P42_0" ref="B2315"/>
    <hyperlink location="Validation_D009_J203_Q42_0" ref="B2316"/>
    <hyperlink location="Validation_D009_J203_R42_0" ref="B2317"/>
    <hyperlink location="Validation_D009_J203_S42_0" ref="B2318"/>
    <hyperlink location="Validation_D009_J203_T42_0" ref="B2319"/>
    <hyperlink location="Validation_D009_J203_U42_0" ref="B2320"/>
    <hyperlink location="Validation_D009_J203_V42_0" ref="B2321"/>
    <hyperlink location="Validation_D009_J203_W42_0" ref="B2322"/>
    <hyperlink location="Validation_D009_J203_X42_0" ref="B2323"/>
    <hyperlink location="Validation_D009_J203_Y42_0" ref="B2324"/>
    <hyperlink location="Validation_D009_J203_K45_0" ref="B2325"/>
    <hyperlink location="Validation_D009_J203_L45_0" ref="B2326"/>
    <hyperlink location="Validation_D009_J203_M45_0" ref="B2327"/>
    <hyperlink location="Validation_D009_J203_N45_0" ref="B2328"/>
    <hyperlink location="Validation_D009_J203_O45_0" ref="B2329"/>
    <hyperlink location="Validation_D009_J203_P45_0" ref="B2330"/>
    <hyperlink location="Validation_D009_J203_Q45_0" ref="B2331"/>
    <hyperlink location="Validation_D009_J203_R45_0" ref="B2332"/>
    <hyperlink location="Validation_D009_J203_S45_0" ref="B2333"/>
    <hyperlink location="Validation_D009_J203_T45_0" ref="B2334"/>
    <hyperlink location="Validation_D009_J203_U45_0" ref="B2335"/>
    <hyperlink location="Validation_D009_J203_V45_0" ref="B2336"/>
    <hyperlink location="Validation_D009_J203_W45_0" ref="B2337"/>
    <hyperlink location="Validation_D009_J203_X45_0" ref="B2338"/>
    <hyperlink location="Validation_D009_J203_Y45_0" ref="B2339"/>
    <hyperlink location="Validation_K008_J203_K41_0" ref="B2340"/>
    <hyperlink location="Validation_K008_J203_L41_0" ref="B2341"/>
    <hyperlink location="Validation_K008_J203_M41_0" ref="B2342"/>
    <hyperlink location="Validation_K008_J203_N41_0" ref="B2343"/>
    <hyperlink location="Validation_K008_J203_O41_0" ref="B2344"/>
    <hyperlink location="Validation_K008_J203_P41_0" ref="B2345"/>
    <hyperlink location="Validation_K008_J203_Q41_0" ref="B2346"/>
    <hyperlink location="Validation_K008_J203_R41_0" ref="B2347"/>
    <hyperlink location="Validation_K008_J203_S41_0" ref="B2348"/>
    <hyperlink location="Validation_K008_J203_T41_0" ref="B2349"/>
    <hyperlink location="Validation_K008_J203_U41_0" ref="B2350"/>
    <hyperlink location="Validation_K008_J203_V41_0" ref="B2351"/>
    <hyperlink location="Validation_K008_J203_W41_0" ref="B2352"/>
    <hyperlink location="Validation_K008_J203_X41_0" ref="B2353"/>
    <hyperlink location="Validation_K008_J203_Y41_0" ref="B2354"/>
    <hyperlink location="Validation_K008_J203_K42_0" ref="B2355"/>
    <hyperlink location="Validation_K008_J203_L42_0" ref="B2356"/>
    <hyperlink location="Validation_K008_J203_M42_0" ref="B2357"/>
    <hyperlink location="Validation_K008_J203_N42_0" ref="B2358"/>
    <hyperlink location="Validation_K008_J203_O42_0" ref="B2359"/>
    <hyperlink location="Validation_K008_J203_P42_0" ref="B2360"/>
    <hyperlink location="Validation_K008_J203_Q42_0" ref="B2361"/>
    <hyperlink location="Validation_K008_J203_R42_0" ref="B2362"/>
    <hyperlink location="Validation_K008_J203_S42_0" ref="B2363"/>
    <hyperlink location="Validation_K008_J203_T42_0" ref="B2364"/>
    <hyperlink location="Validation_K008_J203_U42_0" ref="B2365"/>
    <hyperlink location="Validation_K008_J203_V42_0" ref="B2366"/>
    <hyperlink location="Validation_K008_J203_W42_0" ref="B2367"/>
    <hyperlink location="Validation_K008_J203_X42_0" ref="B2368"/>
    <hyperlink location="Validation_K008_J203_Y42_0" ref="B2369"/>
    <hyperlink location="Validation_K008_J203_K43_0" ref="B2370"/>
    <hyperlink location="Validation_K008_J203_L43_0" ref="B2371"/>
    <hyperlink location="Validation_K008_J203_M43_0" ref="B2372"/>
    <hyperlink location="Validation_K008_J203_N43_0" ref="B2373"/>
    <hyperlink location="Validation_K008_J203_O43_0" ref="B2374"/>
    <hyperlink location="Validation_K008_J203_P43_0" ref="B2375"/>
    <hyperlink location="Validation_K008_J203_Q43_0" ref="B2376"/>
    <hyperlink location="Validation_K008_J203_R43_0" ref="B2377"/>
    <hyperlink location="Validation_K008_J203_S43_0" ref="B2378"/>
    <hyperlink location="Validation_K008_J203_T43_0" ref="B2379"/>
    <hyperlink location="Validation_K008_J203_U43_0" ref="B2380"/>
    <hyperlink location="Validation_K008_J203_V43_0" ref="B2381"/>
    <hyperlink location="Validation_K008_J203_W43_0" ref="B2382"/>
    <hyperlink location="Validation_K008_J203_X43_0" ref="B2383"/>
    <hyperlink location="Validation_K008_J203_Y43_0" ref="B2384"/>
    <hyperlink location="Validation_K009_J203_K44_0" ref="B2385"/>
    <hyperlink location="Validation_K009_J203_L44_0" ref="B2386"/>
    <hyperlink location="Validation_K009_J203_M44_0" ref="B2387"/>
    <hyperlink location="Validation_K009_J203_N44_0" ref="B2388"/>
    <hyperlink location="Validation_K009_J203_O44_0" ref="B2389"/>
    <hyperlink location="Validation_K009_J203_P44_0" ref="B2390"/>
    <hyperlink location="Validation_K009_J203_Q44_0" ref="B2391"/>
    <hyperlink location="Validation_K009_J203_R44_0" ref="B2392"/>
    <hyperlink location="Validation_K009_J203_S44_0" ref="B2393"/>
    <hyperlink location="Validation_K009_J203_T44_0" ref="B2394"/>
    <hyperlink location="Validation_K009_J203_U44_0" ref="B2395"/>
    <hyperlink location="Validation_K009_J203_V44_0" ref="B2396"/>
    <hyperlink location="Validation_K009_J203_W44_0" ref="B2397"/>
    <hyperlink location="Validation_K009_J203_X44_0" ref="B2398"/>
    <hyperlink location="Validation_K009_J203_Y44_0" ref="B2399"/>
    <hyperlink location="Validation_K009_J203_K45_0" ref="B2400"/>
    <hyperlink location="Validation_K009_J203_L45_0" ref="B2401"/>
    <hyperlink location="Validation_K009_J203_M45_0" ref="B2402"/>
    <hyperlink location="Validation_K009_J203_N45_0" ref="B2403"/>
    <hyperlink location="Validation_K009_J203_O45_0" ref="B2404"/>
    <hyperlink location="Validation_K009_J203_P45_0" ref="B2405"/>
    <hyperlink location="Validation_K009_J203_Q45_0" ref="B2406"/>
    <hyperlink location="Validation_K009_J203_R45_0" ref="B2407"/>
    <hyperlink location="Validation_K009_J203_S45_0" ref="B2408"/>
    <hyperlink location="Validation_K009_J203_T45_0" ref="B2409"/>
    <hyperlink location="Validation_K009_J203_U45_0" ref="B2410"/>
    <hyperlink location="Validation_K009_J203_V45_0" ref="B2411"/>
    <hyperlink location="Validation_K009_J203_W45_0" ref="B2412"/>
    <hyperlink location="Validation_K009_J203_X45_0" ref="B2413"/>
    <hyperlink location="Validation_K009_J203_Y45_0" ref="B2414"/>
    <hyperlink location="Validation_K009_J203_K46_0" ref="B2415"/>
    <hyperlink location="Validation_K009_J203_L46_0" ref="B2416"/>
    <hyperlink location="Validation_K009_J203_M46_0" ref="B2417"/>
    <hyperlink location="Validation_K009_J203_N46_0" ref="B2418"/>
    <hyperlink location="Validation_K009_J203_O46_0" ref="B2419"/>
    <hyperlink location="Validation_K009_J203_P46_0" ref="B2420"/>
    <hyperlink location="Validation_K009_J203_Q46_0" ref="B2421"/>
    <hyperlink location="Validation_K009_J203_R46_0" ref="B2422"/>
    <hyperlink location="Validation_K009_J203_S46_0" ref="B2423"/>
    <hyperlink location="Validation_K009_J203_T46_0" ref="B2424"/>
    <hyperlink location="Validation_K009_J203_U46_0" ref="B2425"/>
    <hyperlink location="Validation_K009_J203_V46_0" ref="B2426"/>
    <hyperlink location="Validation_K009_J203_W46_0" ref="B2427"/>
    <hyperlink location="Validation_K009_J203_X46_0" ref="B2428"/>
    <hyperlink location="Validation_K009_J203_Y46_0" ref="B2429"/>
    <hyperlink location="Validation_K013_J203_K48_0" ref="B2430"/>
    <hyperlink location="Validation_K013_J203_L48_0" ref="B2431"/>
    <hyperlink location="Validation_K013_J203_M48_0" ref="B2432"/>
    <hyperlink location="Validation_K013_J203_N48_0" ref="B2433"/>
    <hyperlink location="Validation_K013_J203_O48_0" ref="B2434"/>
    <hyperlink location="Validation_K013_J203_P48_0" ref="B2435"/>
    <hyperlink location="Validation_K013_J203_Q48_0" ref="B2436"/>
    <hyperlink location="Validation_K013_J203_R48_0" ref="B2437"/>
    <hyperlink location="Validation_K013_J203_S48_0" ref="B2438"/>
    <hyperlink location="Validation_K013_J203_T48_0" ref="B2439"/>
    <hyperlink location="Validation_K013_J203_U48_0" ref="B2440"/>
    <hyperlink location="Validation_K013_J203_V48_0" ref="B2441"/>
    <hyperlink location="Validation_K013_J203_W48_0" ref="B2442"/>
    <hyperlink location="Validation_K013_J203_X48_0" ref="B2443"/>
    <hyperlink location="Validation_K013_J203_Y48_0" ref="B2444"/>
    <hyperlink location="Validation_D001_J204_Y21_0" ref="B2445"/>
    <hyperlink location="Validation_D001_J204_Y22_0" ref="B2446"/>
    <hyperlink location="Validation_D001_J204_Y23_0" ref="B2447"/>
    <hyperlink location="Validation_D001_J204_Y24_0" ref="B2448"/>
    <hyperlink location="Validation_D001_J204_Y25_0" ref="B2449"/>
    <hyperlink location="Validation_D001_J204_Y26_0" ref="B2450"/>
    <hyperlink location="Validation_D004_J204_Q21_0" ref="B2451"/>
    <hyperlink location="Validation_D004_J204_X21_0" ref="B2452"/>
    <hyperlink location="Validation_D004_J204_Q22_0" ref="B2453"/>
    <hyperlink location="Validation_D004_J204_X22_0" ref="B2454"/>
    <hyperlink location="Validation_D004_J204_Q23_0" ref="B2455"/>
    <hyperlink location="Validation_D004_J204_X23_0" ref="B2456"/>
    <hyperlink location="Validation_D004_J204_Q24_0" ref="B2457"/>
    <hyperlink location="Validation_D004_J204_X24_0" ref="B2458"/>
    <hyperlink location="Validation_D004_J204_Q25_0" ref="B2459"/>
    <hyperlink location="Validation_D004_J204_X25_0" ref="B2460"/>
    <hyperlink location="Validation_D004_J204_Q26_0" ref="B2461"/>
    <hyperlink location="Validation_D004_J204_X26_0" ref="B2462"/>
    <hyperlink location="Validation_D015_J204_K21_0" ref="B2463"/>
    <hyperlink location="Validation_D015_J204_L21_0" ref="B2464"/>
    <hyperlink location="Validation_D015_J204_M21_0" ref="B2465"/>
    <hyperlink location="Validation_D015_J204_N21_0" ref="B2466"/>
    <hyperlink location="Validation_D015_J204_O21_0" ref="B2467"/>
    <hyperlink location="Validation_D015_J204_P21_0" ref="B2468"/>
    <hyperlink location="Validation_D015_J204_Q21_0" ref="B2469"/>
    <hyperlink location="Validation_D015_J204_R21_0" ref="B2470"/>
    <hyperlink location="Validation_D015_J204_S21_0" ref="B2471"/>
    <hyperlink location="Validation_D015_J204_T21_0" ref="B2472"/>
    <hyperlink location="Validation_D015_J204_U21_0" ref="B2473"/>
    <hyperlink location="Validation_D015_J204_V21_0" ref="B2474"/>
    <hyperlink location="Validation_D015_J204_W21_0" ref="B2475"/>
    <hyperlink location="Validation_D015_J204_X21_0" ref="B2476"/>
    <hyperlink location="Validation_D015_J204_Y21_0" ref="B2477"/>
    <hyperlink location="Validation_D016_J204_K24_0" ref="B2478"/>
    <hyperlink location="Validation_D016_J204_L24_0" ref="B2479"/>
    <hyperlink location="Validation_D016_J204_M24_0" ref="B2480"/>
    <hyperlink location="Validation_D016_J204_N24_0" ref="B2481"/>
    <hyperlink location="Validation_D016_J204_O24_0" ref="B2482"/>
    <hyperlink location="Validation_D016_J204_P24_0" ref="B2483"/>
    <hyperlink location="Validation_D016_J204_Q24_0" ref="B2484"/>
    <hyperlink location="Validation_D016_J204_R24_0" ref="B2485"/>
    <hyperlink location="Validation_D016_J204_S24_0" ref="B2486"/>
    <hyperlink location="Validation_D016_J204_T24_0" ref="B2487"/>
    <hyperlink location="Validation_D016_J204_U24_0" ref="B2488"/>
    <hyperlink location="Validation_D016_J204_V24_0" ref="B2489"/>
    <hyperlink location="Validation_D016_J204_W24_0" ref="B2490"/>
    <hyperlink location="Validation_D016_J204_X24_0" ref="B2491"/>
    <hyperlink location="Validation_D016_J204_Y24_0" ref="B2492"/>
    <hyperlink location="Validation_KD001_J204_K22_0" ref="B2493"/>
    <hyperlink location="Validation_KD001_J204_L22_0" ref="B2494"/>
    <hyperlink location="Validation_KD001_J204_M22_0" ref="B2495"/>
    <hyperlink location="Validation_KD001_J204_N22_0" ref="B2496"/>
    <hyperlink location="Validation_KD001_J204_O22_0" ref="B2497"/>
    <hyperlink location="Validation_KD001_J204_P22_0" ref="B2498"/>
    <hyperlink location="Validation_KD001_J204_Q22_0" ref="B2499"/>
    <hyperlink location="Validation_KD002_J204_R23_0" ref="B2500"/>
    <hyperlink location="Validation_KD002_J204_S23_0" ref="B2501"/>
    <hyperlink location="Validation_KD002_J204_T23_0" ref="B2502"/>
    <hyperlink location="Validation_KD002_J204_U23_0" ref="B2503"/>
    <hyperlink location="Validation_KD002_J204_V23_0" ref="B2504"/>
    <hyperlink location="Validation_KD002_J204_W23_0" ref="B2505"/>
    <hyperlink location="Validation_KD002_J204_X23_0" ref="B2506"/>
    <hyperlink location="Validation_KD003_J204_K23_0" ref="B2507"/>
    <hyperlink location="Validation_KD003_J204_L23_0" ref="B2508"/>
    <hyperlink location="Validation_KD003_J204_M23_0" ref="B2509"/>
    <hyperlink location="Validation_KD003_J204_N23_0" ref="B2510"/>
    <hyperlink location="Validation_KD003_J204_O23_0" ref="B2511"/>
    <hyperlink location="Validation_KD003_J204_P23_0" ref="B2512"/>
    <hyperlink location="Validation_KD003_J204_Q23_0" ref="B2513"/>
    <hyperlink location="Validation_KD004_J204_R22_0" ref="B2514"/>
    <hyperlink location="Validation_KD004_J204_S22_0" ref="B2515"/>
    <hyperlink location="Validation_KD004_J204_T22_0" ref="B2516"/>
    <hyperlink location="Validation_KD004_J204_U22_0" ref="B2517"/>
    <hyperlink location="Validation_KD004_J204_V22_0" ref="B2518"/>
    <hyperlink location="Validation_KD004_J204_W22_0" ref="B2519"/>
    <hyperlink location="Validation_KD004_J204_X22_0" ref="B2520"/>
    <hyperlink location="Validation_D002_J205_K48_0" ref="B2521"/>
    <hyperlink location="Validation_K001_J205_K30_0" ref="B2522"/>
    <hyperlink location="Validation_K002_J205_K28_0" ref="B2523"/>
    <hyperlink location="Validation_K003_J205_K26_0" ref="B2524"/>
    <hyperlink location="Validation_K004_J205_K37_0" ref="B2525"/>
    <hyperlink location="Validation_K005_J205_K35_0" ref="B2526"/>
    <hyperlink location="Validation_K006_J205_K45_0" ref="B2527"/>
    <hyperlink location="Validation_K007_J205_K54_0" ref="B2528"/>
    <hyperlink location="Validation_K008_J205_K47_0" ref="B2529"/>
    <hyperlink location="Validation_K009_J205_K57_0" ref="B2530"/>
    <hyperlink location="Validation_K010_J205_K62_0" ref="B2531"/>
    <hyperlink location="Validation_K011_J205_K62_0" ref="B2532"/>
    <hyperlink location="Validation_K012_J205_K48_0" ref="B2533"/>
    <hyperlink location="Validation_K001_J205_K67_0" ref="B2534"/>
    <hyperlink location="Validation_K002_J205_K69_0" ref="B2535"/>
    <hyperlink location="Validation_K003_J205_K76_0" ref="B2536"/>
    <hyperlink location="Validation_K004_J205_K81_0" ref="B2537"/>
    <hyperlink location="Validation_K005_J205_K82_0" ref="B2538"/>
    <hyperlink location="Validation_K006_J205_K67_0" ref="B2539"/>
    <hyperlink location="Validation_K001_J205_K62_0" ref="B2540"/>
    <hyperlink location="Validation_KD004_J206_L22_0" ref="B2542"/>
    <hyperlink location="Validation_KD004_J206_L23_0" ref="B2543"/>
    <hyperlink location="Validation_KD004_J206_L24_0" ref="B2544"/>
    <hyperlink location="Validation_KD004_J206_L25_0" ref="B2545"/>
    <hyperlink location="Validation_KD004_J206_L26_0" ref="B2546"/>
    <hyperlink location="Validation_KD004_J206_L27_0" ref="B2547"/>
    <hyperlink location="Validation_KD004_J206_L28_0" ref="B2548"/>
    <hyperlink location="Validation_KD004_J206_L29_0" ref="B2549"/>
    <hyperlink location="Validation_KD004_J206_L30_0" ref="B2550"/>
    <hyperlink location="Validation_KD004_J206_L31_0" ref="B2551"/>
    <hyperlink location="Validation_KD004_J206_L32_0" ref="B2552"/>
    <hyperlink location="Validation_KD004_J206_L33_0" ref="B2553"/>
    <hyperlink location="Validation_KD004_J206_L34_0" ref="B2554"/>
    <hyperlink location="Validation_KD004_J206_L35_0" ref="B2555"/>
    <hyperlink location="Validation_KD004_J206_L36_0" ref="B2556"/>
    <hyperlink location="Validation_KD004_J206_L37_0" ref="B2557"/>
    <hyperlink location="Validation_D021_J206_L22_0" ref="B2558"/>
    <hyperlink location="Validation_D021_J206_L23_0" ref="B2559"/>
    <hyperlink location="Validation_D021_J206_L24_0" ref="B2560"/>
    <hyperlink location="Validation_D021_J206_L25_0" ref="B2561"/>
    <hyperlink location="Validation_D021_J206_L26_0" ref="B2562"/>
    <hyperlink location="Validation_D021_J206_L27_0" ref="B2563"/>
    <hyperlink location="Validation_D021_J206_L28_0" ref="B2564"/>
    <hyperlink location="Validation_D021_J206_L29_0" ref="B2565"/>
    <hyperlink location="Validation_D021_J206_L30_0" ref="B2566"/>
    <hyperlink location="Validation_D021_J206_L31_0" ref="B2567"/>
    <hyperlink location="Validation_D021_J206_L32_0" ref="B2568"/>
    <hyperlink location="Validation_D021_J206_L33_0" ref="B2569"/>
    <hyperlink location="Validation_D021_J206_L34_0" ref="B2570"/>
    <hyperlink location="Validation_D021_J206_L35_0" ref="B2571"/>
    <hyperlink location="Validation_D021_J206_L36_0" ref="B2572"/>
    <hyperlink location="Validation_D021_J206_L37_0" ref="B2573"/>
    <hyperlink location="Validation_D021_J206_L38_0" ref="B2574"/>
    <hyperlink location="Validation_D022_J206_K38_0" ref="B2575"/>
    <hyperlink location="Validation_D022_J206_L38_0" ref="B2576"/>
    <hyperlink location="Validation_D017_J207_K21_0" ref="B2577"/>
    <hyperlink location="Validation_D017_J207_L21_0" ref="B2578"/>
    <hyperlink location="Validation_D017_J207_M21_0" ref="B2579"/>
    <hyperlink location="Validation_D023_J207_M21_0" ref="B2580"/>
    <hyperlink location="Validation_D023_J207_M22_0" ref="B2581"/>
    <hyperlink location="Validation_D023_J207_M23_0" ref="B2582"/>
    <hyperlink location="Validation_KD001_J207_M21_0" ref="B2583"/>
    <hyperlink location="Validation_D001_J208_K50_0" ref="B2584"/>
    <hyperlink location="Validation_D001_J208_L50_0" ref="B2585"/>
    <hyperlink location="Validation_D001_J208_M50_0" ref="B2586"/>
    <hyperlink location="Validation_D003_J208_K48_0" ref="B2587"/>
    <hyperlink location="Validation_D003_J208_L48_0" ref="B2588"/>
    <hyperlink location="Validation_D003_J208_M48_0" ref="B2589"/>
    <hyperlink location="Validation_D018_J208_K21_0" ref="B2590"/>
    <hyperlink location="Validation_D018_J208_K22_0" ref="B2591"/>
    <hyperlink location="Validation_D018_J208_K23_0" ref="B2592"/>
    <hyperlink location="Validation_D018_J208_K24_0" ref="B2593"/>
    <hyperlink location="Validation_D018_J208_K25_0" ref="B2594"/>
    <hyperlink location="Validation_D018_J208_K26_0" ref="B2595"/>
    <hyperlink location="Validation_D018_J208_K27_0" ref="B2596"/>
    <hyperlink location="Validation_D018_J208_K28_0" ref="B2597"/>
    <hyperlink location="Validation_D018_J208_K29_0" ref="B2598"/>
    <hyperlink location="Validation_D018_J208_K30_0" ref="B2599"/>
    <hyperlink location="Validation_D018_J208_K31_0" ref="B2600"/>
    <hyperlink location="Validation_D018_J208_K32_0" ref="B2601"/>
    <hyperlink location="Validation_D018_J208_K33_0" ref="B2602"/>
    <hyperlink location="Validation_D018_J208_K34_0" ref="B2603"/>
    <hyperlink location="Validation_D018_J208_K35_0" ref="B2604"/>
    <hyperlink location="Validation_D018_J208_K36_0" ref="B2605"/>
    <hyperlink location="Validation_D018_J208_K37_0" ref="B2606"/>
    <hyperlink location="Validation_D018_J208_K38_0" ref="B2607"/>
    <hyperlink location="Validation_D018_J208_K39_0" ref="B2608"/>
    <hyperlink location="Validation_D018_J208_K40_0" ref="B2609"/>
    <hyperlink location="Validation_D018_J208_K41_0" ref="B2610"/>
    <hyperlink location="Validation_D018_J208_K42_0" ref="B2611"/>
    <hyperlink location="Validation_D018_J208_K43_0" ref="B2612"/>
    <hyperlink location="Validation_D018_J208_K44_0" ref="B2613"/>
    <hyperlink location="Validation_D018_J208_K45_0" ref="B2614"/>
    <hyperlink location="Validation_D018_J208_K46_0" ref="B2615"/>
    <hyperlink location="Validation_D018_J208_K47_0" ref="B2616"/>
    <hyperlink location="Validation_D018_J208_K48_0" ref="B2617"/>
    <hyperlink location="Validation_D018_J208_K49_0" ref="B2618"/>
    <hyperlink location="Validation_D018_J208_K50_0" ref="B2619"/>
    <hyperlink location="Validation_D019_J208_M49_0" ref="B2620"/>
    <hyperlink location="Validation_K001_J208_K21_0" ref="B2621"/>
    <hyperlink location="Validation_K001_J208_L21_0" ref="B2622"/>
    <hyperlink location="Validation_K001_J208_M21_0" ref="B2623"/>
    <hyperlink location="Validation_K001_J208_K22_0" ref="B2624"/>
    <hyperlink location="Validation_K001_J208_L22_0" ref="B2625"/>
    <hyperlink location="Validation_K001_J208_M22_0" ref="B2626"/>
    <hyperlink location="Validation_K001_J208_K23_0" ref="B2627"/>
    <hyperlink location="Validation_K001_J208_L23_0" ref="B2628"/>
    <hyperlink location="Validation_K001_J208_M23_0" ref="B2629"/>
    <hyperlink location="Validation_K001_J208_K24_0" ref="B2630"/>
    <hyperlink location="Validation_K001_J208_L24_0" ref="B2631"/>
    <hyperlink location="Validation_K001_J208_M24_0" ref="B2632"/>
    <hyperlink location="Validation_K001_J208_K25_0" ref="B2633"/>
    <hyperlink location="Validation_K001_J208_L25_0" ref="B2634"/>
    <hyperlink location="Validation_K001_J208_M25_0" ref="B2635"/>
    <hyperlink location="Validation_K001_J208_K26_0" ref="B2636"/>
    <hyperlink location="Validation_K001_J208_L26_0" ref="B2637"/>
    <hyperlink location="Validation_K001_J208_M26_0" ref="B2638"/>
    <hyperlink location="Validation_K001_J208_K27_0" ref="B2639"/>
    <hyperlink location="Validation_K001_J208_L27_0" ref="B2640"/>
    <hyperlink location="Validation_K001_J208_M27_0" ref="B2641"/>
    <hyperlink location="Validation_K001_J208_K28_0" ref="B2642"/>
    <hyperlink location="Validation_K001_J208_L28_0" ref="B2643"/>
    <hyperlink location="Validation_K001_J208_M28_0" ref="B2644"/>
    <hyperlink location="Validation_K001_J208_K29_0" ref="B2645"/>
    <hyperlink location="Validation_K001_J208_L29_0" ref="B2646"/>
    <hyperlink location="Validation_K001_J208_M29_0" ref="B2647"/>
    <hyperlink location="Validation_K001_J208_K30_0" ref="B2648"/>
    <hyperlink location="Validation_K001_J208_L30_0" ref="B2649"/>
    <hyperlink location="Validation_K001_J208_M30_0" ref="B2650"/>
    <hyperlink location="Validation_K001_J208_K31_0" ref="B2651"/>
    <hyperlink location="Validation_K001_J208_L31_0" ref="B2652"/>
    <hyperlink location="Validation_K001_J208_M31_0" ref="B2653"/>
    <hyperlink location="Validation_K001_J208_K32_0" ref="B2654"/>
    <hyperlink location="Validation_K001_J208_L32_0" ref="B2655"/>
    <hyperlink location="Validation_K001_J208_M32_0" ref="B2656"/>
    <hyperlink location="Validation_K001_J208_K33_0" ref="B2657"/>
    <hyperlink location="Validation_K001_J208_L33_0" ref="B2658"/>
    <hyperlink location="Validation_K001_J208_M33_0" ref="B2659"/>
    <hyperlink location="Validation_K001_J208_K34_0" ref="B2660"/>
    <hyperlink location="Validation_K001_J208_L34_0" ref="B2661"/>
    <hyperlink location="Validation_K001_J208_M34_0" ref="B2662"/>
    <hyperlink location="Validation_K001_J208_K35_0" ref="B2663"/>
    <hyperlink location="Validation_K001_J208_L35_0" ref="B2664"/>
    <hyperlink location="Validation_K001_J208_M35_0" ref="B2665"/>
    <hyperlink location="Validation_K001_J208_K36_0" ref="B2666"/>
    <hyperlink location="Validation_K001_J208_L36_0" ref="B2667"/>
    <hyperlink location="Validation_K001_J208_M36_0" ref="B2668"/>
    <hyperlink location="Validation_K001_J208_K37_0" ref="B2669"/>
    <hyperlink location="Validation_K001_J208_L37_0" ref="B2670"/>
    <hyperlink location="Validation_K001_J208_M37_0" ref="B2671"/>
    <hyperlink location="Validation_K001_J208_K38_0" ref="B2672"/>
    <hyperlink location="Validation_K001_J208_L38_0" ref="B2673"/>
    <hyperlink location="Validation_K001_J208_M38_0" ref="B2674"/>
    <hyperlink location="Validation_K001_J208_K39_0" ref="B2675"/>
    <hyperlink location="Validation_K001_J208_L39_0" ref="B2676"/>
    <hyperlink location="Validation_K001_J208_M39_0" ref="B2677"/>
    <hyperlink location="Validation_K001_J208_K40_0" ref="B2678"/>
    <hyperlink location="Validation_K001_J208_L40_0" ref="B2679"/>
    <hyperlink location="Validation_K001_J208_M40_0" ref="B2680"/>
    <hyperlink location="Validation_K001_J208_K41_0" ref="B2681"/>
    <hyperlink location="Validation_K001_J208_L41_0" ref="B2682"/>
    <hyperlink location="Validation_K001_J208_M41_0" ref="B2683"/>
    <hyperlink location="Validation_K001_J208_K42_0" ref="B2684"/>
    <hyperlink location="Validation_K001_J208_L42_0" ref="B2685"/>
    <hyperlink location="Validation_K001_J208_M42_0" ref="B2686"/>
    <hyperlink location="Validation_K001_J208_K43_0" ref="B2687"/>
    <hyperlink location="Validation_K001_J208_L43_0" ref="B2688"/>
    <hyperlink location="Validation_K001_J208_M43_0" ref="B2689"/>
    <hyperlink location="Validation_K001_J208_K44_0" ref="B2690"/>
    <hyperlink location="Validation_K001_J208_L44_0" ref="B2691"/>
    <hyperlink location="Validation_K001_J208_M44_0" ref="B2692"/>
    <hyperlink location="Validation_K001_J208_K45_0" ref="B2693"/>
    <hyperlink location="Validation_K001_J208_L45_0" ref="B2694"/>
    <hyperlink location="Validation_K001_J208_M45_0" ref="B2695"/>
    <hyperlink location="Validation_K001_J208_K46_0" ref="B2696"/>
    <hyperlink location="Validation_K001_J208_L46_0" ref="B2697"/>
    <hyperlink location="Validation_K001_J208_M46_0" ref="B2698"/>
    <hyperlink location="Validation_K001_J208_K47_0" ref="B2699"/>
    <hyperlink location="Validation_K001_J208_L47_0" ref="B2700"/>
    <hyperlink location="Validation_K001_J208_M47_0" ref="B2701"/>
    <hyperlink location="Validation_K001_J208_K48_0" ref="B2702"/>
    <hyperlink location="Validation_K001_J208_L48_0" ref="B2703"/>
    <hyperlink location="Validation_K001_J208_M48_0" ref="B2704"/>
    <hyperlink location="Validation_K001_J208_K49_0" ref="B2705"/>
    <hyperlink location="Validation_K001_J208_M49_0" ref="B2706"/>
    <hyperlink location="Validation_K001_J208_N49_0" ref="B2707"/>
    <hyperlink location="Validation_K001_J208_K50_0" ref="B2708"/>
    <hyperlink location="Validation_K001_J208_L50_0" ref="B2709"/>
    <hyperlink location="Validation_K001_J208_M50_0" ref="B2710"/>
    <hyperlink location="Validation_KD002_J208_L48_0" ref="B2711"/>
  </hyperlinks>
  <pageMargins bottom="0.75" footer="0.3" header="0.3" left="0.7" right="0.7" top="0.75"/>
</worksheet>
</file>

<file path=xl/worksheets/sheet13.xml><?xml version="1.0" encoding="utf-8"?>
<worksheet xmlns="http://schemas.openxmlformats.org/spreadsheetml/2006/main">
  <dimension ref="A1:C2834"/>
  <sheetViews>
    <sheetView workbookViewId="0"/>
  </sheetViews>
  <sheetFormatPr defaultRowHeight="15.0"/>
  <cols>
    <col min="1" max="1" width="30.78125" customWidth="true"/>
    <col min="2" max="2" width="50.78125" customWidth="true"/>
    <col min="3" max="3" width="30.78125" customWidth="true"/>
  </cols>
  <sheetData>
    <row r="1">
      <c r="A1" t="s" s="263">
        <v>5267</v>
      </c>
    </row>
    <row r="3">
      <c r="A3" t="s" s="262">
        <v>5268</v>
      </c>
      <c r="B3" t="s" s="262">
        <v>5269</v>
      </c>
      <c r="C3" t="s" s="262">
        <v>5270</v>
      </c>
    </row>
    <row r="4">
      <c r="A4" t="s">
        <v>132</v>
      </c>
      <c r="B4" t="s">
        <v>5271</v>
      </c>
      <c r="C4" t="s" s="264">
        <v>5272</v>
      </c>
    </row>
    <row r="5">
      <c r="A5" t="s">
        <v>132</v>
      </c>
      <c r="B5" t="s">
        <v>5273</v>
      </c>
      <c r="C5" t="s" s="264">
        <v>5274</v>
      </c>
    </row>
    <row r="6">
      <c r="A6" t="s">
        <v>132</v>
      </c>
      <c r="B6" t="s">
        <v>5275</v>
      </c>
      <c r="C6" t="s" s="264">
        <v>5276</v>
      </c>
    </row>
    <row r="7">
      <c r="A7" t="s">
        <v>132</v>
      </c>
      <c r="B7" t="s">
        <v>5277</v>
      </c>
      <c r="C7" t="s" s="264">
        <v>5278</v>
      </c>
    </row>
    <row r="8">
      <c r="A8" t="s">
        <v>132</v>
      </c>
      <c r="B8" t="s">
        <v>5279</v>
      </c>
      <c r="C8" t="s" s="264">
        <v>5280</v>
      </c>
    </row>
    <row r="9">
      <c r="A9" t="s">
        <v>132</v>
      </c>
      <c r="B9" t="s">
        <v>5281</v>
      </c>
      <c r="C9" t="s" s="264">
        <v>5282</v>
      </c>
    </row>
    <row r="10">
      <c r="A10" t="s">
        <v>132</v>
      </c>
      <c r="B10" t="s">
        <v>5283</v>
      </c>
      <c r="C10" t="s" s="264">
        <v>5284</v>
      </c>
    </row>
    <row r="11">
      <c r="A11" t="s">
        <v>132</v>
      </c>
      <c r="B11" t="s">
        <v>5285</v>
      </c>
      <c r="C11" t="s" s="264">
        <v>5286</v>
      </c>
    </row>
    <row r="12">
      <c r="A12" t="s">
        <v>132</v>
      </c>
      <c r="B12" t="s">
        <v>5287</v>
      </c>
      <c r="C12" t="s" s="264">
        <v>5288</v>
      </c>
    </row>
    <row r="13">
      <c r="A13" t="s">
        <v>132</v>
      </c>
      <c r="B13" t="s">
        <v>5289</v>
      </c>
      <c r="C13" t="s" s="264">
        <v>5290</v>
      </c>
    </row>
    <row r="14">
      <c r="A14" t="s">
        <v>132</v>
      </c>
      <c r="B14" t="s">
        <v>5291</v>
      </c>
      <c r="C14" t="s" s="264">
        <v>5292</v>
      </c>
    </row>
    <row r="15">
      <c r="A15" t="s">
        <v>132</v>
      </c>
      <c r="B15" t="s">
        <v>5293</v>
      </c>
      <c r="C15" t="s" s="264">
        <v>5294</v>
      </c>
    </row>
    <row r="16">
      <c r="A16" t="s">
        <v>132</v>
      </c>
      <c r="B16" t="s">
        <v>5295</v>
      </c>
      <c r="C16" t="s" s="264">
        <v>5296</v>
      </c>
    </row>
    <row r="17">
      <c r="A17" t="s">
        <v>132</v>
      </c>
      <c r="B17" t="s">
        <v>5297</v>
      </c>
      <c r="C17" t="s" s="264">
        <v>5298</v>
      </c>
    </row>
    <row r="18">
      <c r="A18" t="s">
        <v>132</v>
      </c>
      <c r="B18" t="s">
        <v>5299</v>
      </c>
      <c r="C18" t="s" s="264">
        <v>5300</v>
      </c>
    </row>
    <row r="19">
      <c r="A19" t="s">
        <v>132</v>
      </c>
      <c r="B19" t="s">
        <v>5301</v>
      </c>
      <c r="C19" t="s" s="264">
        <v>5302</v>
      </c>
    </row>
    <row r="20">
      <c r="A20" t="s">
        <v>132</v>
      </c>
      <c r="B20" t="s">
        <v>5303</v>
      </c>
      <c r="C20" t="s" s="264">
        <v>5304</v>
      </c>
    </row>
    <row r="21">
      <c r="A21" t="s">
        <v>132</v>
      </c>
      <c r="B21" t="s">
        <v>5305</v>
      </c>
      <c r="C21" t="s" s="264">
        <v>5306</v>
      </c>
    </row>
    <row r="22">
      <c r="A22" t="s">
        <v>132</v>
      </c>
      <c r="B22" t="s">
        <v>5307</v>
      </c>
      <c r="C22" t="s" s="264">
        <v>5308</v>
      </c>
    </row>
    <row r="23">
      <c r="A23" t="s">
        <v>132</v>
      </c>
      <c r="B23" t="s">
        <v>5309</v>
      </c>
      <c r="C23" t="s" s="264">
        <v>5310</v>
      </c>
    </row>
    <row r="24">
      <c r="A24" t="s">
        <v>132</v>
      </c>
      <c r="B24" t="s">
        <v>5311</v>
      </c>
      <c r="C24" t="s" s="264">
        <v>5312</v>
      </c>
    </row>
    <row r="25">
      <c r="A25" t="s">
        <v>132</v>
      </c>
      <c r="B25" t="s">
        <v>5313</v>
      </c>
      <c r="C25" t="s" s="264">
        <v>5314</v>
      </c>
    </row>
    <row r="26">
      <c r="A26" t="s">
        <v>132</v>
      </c>
      <c r="B26" t="s">
        <v>5315</v>
      </c>
      <c r="C26" t="s" s="264">
        <v>5316</v>
      </c>
    </row>
    <row r="27">
      <c r="A27" t="s">
        <v>132</v>
      </c>
      <c r="B27" t="s">
        <v>5317</v>
      </c>
      <c r="C27" t="s" s="264">
        <v>5318</v>
      </c>
    </row>
    <row r="28">
      <c r="A28" t="s">
        <v>132</v>
      </c>
      <c r="B28" t="s">
        <v>5319</v>
      </c>
      <c r="C28" t="s" s="264">
        <v>5320</v>
      </c>
    </row>
    <row r="29">
      <c r="A29" t="s">
        <v>132</v>
      </c>
      <c r="B29" t="s">
        <v>5321</v>
      </c>
      <c r="C29" t="s" s="264">
        <v>5322</v>
      </c>
    </row>
    <row r="30">
      <c r="A30" t="s">
        <v>132</v>
      </c>
      <c r="B30" t="s">
        <v>5323</v>
      </c>
      <c r="C30" t="s" s="264">
        <v>5324</v>
      </c>
    </row>
    <row r="31">
      <c r="A31" t="s">
        <v>132</v>
      </c>
      <c r="B31" t="s">
        <v>5325</v>
      </c>
      <c r="C31" t="s" s="264">
        <v>5326</v>
      </c>
    </row>
    <row r="32">
      <c r="A32" t="s">
        <v>132</v>
      </c>
      <c r="B32" t="s">
        <v>5327</v>
      </c>
      <c r="C32" t="s" s="264">
        <v>5328</v>
      </c>
    </row>
    <row r="33">
      <c r="A33" t="s">
        <v>132</v>
      </c>
      <c r="B33" t="s">
        <v>5329</v>
      </c>
      <c r="C33" t="s" s="264">
        <v>5330</v>
      </c>
    </row>
    <row r="34">
      <c r="A34" t="s">
        <v>132</v>
      </c>
      <c r="B34" t="s">
        <v>5331</v>
      </c>
      <c r="C34" t="s" s="264">
        <v>5332</v>
      </c>
    </row>
    <row r="35">
      <c r="A35" t="s">
        <v>132</v>
      </c>
      <c r="B35" t="s">
        <v>5333</v>
      </c>
      <c r="C35" t="s" s="264">
        <v>5334</v>
      </c>
    </row>
    <row r="36">
      <c r="A36" t="s">
        <v>132</v>
      </c>
      <c r="B36" t="s">
        <v>5335</v>
      </c>
      <c r="C36" t="s" s="264">
        <v>5336</v>
      </c>
    </row>
    <row r="37">
      <c r="A37" t="s">
        <v>132</v>
      </c>
      <c r="B37" t="s">
        <v>5337</v>
      </c>
      <c r="C37" t="s" s="264">
        <v>5338</v>
      </c>
    </row>
    <row r="38">
      <c r="A38" t="s">
        <v>132</v>
      </c>
      <c r="B38" t="s">
        <v>5339</v>
      </c>
      <c r="C38" t="s" s="264">
        <v>5340</v>
      </c>
    </row>
    <row r="39">
      <c r="A39" t="s">
        <v>132</v>
      </c>
      <c r="B39" t="s">
        <v>5341</v>
      </c>
      <c r="C39" t="s" s="264">
        <v>5342</v>
      </c>
    </row>
    <row r="40">
      <c r="A40" t="s">
        <v>132</v>
      </c>
      <c r="B40" t="s">
        <v>5343</v>
      </c>
      <c r="C40" t="s" s="264">
        <v>5344</v>
      </c>
    </row>
    <row r="41">
      <c r="A41" t="s">
        <v>132</v>
      </c>
      <c r="B41" t="s">
        <v>5345</v>
      </c>
      <c r="C41" t="s" s="264">
        <v>5346</v>
      </c>
    </row>
    <row r="42">
      <c r="A42" t="s">
        <v>132</v>
      </c>
      <c r="B42" t="s">
        <v>5347</v>
      </c>
      <c r="C42" t="s" s="264">
        <v>5348</v>
      </c>
    </row>
    <row r="43">
      <c r="A43" t="s">
        <v>132</v>
      </c>
      <c r="B43" t="s">
        <v>5349</v>
      </c>
      <c r="C43" t="s" s="264">
        <v>5350</v>
      </c>
    </row>
    <row r="44">
      <c r="A44" t="s">
        <v>132</v>
      </c>
      <c r="B44" t="s">
        <v>5351</v>
      </c>
      <c r="C44" t="s" s="264">
        <v>5352</v>
      </c>
    </row>
    <row r="45">
      <c r="A45" t="s">
        <v>132</v>
      </c>
      <c r="B45" t="s">
        <v>5353</v>
      </c>
      <c r="C45" t="s" s="264">
        <v>5354</v>
      </c>
    </row>
    <row r="46">
      <c r="A46" t="s">
        <v>132</v>
      </c>
      <c r="B46" t="s">
        <v>5355</v>
      </c>
      <c r="C46" t="s" s="264">
        <v>5356</v>
      </c>
    </row>
    <row r="47">
      <c r="A47" t="s">
        <v>132</v>
      </c>
      <c r="B47" t="s">
        <v>5357</v>
      </c>
      <c r="C47" t="s" s="264">
        <v>5358</v>
      </c>
    </row>
    <row r="48">
      <c r="A48" t="s">
        <v>132</v>
      </c>
      <c r="B48" t="s">
        <v>5359</v>
      </c>
      <c r="C48" t="s" s="264">
        <v>5360</v>
      </c>
    </row>
    <row r="49">
      <c r="A49" t="s">
        <v>132</v>
      </c>
      <c r="B49" t="s">
        <v>5361</v>
      </c>
      <c r="C49" t="s" s="264">
        <v>5362</v>
      </c>
    </row>
    <row r="50">
      <c r="A50" t="s">
        <v>132</v>
      </c>
      <c r="B50" t="s">
        <v>5363</v>
      </c>
      <c r="C50" t="s" s="264">
        <v>5364</v>
      </c>
    </row>
    <row r="51">
      <c r="A51" t="s">
        <v>132</v>
      </c>
      <c r="B51" t="s">
        <v>5365</v>
      </c>
      <c r="C51" t="s" s="264">
        <v>5366</v>
      </c>
    </row>
    <row r="52">
      <c r="A52" t="s">
        <v>132</v>
      </c>
      <c r="B52" t="s">
        <v>5367</v>
      </c>
      <c r="C52" t="s" s="264">
        <v>5368</v>
      </c>
    </row>
    <row r="53">
      <c r="A53" t="s">
        <v>132</v>
      </c>
      <c r="B53" t="s">
        <v>5369</v>
      </c>
      <c r="C53" t="s" s="264">
        <v>5370</v>
      </c>
    </row>
    <row r="54">
      <c r="A54" t="s">
        <v>132</v>
      </c>
      <c r="B54" t="s">
        <v>5371</v>
      </c>
      <c r="C54" t="s" s="264">
        <v>5372</v>
      </c>
    </row>
    <row r="55">
      <c r="A55" t="s">
        <v>132</v>
      </c>
      <c r="B55" t="s">
        <v>5373</v>
      </c>
      <c r="C55" t="s" s="264">
        <v>5374</v>
      </c>
    </row>
    <row r="56">
      <c r="A56" t="s">
        <v>132</v>
      </c>
      <c r="B56" t="s">
        <v>5375</v>
      </c>
      <c r="C56" t="s" s="264">
        <v>5376</v>
      </c>
    </row>
    <row r="57">
      <c r="A57" t="s">
        <v>132</v>
      </c>
      <c r="B57" t="s">
        <v>5377</v>
      </c>
      <c r="C57" t="s" s="264">
        <v>5378</v>
      </c>
    </row>
    <row r="58">
      <c r="A58" t="s">
        <v>132</v>
      </c>
      <c r="B58" t="s">
        <v>5379</v>
      </c>
      <c r="C58" t="s" s="264">
        <v>5380</v>
      </c>
    </row>
    <row r="59">
      <c r="A59" t="s">
        <v>132</v>
      </c>
      <c r="B59" t="s">
        <v>5381</v>
      </c>
      <c r="C59" t="s" s="264">
        <v>5382</v>
      </c>
    </row>
    <row r="60">
      <c r="A60" t="s">
        <v>132</v>
      </c>
      <c r="B60" t="s">
        <v>5383</v>
      </c>
      <c r="C60" t="s" s="264">
        <v>5384</v>
      </c>
    </row>
    <row r="61">
      <c r="A61" t="s">
        <v>132</v>
      </c>
      <c r="B61" t="s">
        <v>5385</v>
      </c>
      <c r="C61" t="s" s="264">
        <v>5386</v>
      </c>
    </row>
    <row r="62">
      <c r="A62" t="s">
        <v>132</v>
      </c>
      <c r="B62" t="s">
        <v>5387</v>
      </c>
      <c r="C62" t="s" s="264">
        <v>5388</v>
      </c>
    </row>
    <row r="63">
      <c r="A63" t="s">
        <v>132</v>
      </c>
      <c r="B63" t="s">
        <v>5389</v>
      </c>
      <c r="C63" t="s" s="264">
        <v>5390</v>
      </c>
    </row>
    <row r="64">
      <c r="A64" t="s">
        <v>132</v>
      </c>
      <c r="B64" t="s">
        <v>5391</v>
      </c>
      <c r="C64" t="s" s="264">
        <v>5392</v>
      </c>
    </row>
    <row r="65">
      <c r="A65" t="s">
        <v>132</v>
      </c>
      <c r="B65" t="s">
        <v>5393</v>
      </c>
      <c r="C65" t="s" s="264">
        <v>5394</v>
      </c>
    </row>
    <row r="66">
      <c r="A66" t="s">
        <v>132</v>
      </c>
      <c r="B66" t="s">
        <v>5395</v>
      </c>
      <c r="C66" t="s" s="264">
        <v>5396</v>
      </c>
    </row>
    <row r="67">
      <c r="A67" t="s">
        <v>132</v>
      </c>
      <c r="B67" t="s">
        <v>5397</v>
      </c>
      <c r="C67" t="s" s="264">
        <v>5398</v>
      </c>
    </row>
    <row r="68">
      <c r="A68" t="s">
        <v>132</v>
      </c>
      <c r="B68" t="s">
        <v>5399</v>
      </c>
      <c r="C68" t="s" s="264">
        <v>5400</v>
      </c>
    </row>
    <row r="69">
      <c r="A69" t="s">
        <v>132</v>
      </c>
      <c r="B69" t="s">
        <v>5401</v>
      </c>
      <c r="C69" t="s" s="264">
        <v>5402</v>
      </c>
    </row>
    <row r="70">
      <c r="A70" t="s">
        <v>132</v>
      </c>
      <c r="B70" t="s">
        <v>5403</v>
      </c>
      <c r="C70" t="s" s="264">
        <v>5404</v>
      </c>
    </row>
    <row r="71">
      <c r="A71" t="s">
        <v>132</v>
      </c>
      <c r="B71" t="s">
        <v>5405</v>
      </c>
      <c r="C71" t="s" s="264">
        <v>5406</v>
      </c>
    </row>
    <row r="72">
      <c r="A72" t="s">
        <v>132</v>
      </c>
      <c r="B72" t="s">
        <v>5407</v>
      </c>
      <c r="C72" t="s" s="264">
        <v>5408</v>
      </c>
    </row>
    <row r="73">
      <c r="A73" t="s">
        <v>132</v>
      </c>
      <c r="B73" t="s">
        <v>5409</v>
      </c>
      <c r="C73" t="s" s="264">
        <v>5410</v>
      </c>
    </row>
    <row r="74">
      <c r="A74" t="s">
        <v>132</v>
      </c>
      <c r="B74" t="s">
        <v>5411</v>
      </c>
      <c r="C74" t="s" s="264">
        <v>5412</v>
      </c>
    </row>
    <row r="75">
      <c r="A75" t="s">
        <v>132</v>
      </c>
      <c r="B75" t="s">
        <v>5413</v>
      </c>
      <c r="C75" t="s" s="264">
        <v>5414</v>
      </c>
    </row>
    <row r="76">
      <c r="A76" t="s">
        <v>132</v>
      </c>
      <c r="B76" t="s">
        <v>5415</v>
      </c>
      <c r="C76" t="s" s="264">
        <v>5416</v>
      </c>
    </row>
    <row r="77">
      <c r="A77" t="s">
        <v>132</v>
      </c>
      <c r="B77" t="s">
        <v>5417</v>
      </c>
      <c r="C77" t="s" s="264">
        <v>5418</v>
      </c>
    </row>
    <row r="78">
      <c r="A78" t="s">
        <v>132</v>
      </c>
      <c r="B78" t="s">
        <v>5419</v>
      </c>
      <c r="C78" t="s" s="264">
        <v>5420</v>
      </c>
    </row>
    <row r="79">
      <c r="A79" t="s">
        <v>132</v>
      </c>
      <c r="B79" t="s">
        <v>5421</v>
      </c>
      <c r="C79" t="s" s="264">
        <v>5422</v>
      </c>
    </row>
    <row r="80">
      <c r="A80" t="s">
        <v>132</v>
      </c>
      <c r="B80" t="s">
        <v>5423</v>
      </c>
      <c r="C80" t="s" s="264">
        <v>5424</v>
      </c>
    </row>
    <row r="81">
      <c r="A81" t="s">
        <v>132</v>
      </c>
      <c r="B81" t="s">
        <v>5425</v>
      </c>
      <c r="C81" t="s" s="264">
        <v>5426</v>
      </c>
    </row>
    <row r="82">
      <c r="A82" t="s">
        <v>132</v>
      </c>
      <c r="B82" t="s">
        <v>5427</v>
      </c>
      <c r="C82" t="s" s="264">
        <v>5428</v>
      </c>
    </row>
    <row r="83">
      <c r="A83" t="s">
        <v>132</v>
      </c>
      <c r="B83" t="s">
        <v>5429</v>
      </c>
      <c r="C83" t="s" s="264">
        <v>5430</v>
      </c>
    </row>
    <row r="84">
      <c r="A84" t="s">
        <v>132</v>
      </c>
      <c r="B84" t="s">
        <v>5431</v>
      </c>
      <c r="C84" t="s" s="264">
        <v>5432</v>
      </c>
    </row>
    <row r="85">
      <c r="A85" t="s">
        <v>132</v>
      </c>
      <c r="B85" t="s">
        <v>5433</v>
      </c>
      <c r="C85" t="s" s="264">
        <v>5434</v>
      </c>
    </row>
    <row r="86">
      <c r="A86" t="s">
        <v>132</v>
      </c>
      <c r="B86" t="s">
        <v>5435</v>
      </c>
      <c r="C86" t="s" s="264">
        <v>5436</v>
      </c>
    </row>
    <row r="87">
      <c r="A87" t="s">
        <v>132</v>
      </c>
      <c r="B87" t="s">
        <v>5437</v>
      </c>
      <c r="C87" t="s" s="264">
        <v>5438</v>
      </c>
    </row>
    <row r="88">
      <c r="A88" t="s">
        <v>132</v>
      </c>
      <c r="B88" t="s">
        <v>5439</v>
      </c>
      <c r="C88" t="s" s="264">
        <v>5440</v>
      </c>
    </row>
    <row r="89">
      <c r="A89" t="s">
        <v>132</v>
      </c>
      <c r="B89" t="s">
        <v>5441</v>
      </c>
      <c r="C89" t="s" s="264">
        <v>5442</v>
      </c>
    </row>
    <row r="90">
      <c r="A90" t="s">
        <v>132</v>
      </c>
      <c r="B90" t="s">
        <v>5443</v>
      </c>
      <c r="C90" t="s" s="264">
        <v>5444</v>
      </c>
    </row>
    <row r="91">
      <c r="A91" t="s">
        <v>132</v>
      </c>
      <c r="B91" t="s">
        <v>5445</v>
      </c>
      <c r="C91" t="s" s="264">
        <v>5446</v>
      </c>
    </row>
    <row r="92">
      <c r="A92" t="s">
        <v>132</v>
      </c>
      <c r="B92" t="s">
        <v>5447</v>
      </c>
      <c r="C92" t="s" s="264">
        <v>5448</v>
      </c>
    </row>
    <row r="93">
      <c r="A93" t="s">
        <v>132</v>
      </c>
      <c r="B93" t="s">
        <v>5449</v>
      </c>
      <c r="C93" t="s" s="264">
        <v>5450</v>
      </c>
    </row>
    <row r="94">
      <c r="A94" t="s">
        <v>132</v>
      </c>
      <c r="B94" t="s">
        <v>5451</v>
      </c>
      <c r="C94" t="s" s="264">
        <v>5452</v>
      </c>
    </row>
    <row r="95">
      <c r="A95" t="s">
        <v>132</v>
      </c>
      <c r="B95" t="s">
        <v>5453</v>
      </c>
      <c r="C95" t="s" s="264">
        <v>5454</v>
      </c>
    </row>
    <row r="96">
      <c r="A96" t="s">
        <v>132</v>
      </c>
      <c r="B96" t="s">
        <v>5455</v>
      </c>
      <c r="C96" t="s" s="264">
        <v>5456</v>
      </c>
    </row>
    <row r="97">
      <c r="A97" t="s">
        <v>132</v>
      </c>
      <c r="B97" t="s">
        <v>5457</v>
      </c>
      <c r="C97" t="s" s="264">
        <v>5458</v>
      </c>
    </row>
    <row r="98">
      <c r="A98" t="s">
        <v>132</v>
      </c>
      <c r="B98" t="s">
        <v>5459</v>
      </c>
      <c r="C98" t="s" s="264">
        <v>5460</v>
      </c>
    </row>
    <row r="99">
      <c r="A99" t="s">
        <v>132</v>
      </c>
      <c r="B99" t="s">
        <v>5461</v>
      </c>
      <c r="C99" t="s" s="264">
        <v>5462</v>
      </c>
    </row>
    <row r="100">
      <c r="A100" t="s">
        <v>132</v>
      </c>
      <c r="B100" t="s">
        <v>5463</v>
      </c>
      <c r="C100" t="s" s="264">
        <v>5464</v>
      </c>
    </row>
    <row r="101">
      <c r="A101" t="s">
        <v>132</v>
      </c>
      <c r="B101" t="s">
        <v>5465</v>
      </c>
      <c r="C101" t="s" s="264">
        <v>5466</v>
      </c>
    </row>
    <row r="102">
      <c r="A102" t="s">
        <v>132</v>
      </c>
      <c r="B102" t="s">
        <v>5467</v>
      </c>
      <c r="C102" t="s" s="264">
        <v>5468</v>
      </c>
    </row>
    <row r="103">
      <c r="A103" t="s">
        <v>132</v>
      </c>
      <c r="B103" t="s">
        <v>5469</v>
      </c>
      <c r="C103" t="s" s="264">
        <v>5470</v>
      </c>
    </row>
    <row r="104">
      <c r="A104" t="s">
        <v>132</v>
      </c>
      <c r="B104" t="s">
        <v>5471</v>
      </c>
      <c r="C104" t="s" s="264">
        <v>5472</v>
      </c>
    </row>
    <row r="105">
      <c r="A105" t="s">
        <v>132</v>
      </c>
      <c r="B105" t="s">
        <v>5473</v>
      </c>
      <c r="C105" t="s" s="264">
        <v>5474</v>
      </c>
    </row>
    <row r="106">
      <c r="A106" t="s">
        <v>132</v>
      </c>
      <c r="B106" t="s">
        <v>5475</v>
      </c>
      <c r="C106" t="s" s="264">
        <v>5476</v>
      </c>
    </row>
    <row r="107">
      <c r="A107" t="s">
        <v>132</v>
      </c>
      <c r="B107" t="s">
        <v>5477</v>
      </c>
      <c r="C107" t="s" s="264">
        <v>5478</v>
      </c>
    </row>
    <row r="108">
      <c r="A108" t="s">
        <v>132</v>
      </c>
      <c r="B108" t="s">
        <v>5479</v>
      </c>
      <c r="C108" t="s" s="264">
        <v>5480</v>
      </c>
    </row>
    <row r="109">
      <c r="A109" t="s">
        <v>132</v>
      </c>
      <c r="B109" t="s">
        <v>5481</v>
      </c>
      <c r="C109" t="s" s="264">
        <v>5482</v>
      </c>
    </row>
    <row r="110">
      <c r="A110" t="s">
        <v>132</v>
      </c>
      <c r="B110" t="s">
        <v>5483</v>
      </c>
      <c r="C110" t="s" s="264">
        <v>5484</v>
      </c>
    </row>
    <row r="111">
      <c r="A111" t="s">
        <v>132</v>
      </c>
      <c r="B111" t="s">
        <v>5485</v>
      </c>
      <c r="C111" t="s" s="264">
        <v>5486</v>
      </c>
    </row>
    <row r="112">
      <c r="A112" t="s">
        <v>132</v>
      </c>
      <c r="B112" t="s">
        <v>5487</v>
      </c>
      <c r="C112" t="s" s="264">
        <v>5488</v>
      </c>
    </row>
    <row r="113">
      <c r="A113" t="s">
        <v>132</v>
      </c>
      <c r="B113" t="s">
        <v>5489</v>
      </c>
      <c r="C113" t="s" s="264">
        <v>5490</v>
      </c>
    </row>
    <row r="114">
      <c r="A114" t="s">
        <v>132</v>
      </c>
      <c r="B114" t="s">
        <v>5491</v>
      </c>
      <c r="C114" t="s" s="264">
        <v>5492</v>
      </c>
    </row>
    <row r="115">
      <c r="A115" t="s">
        <v>132</v>
      </c>
      <c r="B115" t="s">
        <v>5493</v>
      </c>
      <c r="C115" t="s" s="264">
        <v>5494</v>
      </c>
    </row>
    <row r="116">
      <c r="A116" t="s">
        <v>132</v>
      </c>
      <c r="B116" t="s">
        <v>5495</v>
      </c>
      <c r="C116" t="s" s="264">
        <v>5496</v>
      </c>
    </row>
    <row r="117">
      <c r="A117" t="s">
        <v>132</v>
      </c>
      <c r="B117" t="s">
        <v>5497</v>
      </c>
      <c r="C117" t="s" s="264">
        <v>5498</v>
      </c>
    </row>
    <row r="118">
      <c r="A118" t="s">
        <v>132</v>
      </c>
      <c r="B118" t="s">
        <v>5499</v>
      </c>
      <c r="C118" t="s" s="264">
        <v>5500</v>
      </c>
    </row>
    <row r="119">
      <c r="A119" t="s">
        <v>132</v>
      </c>
      <c r="B119" t="s">
        <v>5501</v>
      </c>
      <c r="C119" t="s" s="264">
        <v>5502</v>
      </c>
    </row>
    <row r="120">
      <c r="A120" t="s">
        <v>132</v>
      </c>
      <c r="B120" t="s">
        <v>5503</v>
      </c>
      <c r="C120" t="s" s="264">
        <v>126</v>
      </c>
    </row>
    <row r="121">
      <c r="A121" t="s">
        <v>132</v>
      </c>
      <c r="B121" t="s">
        <v>5504</v>
      </c>
      <c r="C121" t="s" s="264">
        <v>5505</v>
      </c>
    </row>
    <row r="122">
      <c r="A122" t="s">
        <v>132</v>
      </c>
      <c r="B122" t="s">
        <v>5506</v>
      </c>
      <c r="C122" t="s" s="264">
        <v>5507</v>
      </c>
    </row>
    <row r="123">
      <c r="A123" t="s">
        <v>132</v>
      </c>
      <c r="B123" t="s">
        <v>5508</v>
      </c>
      <c r="C123" t="s" s="264">
        <v>5509</v>
      </c>
    </row>
    <row r="124">
      <c r="A124" t="s">
        <v>132</v>
      </c>
      <c r="B124" t="s">
        <v>5510</v>
      </c>
      <c r="C124" t="s" s="264">
        <v>5511</v>
      </c>
    </row>
    <row r="125">
      <c r="A125" t="s">
        <v>132</v>
      </c>
      <c r="B125" t="s">
        <v>5512</v>
      </c>
      <c r="C125" t="s" s="264">
        <v>5513</v>
      </c>
    </row>
    <row r="126">
      <c r="A126" t="s">
        <v>132</v>
      </c>
      <c r="B126" t="s">
        <v>5514</v>
      </c>
      <c r="C126" t="s" s="264">
        <v>5515</v>
      </c>
    </row>
    <row r="127">
      <c r="A127" t="s">
        <v>132</v>
      </c>
      <c r="B127" t="s">
        <v>5516</v>
      </c>
      <c r="C127" t="s" s="264">
        <v>5517</v>
      </c>
    </row>
    <row r="128">
      <c r="A128" t="s">
        <v>132</v>
      </c>
      <c r="B128" t="s">
        <v>5518</v>
      </c>
      <c r="C128" t="s" s="264">
        <v>5519</v>
      </c>
    </row>
    <row r="129">
      <c r="A129" t="s">
        <v>132</v>
      </c>
      <c r="B129" t="s">
        <v>5520</v>
      </c>
      <c r="C129" t="s" s="264">
        <v>5521</v>
      </c>
    </row>
    <row r="130">
      <c r="A130" t="s">
        <v>132</v>
      </c>
      <c r="B130" t="s">
        <v>5522</v>
      </c>
      <c r="C130" t="s" s="264">
        <v>5523</v>
      </c>
    </row>
    <row r="131">
      <c r="A131" t="s">
        <v>132</v>
      </c>
      <c r="B131" t="s">
        <v>5524</v>
      </c>
      <c r="C131" t="s" s="264">
        <v>5525</v>
      </c>
    </row>
    <row r="132">
      <c r="A132" t="s">
        <v>132</v>
      </c>
      <c r="B132" t="s">
        <v>5526</v>
      </c>
      <c r="C132" t="s" s="264">
        <v>5527</v>
      </c>
    </row>
    <row r="133">
      <c r="A133" t="s">
        <v>132</v>
      </c>
      <c r="B133" t="s">
        <v>5528</v>
      </c>
      <c r="C133" t="s" s="264">
        <v>5529</v>
      </c>
    </row>
    <row r="134">
      <c r="A134" t="s">
        <v>132</v>
      </c>
      <c r="B134" t="s">
        <v>5530</v>
      </c>
      <c r="C134" t="s" s="264">
        <v>5531</v>
      </c>
    </row>
    <row r="135">
      <c r="A135" t="s">
        <v>132</v>
      </c>
      <c r="B135" t="s">
        <v>5532</v>
      </c>
      <c r="C135" t="s" s="264">
        <v>5533</v>
      </c>
    </row>
    <row r="136">
      <c r="A136" t="s">
        <v>132</v>
      </c>
      <c r="B136" t="s">
        <v>5534</v>
      </c>
      <c r="C136" t="s" s="264">
        <v>5535</v>
      </c>
    </row>
    <row r="137">
      <c r="A137" t="s">
        <v>132</v>
      </c>
      <c r="B137" t="s">
        <v>5536</v>
      </c>
      <c r="C137" t="s" s="264">
        <v>5537</v>
      </c>
    </row>
    <row r="138">
      <c r="A138" t="s">
        <v>132</v>
      </c>
      <c r="B138" t="s">
        <v>5538</v>
      </c>
      <c r="C138" t="s" s="264">
        <v>5539</v>
      </c>
    </row>
    <row r="139">
      <c r="A139" t="s">
        <v>132</v>
      </c>
      <c r="B139" t="s">
        <v>5540</v>
      </c>
      <c r="C139" t="s" s="264">
        <v>5541</v>
      </c>
    </row>
    <row r="140">
      <c r="A140" t="s">
        <v>132</v>
      </c>
      <c r="B140" t="s">
        <v>5542</v>
      </c>
      <c r="C140" t="s" s="264">
        <v>5543</v>
      </c>
    </row>
    <row r="141">
      <c r="A141" t="s">
        <v>132</v>
      </c>
      <c r="B141" t="s">
        <v>5544</v>
      </c>
      <c r="C141" t="s" s="264">
        <v>5545</v>
      </c>
    </row>
    <row r="142">
      <c r="A142" t="s">
        <v>132</v>
      </c>
      <c r="B142" t="s">
        <v>5546</v>
      </c>
      <c r="C142" t="s" s="264">
        <v>5547</v>
      </c>
    </row>
    <row r="143">
      <c r="A143" t="s">
        <v>132</v>
      </c>
      <c r="B143" t="s">
        <v>5548</v>
      </c>
      <c r="C143" t="s" s="264">
        <v>5549</v>
      </c>
    </row>
    <row r="144">
      <c r="A144" t="s">
        <v>132</v>
      </c>
      <c r="B144" t="s">
        <v>5550</v>
      </c>
      <c r="C144" t="s" s="264">
        <v>5551</v>
      </c>
    </row>
    <row r="145">
      <c r="A145" t="s">
        <v>132</v>
      </c>
      <c r="B145" t="s">
        <v>5552</v>
      </c>
      <c r="C145" t="s" s="264">
        <v>5553</v>
      </c>
    </row>
    <row r="146">
      <c r="A146" t="s">
        <v>132</v>
      </c>
      <c r="B146" t="s">
        <v>5554</v>
      </c>
      <c r="C146" t="s" s="264">
        <v>5555</v>
      </c>
    </row>
    <row r="147">
      <c r="A147" t="s">
        <v>132</v>
      </c>
      <c r="B147" t="s">
        <v>5556</v>
      </c>
      <c r="C147" t="s" s="264">
        <v>5557</v>
      </c>
    </row>
    <row r="148">
      <c r="A148" t="s">
        <v>132</v>
      </c>
      <c r="B148" t="s">
        <v>5558</v>
      </c>
      <c r="C148" t="s" s="264">
        <v>5559</v>
      </c>
    </row>
    <row r="149">
      <c r="A149" t="s">
        <v>132</v>
      </c>
      <c r="B149" t="s">
        <v>5560</v>
      </c>
      <c r="C149" t="s" s="264">
        <v>5561</v>
      </c>
    </row>
    <row r="150">
      <c r="A150" t="s">
        <v>132</v>
      </c>
      <c r="B150" t="s">
        <v>5562</v>
      </c>
      <c r="C150" t="s" s="264">
        <v>5563</v>
      </c>
    </row>
    <row r="151">
      <c r="A151" t="s">
        <v>132</v>
      </c>
      <c r="B151" t="s">
        <v>5564</v>
      </c>
      <c r="C151" t="s" s="264">
        <v>5565</v>
      </c>
    </row>
    <row r="152">
      <c r="A152" t="s">
        <v>132</v>
      </c>
      <c r="B152" t="s">
        <v>5566</v>
      </c>
      <c r="C152" t="s" s="264">
        <v>5567</v>
      </c>
    </row>
    <row r="153">
      <c r="A153" t="s">
        <v>132</v>
      </c>
      <c r="B153" t="s">
        <v>5568</v>
      </c>
      <c r="C153" t="s" s="264">
        <v>5569</v>
      </c>
    </row>
    <row r="154">
      <c r="A154" t="s">
        <v>132</v>
      </c>
      <c r="B154" t="s">
        <v>5570</v>
      </c>
      <c r="C154" t="s" s="264">
        <v>5571</v>
      </c>
    </row>
    <row r="155">
      <c r="A155" t="s">
        <v>132</v>
      </c>
      <c r="B155" t="s">
        <v>5572</v>
      </c>
      <c r="C155" t="s" s="264">
        <v>5573</v>
      </c>
    </row>
    <row r="156">
      <c r="A156" t="s">
        <v>132</v>
      </c>
      <c r="B156" t="s">
        <v>5574</v>
      </c>
      <c r="C156" t="s" s="264">
        <v>5575</v>
      </c>
    </row>
    <row r="157">
      <c r="A157" t="s">
        <v>132</v>
      </c>
      <c r="B157" t="s">
        <v>5576</v>
      </c>
      <c r="C157" t="s" s="264">
        <v>5577</v>
      </c>
    </row>
    <row r="158">
      <c r="A158" t="s">
        <v>132</v>
      </c>
      <c r="B158" t="s">
        <v>5578</v>
      </c>
      <c r="C158" t="s" s="264">
        <v>5579</v>
      </c>
    </row>
    <row r="159">
      <c r="A159" t="s">
        <v>132</v>
      </c>
      <c r="B159" t="s">
        <v>5580</v>
      </c>
      <c r="C159" t="s" s="264">
        <v>5581</v>
      </c>
    </row>
    <row r="160">
      <c r="A160" t="s">
        <v>132</v>
      </c>
      <c r="B160" t="s">
        <v>5582</v>
      </c>
      <c r="C160" t="s" s="264">
        <v>5583</v>
      </c>
    </row>
    <row r="161">
      <c r="A161" t="s">
        <v>132</v>
      </c>
      <c r="B161" t="s">
        <v>5584</v>
      </c>
      <c r="C161" t="s" s="264">
        <v>5585</v>
      </c>
    </row>
    <row r="162">
      <c r="A162" t="s">
        <v>132</v>
      </c>
      <c r="B162" t="s">
        <v>5586</v>
      </c>
      <c r="C162" t="s" s="264">
        <v>5587</v>
      </c>
    </row>
    <row r="163">
      <c r="A163" t="s">
        <v>132</v>
      </c>
      <c r="B163" t="s">
        <v>5588</v>
      </c>
      <c r="C163" t="s" s="264">
        <v>5589</v>
      </c>
    </row>
    <row r="164">
      <c r="A164" t="s">
        <v>132</v>
      </c>
      <c r="B164" t="s">
        <v>5590</v>
      </c>
      <c r="C164" t="s" s="264">
        <v>5591</v>
      </c>
    </row>
    <row r="165">
      <c r="A165" t="s">
        <v>132</v>
      </c>
      <c r="B165" t="s">
        <v>5592</v>
      </c>
      <c r="C165" t="s" s="264">
        <v>5593</v>
      </c>
    </row>
    <row r="166">
      <c r="A166" t="s">
        <v>132</v>
      </c>
      <c r="B166" t="s">
        <v>5594</v>
      </c>
      <c r="C166" t="s" s="264">
        <v>5595</v>
      </c>
    </row>
    <row r="167">
      <c r="A167" t="s">
        <v>132</v>
      </c>
      <c r="B167" t="s">
        <v>5596</v>
      </c>
      <c r="C167" t="s" s="264">
        <v>5597</v>
      </c>
    </row>
    <row r="168">
      <c r="A168" t="s">
        <v>132</v>
      </c>
      <c r="B168" t="s">
        <v>5598</v>
      </c>
      <c r="C168" t="s" s="264">
        <v>5599</v>
      </c>
    </row>
    <row r="169">
      <c r="A169" t="s">
        <v>132</v>
      </c>
      <c r="B169" t="s">
        <v>5600</v>
      </c>
      <c r="C169" t="s" s="264">
        <v>5601</v>
      </c>
    </row>
    <row r="170">
      <c r="A170" t="s">
        <v>132</v>
      </c>
      <c r="B170" t="s">
        <v>5602</v>
      </c>
      <c r="C170" t="s" s="264">
        <v>5603</v>
      </c>
    </row>
    <row r="171">
      <c r="A171" t="s">
        <v>132</v>
      </c>
      <c r="B171" t="s">
        <v>5604</v>
      </c>
      <c r="C171" t="s" s="264">
        <v>5605</v>
      </c>
    </row>
    <row r="172">
      <c r="A172" t="s">
        <v>132</v>
      </c>
      <c r="B172" t="s">
        <v>5606</v>
      </c>
      <c r="C172" t="s" s="264">
        <v>5607</v>
      </c>
    </row>
    <row r="173">
      <c r="A173" t="s">
        <v>132</v>
      </c>
      <c r="B173" t="s">
        <v>5608</v>
      </c>
      <c r="C173" t="s" s="264">
        <v>5609</v>
      </c>
    </row>
    <row r="174">
      <c r="A174" t="s">
        <v>132</v>
      </c>
      <c r="B174" t="s">
        <v>5610</v>
      </c>
      <c r="C174" t="s" s="264">
        <v>5611</v>
      </c>
    </row>
    <row r="175">
      <c r="A175" t="s">
        <v>132</v>
      </c>
      <c r="B175" t="s">
        <v>5612</v>
      </c>
      <c r="C175" t="s" s="264">
        <v>5613</v>
      </c>
    </row>
    <row r="176">
      <c r="A176" t="s">
        <v>132</v>
      </c>
      <c r="B176" t="s">
        <v>5614</v>
      </c>
      <c r="C176" t="s" s="264">
        <v>5615</v>
      </c>
    </row>
    <row r="177">
      <c r="A177" t="s">
        <v>132</v>
      </c>
      <c r="B177" t="s">
        <v>5616</v>
      </c>
      <c r="C177" t="s" s="264">
        <v>5617</v>
      </c>
    </row>
    <row r="178">
      <c r="A178" t="s">
        <v>132</v>
      </c>
      <c r="B178" t="s">
        <v>5618</v>
      </c>
      <c r="C178" t="s" s="264">
        <v>5619</v>
      </c>
    </row>
    <row r="179">
      <c r="A179" t="s">
        <v>132</v>
      </c>
      <c r="B179" t="s">
        <v>5620</v>
      </c>
      <c r="C179" t="s" s="264">
        <v>5621</v>
      </c>
    </row>
    <row r="180">
      <c r="A180" t="s">
        <v>132</v>
      </c>
      <c r="B180" t="s">
        <v>5622</v>
      </c>
      <c r="C180" t="s" s="264">
        <v>5623</v>
      </c>
    </row>
    <row r="181">
      <c r="A181" t="s">
        <v>132</v>
      </c>
      <c r="B181" t="s">
        <v>5624</v>
      </c>
      <c r="C181" t="s" s="264">
        <v>5625</v>
      </c>
    </row>
    <row r="182">
      <c r="A182" t="s">
        <v>132</v>
      </c>
      <c r="B182" t="s">
        <v>5626</v>
      </c>
      <c r="C182" t="s" s="264">
        <v>5627</v>
      </c>
    </row>
    <row r="183">
      <c r="A183" t="s">
        <v>132</v>
      </c>
      <c r="B183" t="s">
        <v>5628</v>
      </c>
      <c r="C183" t="s" s="264">
        <v>5629</v>
      </c>
    </row>
    <row r="184">
      <c r="A184" t="s">
        <v>132</v>
      </c>
      <c r="B184" t="s">
        <v>5630</v>
      </c>
      <c r="C184" t="s" s="264">
        <v>5631</v>
      </c>
    </row>
    <row r="185">
      <c r="A185" t="s">
        <v>132</v>
      </c>
      <c r="B185" t="s">
        <v>5632</v>
      </c>
      <c r="C185" t="s" s="264">
        <v>5633</v>
      </c>
    </row>
    <row r="186">
      <c r="A186" t="s">
        <v>132</v>
      </c>
      <c r="B186" t="s">
        <v>5634</v>
      </c>
      <c r="C186" t="s" s="264">
        <v>5635</v>
      </c>
    </row>
    <row r="187">
      <c r="A187" t="s">
        <v>132</v>
      </c>
      <c r="B187" t="s">
        <v>5636</v>
      </c>
      <c r="C187" t="s" s="264">
        <v>5637</v>
      </c>
    </row>
    <row r="188">
      <c r="A188" t="s">
        <v>132</v>
      </c>
      <c r="B188" t="s">
        <v>5638</v>
      </c>
      <c r="C188" t="s" s="264">
        <v>5639</v>
      </c>
    </row>
    <row r="189">
      <c r="A189" t="s">
        <v>132</v>
      </c>
      <c r="B189" t="s">
        <v>5640</v>
      </c>
      <c r="C189" t="s" s="264">
        <v>5641</v>
      </c>
    </row>
    <row r="190">
      <c r="A190" t="s">
        <v>132</v>
      </c>
      <c r="B190" t="s">
        <v>5642</v>
      </c>
      <c r="C190" t="s" s="264">
        <v>5643</v>
      </c>
    </row>
    <row r="191">
      <c r="A191" t="s">
        <v>132</v>
      </c>
      <c r="B191" t="s">
        <v>5644</v>
      </c>
      <c r="C191" t="s" s="264">
        <v>5645</v>
      </c>
    </row>
    <row r="192">
      <c r="A192" t="s">
        <v>132</v>
      </c>
      <c r="B192" t="s">
        <v>5646</v>
      </c>
      <c r="C192" t="s" s="264">
        <v>5647</v>
      </c>
    </row>
    <row r="193">
      <c r="A193" t="s">
        <v>132</v>
      </c>
      <c r="B193" t="s">
        <v>5648</v>
      </c>
      <c r="C193" t="s" s="264">
        <v>5649</v>
      </c>
    </row>
    <row r="194">
      <c r="A194" t="s">
        <v>132</v>
      </c>
      <c r="B194" t="s">
        <v>5650</v>
      </c>
      <c r="C194" t="s" s="264">
        <v>5651</v>
      </c>
    </row>
    <row r="195">
      <c r="A195" t="s">
        <v>132</v>
      </c>
      <c r="B195" t="s">
        <v>5652</v>
      </c>
      <c r="C195" t="s" s="264">
        <v>5653</v>
      </c>
    </row>
    <row r="196">
      <c r="A196" t="s">
        <v>132</v>
      </c>
      <c r="B196" t="s">
        <v>5654</v>
      </c>
      <c r="C196" t="s" s="264">
        <v>5655</v>
      </c>
    </row>
    <row r="197">
      <c r="A197" t="s">
        <v>132</v>
      </c>
      <c r="B197" t="s">
        <v>5656</v>
      </c>
      <c r="C197" t="s" s="264">
        <v>5657</v>
      </c>
    </row>
    <row r="198">
      <c r="A198" t="s">
        <v>132</v>
      </c>
      <c r="B198" t="s">
        <v>5658</v>
      </c>
      <c r="C198" t="s" s="264">
        <v>5659</v>
      </c>
    </row>
    <row r="199">
      <c r="A199" t="s">
        <v>156</v>
      </c>
      <c r="B199" t="s">
        <v>5660</v>
      </c>
      <c r="C199" t="s" s="264">
        <v>5308</v>
      </c>
    </row>
    <row r="200">
      <c r="A200" t="s">
        <v>156</v>
      </c>
      <c r="B200" t="s">
        <v>5661</v>
      </c>
      <c r="C200" t="s" s="264">
        <v>5310</v>
      </c>
    </row>
    <row r="201">
      <c r="A201" t="s">
        <v>156</v>
      </c>
      <c r="B201" t="s">
        <v>5662</v>
      </c>
      <c r="C201" t="s" s="264">
        <v>5312</v>
      </c>
    </row>
    <row r="202">
      <c r="A202" t="s">
        <v>156</v>
      </c>
      <c r="B202" t="s">
        <v>5663</v>
      </c>
      <c r="C202" t="s" s="264">
        <v>5664</v>
      </c>
    </row>
    <row r="203">
      <c r="A203" t="s">
        <v>156</v>
      </c>
      <c r="B203" t="s">
        <v>5665</v>
      </c>
      <c r="C203" t="s" s="264">
        <v>5314</v>
      </c>
    </row>
    <row r="204">
      <c r="A204" t="s">
        <v>156</v>
      </c>
      <c r="B204" t="s">
        <v>5666</v>
      </c>
      <c r="C204" t="s" s="264">
        <v>5316</v>
      </c>
    </row>
    <row r="205">
      <c r="A205" t="s">
        <v>156</v>
      </c>
      <c r="B205" t="s">
        <v>5667</v>
      </c>
      <c r="C205" t="s" s="264">
        <v>5318</v>
      </c>
    </row>
    <row r="206">
      <c r="A206" t="s">
        <v>156</v>
      </c>
      <c r="B206" t="s">
        <v>5668</v>
      </c>
      <c r="C206" t="s" s="264">
        <v>5320</v>
      </c>
    </row>
    <row r="207">
      <c r="A207" t="s">
        <v>156</v>
      </c>
      <c r="B207" t="s">
        <v>5669</v>
      </c>
      <c r="C207" t="s" s="264">
        <v>5322</v>
      </c>
    </row>
    <row r="208">
      <c r="A208" t="s">
        <v>156</v>
      </c>
      <c r="B208" t="s">
        <v>5670</v>
      </c>
      <c r="C208" t="s" s="264">
        <v>5324</v>
      </c>
    </row>
    <row r="209">
      <c r="A209" t="s">
        <v>156</v>
      </c>
      <c r="B209" t="s">
        <v>5671</v>
      </c>
      <c r="C209" t="s" s="264">
        <v>5672</v>
      </c>
    </row>
    <row r="210">
      <c r="A210" t="s">
        <v>156</v>
      </c>
      <c r="B210" t="s">
        <v>5673</v>
      </c>
      <c r="C210" t="s" s="264">
        <v>5326</v>
      </c>
    </row>
    <row r="211">
      <c r="A211" t="s">
        <v>156</v>
      </c>
      <c r="B211" t="s">
        <v>5674</v>
      </c>
      <c r="C211" t="s" s="264">
        <v>5328</v>
      </c>
    </row>
    <row r="212">
      <c r="A212" t="s">
        <v>156</v>
      </c>
      <c r="B212" t="s">
        <v>5675</v>
      </c>
      <c r="C212" t="s" s="264">
        <v>5330</v>
      </c>
    </row>
    <row r="213">
      <c r="A213" t="s">
        <v>156</v>
      </c>
      <c r="B213" t="s">
        <v>5676</v>
      </c>
      <c r="C213" t="s" s="264">
        <v>5332</v>
      </c>
    </row>
    <row r="214">
      <c r="A214" t="s">
        <v>132</v>
      </c>
      <c r="B214" t="s">
        <v>5677</v>
      </c>
      <c r="C214" t="s" s="264">
        <v>5678</v>
      </c>
    </row>
    <row r="215">
      <c r="A215" t="s">
        <v>132</v>
      </c>
      <c r="B215" t="s">
        <v>5679</v>
      </c>
      <c r="C215" t="s" s="264">
        <v>5680</v>
      </c>
    </row>
    <row r="216">
      <c r="A216" t="s">
        <v>132</v>
      </c>
      <c r="B216" t="s">
        <v>5681</v>
      </c>
      <c r="C216" t="s" s="264">
        <v>5682</v>
      </c>
    </row>
    <row r="217">
      <c r="A217" t="s">
        <v>132</v>
      </c>
      <c r="B217" t="s">
        <v>5683</v>
      </c>
      <c r="C217" t="s" s="264">
        <v>5684</v>
      </c>
    </row>
    <row r="218">
      <c r="A218" t="s">
        <v>132</v>
      </c>
      <c r="B218" t="s">
        <v>5685</v>
      </c>
      <c r="C218" t="s" s="264">
        <v>5686</v>
      </c>
    </row>
    <row r="219">
      <c r="A219" t="s">
        <v>132</v>
      </c>
      <c r="B219" t="s">
        <v>5687</v>
      </c>
      <c r="C219" t="s" s="264">
        <v>5688</v>
      </c>
    </row>
    <row r="220">
      <c r="A220" t="s">
        <v>132</v>
      </c>
      <c r="B220" t="s">
        <v>5689</v>
      </c>
      <c r="C220" t="s" s="264">
        <v>5690</v>
      </c>
    </row>
    <row r="221">
      <c r="A221" t="s">
        <v>132</v>
      </c>
      <c r="B221" t="s">
        <v>5691</v>
      </c>
      <c r="C221" t="s" s="264">
        <v>5692</v>
      </c>
    </row>
    <row r="222">
      <c r="A222" t="s">
        <v>132</v>
      </c>
      <c r="B222" t="s">
        <v>5693</v>
      </c>
      <c r="C222" t="s" s="264">
        <v>5694</v>
      </c>
    </row>
    <row r="223">
      <c r="A223" t="s">
        <v>132</v>
      </c>
      <c r="B223" t="s">
        <v>5695</v>
      </c>
      <c r="C223" t="s" s="264">
        <v>5696</v>
      </c>
    </row>
    <row r="224">
      <c r="A224" t="s">
        <v>132</v>
      </c>
      <c r="B224" t="s">
        <v>5697</v>
      </c>
      <c r="C224" t="s" s="264">
        <v>5698</v>
      </c>
    </row>
    <row r="225">
      <c r="A225" t="s">
        <v>132</v>
      </c>
      <c r="B225" t="s">
        <v>5699</v>
      </c>
      <c r="C225" t="s" s="264">
        <v>5700</v>
      </c>
    </row>
    <row r="226">
      <c r="A226" t="s">
        <v>132</v>
      </c>
      <c r="B226" t="s">
        <v>5701</v>
      </c>
      <c r="C226" t="s" s="264">
        <v>5702</v>
      </c>
    </row>
    <row r="227">
      <c r="A227" t="s">
        <v>132</v>
      </c>
      <c r="B227" t="s">
        <v>5703</v>
      </c>
      <c r="C227" t="s" s="264">
        <v>5704</v>
      </c>
    </row>
    <row r="228">
      <c r="A228" t="s">
        <v>132</v>
      </c>
      <c r="B228" t="s">
        <v>5705</v>
      </c>
      <c r="C228" t="s" s="264">
        <v>5706</v>
      </c>
    </row>
    <row r="229">
      <c r="A229" t="s">
        <v>132</v>
      </c>
      <c r="B229" t="s">
        <v>5707</v>
      </c>
      <c r="C229" t="s" s="264">
        <v>5708</v>
      </c>
    </row>
    <row r="230">
      <c r="A230" t="s">
        <v>132</v>
      </c>
      <c r="B230" t="s">
        <v>5709</v>
      </c>
      <c r="C230" t="s" s="264">
        <v>5710</v>
      </c>
    </row>
    <row r="231">
      <c r="A231" t="s">
        <v>132</v>
      </c>
      <c r="B231" t="s">
        <v>5711</v>
      </c>
      <c r="C231" t="s" s="264">
        <v>5712</v>
      </c>
    </row>
    <row r="232">
      <c r="A232" t="s">
        <v>132</v>
      </c>
      <c r="B232" t="s">
        <v>5713</v>
      </c>
      <c r="C232" t="s" s="264">
        <v>5714</v>
      </c>
    </row>
    <row r="233">
      <c r="A233" t="s">
        <v>132</v>
      </c>
      <c r="B233" t="s">
        <v>5715</v>
      </c>
      <c r="C233" t="s" s="264">
        <v>5716</v>
      </c>
    </row>
    <row r="234">
      <c r="A234" t="s">
        <v>132</v>
      </c>
      <c r="B234" t="s">
        <v>5717</v>
      </c>
      <c r="C234" t="s" s="264">
        <v>5718</v>
      </c>
    </row>
    <row r="235">
      <c r="A235" t="s">
        <v>132</v>
      </c>
      <c r="B235" t="s">
        <v>5719</v>
      </c>
      <c r="C235" t="s" s="264">
        <v>5720</v>
      </c>
    </row>
    <row r="236">
      <c r="A236" t="s">
        <v>132</v>
      </c>
      <c r="B236" t="s">
        <v>5721</v>
      </c>
      <c r="C236" t="s" s="264">
        <v>5722</v>
      </c>
    </row>
    <row r="237">
      <c r="A237" t="s">
        <v>132</v>
      </c>
      <c r="B237" t="s">
        <v>5723</v>
      </c>
      <c r="C237" t="s" s="264">
        <v>5724</v>
      </c>
    </row>
    <row r="238">
      <c r="A238" t="s">
        <v>132</v>
      </c>
      <c r="B238" t="s">
        <v>5725</v>
      </c>
      <c r="C238" t="s" s="264">
        <v>5726</v>
      </c>
    </row>
    <row r="239">
      <c r="A239" t="s">
        <v>132</v>
      </c>
      <c r="B239" t="s">
        <v>5727</v>
      </c>
      <c r="C239" t="s" s="264">
        <v>5728</v>
      </c>
    </row>
    <row r="240">
      <c r="A240" t="s">
        <v>132</v>
      </c>
      <c r="B240" t="s">
        <v>5729</v>
      </c>
      <c r="C240" t="s" s="264">
        <v>5730</v>
      </c>
    </row>
    <row r="241">
      <c r="A241" t="s">
        <v>132</v>
      </c>
      <c r="B241" t="s">
        <v>5731</v>
      </c>
      <c r="C241" t="s" s="264">
        <v>5732</v>
      </c>
    </row>
    <row r="242">
      <c r="A242" t="s">
        <v>132</v>
      </c>
      <c r="B242" t="s">
        <v>5733</v>
      </c>
      <c r="C242" t="s" s="264">
        <v>5734</v>
      </c>
    </row>
    <row r="243">
      <c r="A243" t="s">
        <v>132</v>
      </c>
      <c r="B243" t="s">
        <v>5735</v>
      </c>
      <c r="C243" t="s" s="264">
        <v>5736</v>
      </c>
    </row>
    <row r="244">
      <c r="A244" t="s">
        <v>132</v>
      </c>
      <c r="B244" t="s">
        <v>5737</v>
      </c>
      <c r="C244" t="s" s="264">
        <v>5738</v>
      </c>
    </row>
    <row r="245">
      <c r="A245" t="s">
        <v>132</v>
      </c>
      <c r="B245" t="s">
        <v>5739</v>
      </c>
      <c r="C245" t="s" s="264">
        <v>5740</v>
      </c>
    </row>
    <row r="246">
      <c r="A246" t="s">
        <v>132</v>
      </c>
      <c r="B246" t="s">
        <v>5741</v>
      </c>
      <c r="C246" t="s" s="264">
        <v>5742</v>
      </c>
    </row>
    <row r="247">
      <c r="A247" t="s">
        <v>132</v>
      </c>
      <c r="B247" t="s">
        <v>5743</v>
      </c>
      <c r="C247" t="s" s="264">
        <v>5744</v>
      </c>
    </row>
    <row r="248">
      <c r="A248" t="s">
        <v>132</v>
      </c>
      <c r="B248" t="s">
        <v>5745</v>
      </c>
      <c r="C248" t="s" s="264">
        <v>5746</v>
      </c>
    </row>
    <row r="249">
      <c r="A249" t="s">
        <v>132</v>
      </c>
      <c r="B249" t="s">
        <v>5747</v>
      </c>
      <c r="C249" t="s" s="264">
        <v>5748</v>
      </c>
    </row>
    <row r="250">
      <c r="A250" t="s">
        <v>132</v>
      </c>
      <c r="B250" t="s">
        <v>5749</v>
      </c>
      <c r="C250" t="s" s="264">
        <v>5750</v>
      </c>
    </row>
    <row r="251">
      <c r="A251" t="s">
        <v>132</v>
      </c>
      <c r="B251" t="s">
        <v>5751</v>
      </c>
      <c r="C251" t="s" s="264">
        <v>5752</v>
      </c>
    </row>
    <row r="252">
      <c r="A252" t="s">
        <v>132</v>
      </c>
      <c r="B252" t="s">
        <v>5753</v>
      </c>
      <c r="C252" t="s" s="264">
        <v>5754</v>
      </c>
    </row>
    <row r="253">
      <c r="A253" t="s">
        <v>132</v>
      </c>
      <c r="B253" t="s">
        <v>5755</v>
      </c>
      <c r="C253" t="s" s="264">
        <v>5756</v>
      </c>
    </row>
    <row r="254">
      <c r="A254" t="s">
        <v>132</v>
      </c>
      <c r="B254" t="s">
        <v>5757</v>
      </c>
      <c r="C254" t="s" s="264">
        <v>5758</v>
      </c>
    </row>
    <row r="255">
      <c r="A255" t="s">
        <v>132</v>
      </c>
      <c r="B255" t="s">
        <v>5759</v>
      </c>
      <c r="C255" t="s" s="264">
        <v>5760</v>
      </c>
    </row>
    <row r="256">
      <c r="A256" t="s">
        <v>132</v>
      </c>
      <c r="B256" t="s">
        <v>5761</v>
      </c>
      <c r="C256" t="s" s="264">
        <v>5762</v>
      </c>
    </row>
    <row r="257">
      <c r="A257" t="s">
        <v>132</v>
      </c>
      <c r="B257" t="s">
        <v>5763</v>
      </c>
      <c r="C257" t="s" s="264">
        <v>5764</v>
      </c>
    </row>
    <row r="258">
      <c r="A258" t="s">
        <v>132</v>
      </c>
      <c r="B258" t="s">
        <v>5765</v>
      </c>
      <c r="C258" t="s" s="264">
        <v>5766</v>
      </c>
    </row>
    <row r="259">
      <c r="A259" t="s">
        <v>132</v>
      </c>
      <c r="B259" t="s">
        <v>5767</v>
      </c>
      <c r="C259" t="s" s="264">
        <v>5768</v>
      </c>
    </row>
    <row r="260">
      <c r="A260" t="s">
        <v>132</v>
      </c>
      <c r="B260" t="s">
        <v>5769</v>
      </c>
      <c r="C260" t="s" s="264">
        <v>5770</v>
      </c>
    </row>
    <row r="261">
      <c r="A261" t="s">
        <v>132</v>
      </c>
      <c r="B261" t="s">
        <v>5771</v>
      </c>
      <c r="C261" t="s" s="264">
        <v>5772</v>
      </c>
    </row>
    <row r="262">
      <c r="A262" t="s">
        <v>132</v>
      </c>
      <c r="B262" t="s">
        <v>5773</v>
      </c>
      <c r="C262" t="s" s="264">
        <v>5774</v>
      </c>
    </row>
    <row r="263">
      <c r="A263" t="s">
        <v>132</v>
      </c>
      <c r="B263" t="s">
        <v>5775</v>
      </c>
      <c r="C263" t="s" s="264">
        <v>5776</v>
      </c>
    </row>
    <row r="264">
      <c r="A264" t="s">
        <v>132</v>
      </c>
      <c r="B264" t="s">
        <v>5777</v>
      </c>
      <c r="C264" t="s" s="264">
        <v>5778</v>
      </c>
    </row>
    <row r="265">
      <c r="A265" t="s">
        <v>132</v>
      </c>
      <c r="B265" t="s">
        <v>5779</v>
      </c>
      <c r="C265" t="s" s="264">
        <v>5780</v>
      </c>
    </row>
    <row r="266">
      <c r="A266" t="s">
        <v>132</v>
      </c>
      <c r="B266" t="s">
        <v>5781</v>
      </c>
      <c r="C266" t="s" s="264">
        <v>5782</v>
      </c>
    </row>
    <row r="267">
      <c r="A267" t="s">
        <v>132</v>
      </c>
      <c r="B267" t="s">
        <v>5783</v>
      </c>
      <c r="C267" t="s" s="264">
        <v>5784</v>
      </c>
    </row>
    <row r="268">
      <c r="A268" t="s">
        <v>132</v>
      </c>
      <c r="B268" t="s">
        <v>5785</v>
      </c>
      <c r="C268" t="s" s="264">
        <v>5786</v>
      </c>
    </row>
    <row r="269">
      <c r="A269" t="s">
        <v>132</v>
      </c>
      <c r="B269" t="s">
        <v>5787</v>
      </c>
      <c r="C269" t="s" s="264">
        <v>5788</v>
      </c>
    </row>
    <row r="270">
      <c r="A270" t="s">
        <v>132</v>
      </c>
      <c r="B270" t="s">
        <v>5789</v>
      </c>
      <c r="C270" t="s" s="264">
        <v>5790</v>
      </c>
    </row>
    <row r="271">
      <c r="A271" t="s">
        <v>132</v>
      </c>
      <c r="B271" t="s">
        <v>5791</v>
      </c>
      <c r="C271" t="s" s="264">
        <v>5792</v>
      </c>
    </row>
    <row r="272">
      <c r="A272" t="s">
        <v>132</v>
      </c>
      <c r="B272" t="s">
        <v>5793</v>
      </c>
      <c r="C272" t="s" s="264">
        <v>5794</v>
      </c>
    </row>
    <row r="273">
      <c r="A273" t="s">
        <v>132</v>
      </c>
      <c r="B273" t="s">
        <v>5795</v>
      </c>
      <c r="C273" t="s" s="264">
        <v>5796</v>
      </c>
    </row>
    <row r="274">
      <c r="A274" t="s">
        <v>132</v>
      </c>
      <c r="B274" t="s">
        <v>5797</v>
      </c>
      <c r="C274" t="s" s="264">
        <v>5798</v>
      </c>
    </row>
    <row r="275">
      <c r="A275" t="s">
        <v>132</v>
      </c>
      <c r="B275" t="s">
        <v>5799</v>
      </c>
      <c r="C275" t="s" s="264">
        <v>5800</v>
      </c>
    </row>
    <row r="276">
      <c r="A276" t="s">
        <v>132</v>
      </c>
      <c r="B276" t="s">
        <v>5801</v>
      </c>
      <c r="C276" t="s" s="264">
        <v>5802</v>
      </c>
    </row>
    <row r="277">
      <c r="A277" t="s">
        <v>132</v>
      </c>
      <c r="B277" t="s">
        <v>5803</v>
      </c>
      <c r="C277" t="s" s="264">
        <v>5804</v>
      </c>
    </row>
    <row r="278">
      <c r="A278" t="s">
        <v>132</v>
      </c>
      <c r="B278" t="s">
        <v>5805</v>
      </c>
      <c r="C278" t="s" s="264">
        <v>5806</v>
      </c>
    </row>
    <row r="279">
      <c r="A279" t="s">
        <v>132</v>
      </c>
      <c r="B279" t="s">
        <v>5807</v>
      </c>
      <c r="C279" t="s" s="264">
        <v>5808</v>
      </c>
    </row>
    <row r="280">
      <c r="A280" t="s">
        <v>132</v>
      </c>
      <c r="B280" t="s">
        <v>5809</v>
      </c>
      <c r="C280" t="s" s="264">
        <v>5810</v>
      </c>
    </row>
    <row r="281">
      <c r="A281" t="s">
        <v>132</v>
      </c>
      <c r="B281" t="s">
        <v>5811</v>
      </c>
      <c r="C281" t="s" s="264">
        <v>5812</v>
      </c>
    </row>
    <row r="282">
      <c r="A282" t="s">
        <v>132</v>
      </c>
      <c r="B282" t="s">
        <v>5813</v>
      </c>
      <c r="C282" t="s" s="264">
        <v>5814</v>
      </c>
    </row>
    <row r="283">
      <c r="A283" t="s">
        <v>132</v>
      </c>
      <c r="B283" t="s">
        <v>5815</v>
      </c>
      <c r="C283" t="s" s="264">
        <v>5816</v>
      </c>
    </row>
    <row r="284">
      <c r="A284" t="s">
        <v>132</v>
      </c>
      <c r="B284" t="s">
        <v>5817</v>
      </c>
      <c r="C284" t="s" s="264">
        <v>5818</v>
      </c>
    </row>
    <row r="285">
      <c r="A285" t="s">
        <v>132</v>
      </c>
      <c r="B285" t="s">
        <v>5819</v>
      </c>
      <c r="C285" t="s" s="264">
        <v>5820</v>
      </c>
    </row>
    <row r="286">
      <c r="A286" t="s">
        <v>132</v>
      </c>
      <c r="B286" t="s">
        <v>5821</v>
      </c>
      <c r="C286" t="s" s="264">
        <v>5822</v>
      </c>
    </row>
    <row r="287">
      <c r="A287" t="s">
        <v>132</v>
      </c>
      <c r="B287" t="s">
        <v>5823</v>
      </c>
      <c r="C287" t="s" s="264">
        <v>5824</v>
      </c>
    </row>
    <row r="288">
      <c r="A288" t="s">
        <v>132</v>
      </c>
      <c r="B288" t="s">
        <v>5825</v>
      </c>
      <c r="C288" t="s" s="264">
        <v>5826</v>
      </c>
    </row>
    <row r="289">
      <c r="A289" t="s">
        <v>132</v>
      </c>
      <c r="B289" t="s">
        <v>5827</v>
      </c>
      <c r="C289" t="s" s="264">
        <v>5828</v>
      </c>
    </row>
    <row r="290">
      <c r="A290" t="s">
        <v>132</v>
      </c>
      <c r="B290" t="s">
        <v>5829</v>
      </c>
      <c r="C290" t="s" s="264">
        <v>5830</v>
      </c>
    </row>
    <row r="291">
      <c r="A291" t="s">
        <v>132</v>
      </c>
      <c r="B291" t="s">
        <v>5831</v>
      </c>
      <c r="C291" t="s" s="264">
        <v>5832</v>
      </c>
    </row>
    <row r="292">
      <c r="A292" t="s">
        <v>132</v>
      </c>
      <c r="B292" t="s">
        <v>5833</v>
      </c>
      <c r="C292" t="s" s="264">
        <v>5834</v>
      </c>
    </row>
    <row r="293">
      <c r="A293" t="s">
        <v>132</v>
      </c>
      <c r="B293" t="s">
        <v>5835</v>
      </c>
      <c r="C293" t="s" s="264">
        <v>5836</v>
      </c>
    </row>
    <row r="294">
      <c r="A294" t="s">
        <v>132</v>
      </c>
      <c r="B294" t="s">
        <v>5837</v>
      </c>
      <c r="C294" t="s" s="264">
        <v>5838</v>
      </c>
    </row>
    <row r="295">
      <c r="A295" t="s">
        <v>132</v>
      </c>
      <c r="B295" t="s">
        <v>5839</v>
      </c>
      <c r="C295" t="s" s="264">
        <v>5840</v>
      </c>
    </row>
    <row r="296">
      <c r="A296" t="s">
        <v>132</v>
      </c>
      <c r="B296" t="s">
        <v>5841</v>
      </c>
      <c r="C296" t="s" s="264">
        <v>5842</v>
      </c>
    </row>
    <row r="297">
      <c r="A297" t="s">
        <v>132</v>
      </c>
      <c r="B297" t="s">
        <v>5843</v>
      </c>
      <c r="C297" t="s" s="264">
        <v>5844</v>
      </c>
    </row>
    <row r="298">
      <c r="A298" t="s">
        <v>132</v>
      </c>
      <c r="B298" t="s">
        <v>5845</v>
      </c>
      <c r="C298" t="s" s="264">
        <v>5846</v>
      </c>
    </row>
    <row r="299">
      <c r="A299" t="s">
        <v>132</v>
      </c>
      <c r="B299" t="s">
        <v>5847</v>
      </c>
      <c r="C299" t="s" s="264">
        <v>5848</v>
      </c>
    </row>
    <row r="300">
      <c r="A300" t="s">
        <v>132</v>
      </c>
      <c r="B300" t="s">
        <v>5849</v>
      </c>
      <c r="C300" t="s" s="264">
        <v>5850</v>
      </c>
    </row>
    <row r="301">
      <c r="A301" t="s">
        <v>132</v>
      </c>
      <c r="B301" t="s">
        <v>5851</v>
      </c>
      <c r="C301" t="s" s="264">
        <v>5852</v>
      </c>
    </row>
    <row r="302">
      <c r="A302" t="s">
        <v>132</v>
      </c>
      <c r="B302" t="s">
        <v>5853</v>
      </c>
      <c r="C302" t="s" s="264">
        <v>5854</v>
      </c>
    </row>
    <row r="303">
      <c r="A303" t="s">
        <v>132</v>
      </c>
      <c r="B303" t="s">
        <v>5855</v>
      </c>
      <c r="C303" t="s" s="264">
        <v>5856</v>
      </c>
    </row>
    <row r="304">
      <c r="A304" t="s">
        <v>132</v>
      </c>
      <c r="B304" t="s">
        <v>5857</v>
      </c>
      <c r="C304" t="s" s="264">
        <v>5858</v>
      </c>
    </row>
    <row r="305">
      <c r="A305" t="s">
        <v>132</v>
      </c>
      <c r="B305" t="s">
        <v>5859</v>
      </c>
      <c r="C305" t="s" s="264">
        <v>5860</v>
      </c>
    </row>
    <row r="306">
      <c r="A306" t="s">
        <v>132</v>
      </c>
      <c r="B306" t="s">
        <v>5861</v>
      </c>
      <c r="C306" t="s" s="264">
        <v>5862</v>
      </c>
    </row>
    <row r="307">
      <c r="A307" t="s">
        <v>132</v>
      </c>
      <c r="B307" t="s">
        <v>5863</v>
      </c>
      <c r="C307" t="s" s="264">
        <v>5864</v>
      </c>
    </row>
    <row r="308">
      <c r="A308" t="s">
        <v>132</v>
      </c>
      <c r="B308" t="s">
        <v>5865</v>
      </c>
      <c r="C308" t="s" s="264">
        <v>5866</v>
      </c>
    </row>
    <row r="309">
      <c r="A309" t="s">
        <v>132</v>
      </c>
      <c r="B309" t="s">
        <v>5867</v>
      </c>
      <c r="C309" t="s" s="264">
        <v>5868</v>
      </c>
    </row>
    <row r="310">
      <c r="A310" t="s">
        <v>132</v>
      </c>
      <c r="B310" t="s">
        <v>5869</v>
      </c>
      <c r="C310" t="s" s="264">
        <v>5870</v>
      </c>
    </row>
    <row r="311">
      <c r="A311" t="s">
        <v>132</v>
      </c>
      <c r="B311" t="s">
        <v>5871</v>
      </c>
      <c r="C311" t="s" s="264">
        <v>5872</v>
      </c>
    </row>
    <row r="312">
      <c r="A312" t="s">
        <v>132</v>
      </c>
      <c r="B312" t="s">
        <v>5873</v>
      </c>
      <c r="C312" t="s" s="264">
        <v>5874</v>
      </c>
    </row>
    <row r="313">
      <c r="A313" t="s">
        <v>132</v>
      </c>
      <c r="B313" t="s">
        <v>5875</v>
      </c>
      <c r="C313" t="s" s="264">
        <v>5876</v>
      </c>
    </row>
    <row r="314">
      <c r="A314" t="s">
        <v>132</v>
      </c>
      <c r="B314" t="s">
        <v>5877</v>
      </c>
      <c r="C314" t="s" s="264">
        <v>5878</v>
      </c>
    </row>
    <row r="315">
      <c r="A315" t="s">
        <v>132</v>
      </c>
      <c r="B315" t="s">
        <v>5879</v>
      </c>
      <c r="C315" t="s" s="264">
        <v>5880</v>
      </c>
    </row>
    <row r="316">
      <c r="A316" t="s">
        <v>132</v>
      </c>
      <c r="B316" t="s">
        <v>5881</v>
      </c>
      <c r="C316" t="s" s="264">
        <v>5882</v>
      </c>
    </row>
    <row r="317">
      <c r="A317" t="s">
        <v>132</v>
      </c>
      <c r="B317" t="s">
        <v>5883</v>
      </c>
      <c r="C317" t="s" s="264">
        <v>5884</v>
      </c>
    </row>
    <row r="318">
      <c r="A318" t="s">
        <v>132</v>
      </c>
      <c r="B318" t="s">
        <v>5885</v>
      </c>
      <c r="C318" t="s" s="264">
        <v>5886</v>
      </c>
    </row>
    <row r="319">
      <c r="A319" t="s">
        <v>132</v>
      </c>
      <c r="B319" t="s">
        <v>5887</v>
      </c>
      <c r="C319" t="s" s="264">
        <v>5888</v>
      </c>
    </row>
    <row r="320">
      <c r="A320" t="s">
        <v>132</v>
      </c>
      <c r="B320" t="s">
        <v>5889</v>
      </c>
      <c r="C320" t="s" s="264">
        <v>5890</v>
      </c>
    </row>
    <row r="321">
      <c r="A321" t="s">
        <v>132</v>
      </c>
      <c r="B321" t="s">
        <v>5891</v>
      </c>
      <c r="C321" t="s" s="264">
        <v>5892</v>
      </c>
    </row>
    <row r="322">
      <c r="A322" t="s">
        <v>132</v>
      </c>
      <c r="B322" t="s">
        <v>5893</v>
      </c>
      <c r="C322" t="s" s="264">
        <v>5894</v>
      </c>
    </row>
    <row r="323">
      <c r="A323" t="s">
        <v>132</v>
      </c>
      <c r="B323" t="s">
        <v>5895</v>
      </c>
      <c r="C323" t="s" s="264">
        <v>5896</v>
      </c>
    </row>
    <row r="324">
      <c r="A324" t="s">
        <v>132</v>
      </c>
      <c r="B324" t="s">
        <v>5897</v>
      </c>
      <c r="C324" t="s" s="264">
        <v>5898</v>
      </c>
    </row>
    <row r="325">
      <c r="A325" t="s">
        <v>132</v>
      </c>
      <c r="B325" t="s">
        <v>5899</v>
      </c>
      <c r="C325" t="s" s="264">
        <v>5900</v>
      </c>
    </row>
    <row r="326">
      <c r="A326" t="s">
        <v>132</v>
      </c>
      <c r="B326" t="s">
        <v>5901</v>
      </c>
      <c r="C326" t="s" s="264">
        <v>5902</v>
      </c>
    </row>
    <row r="327">
      <c r="A327" t="s">
        <v>132</v>
      </c>
      <c r="B327" t="s">
        <v>5903</v>
      </c>
      <c r="C327" t="s" s="264">
        <v>5904</v>
      </c>
    </row>
    <row r="328">
      <c r="A328" t="s">
        <v>132</v>
      </c>
      <c r="B328" t="s">
        <v>5905</v>
      </c>
      <c r="C328" t="s" s="264">
        <v>5906</v>
      </c>
    </row>
    <row r="329">
      <c r="A329" t="s">
        <v>132</v>
      </c>
      <c r="B329" t="s">
        <v>5907</v>
      </c>
      <c r="C329" t="s" s="264">
        <v>5908</v>
      </c>
    </row>
    <row r="330">
      <c r="A330" t="s">
        <v>132</v>
      </c>
      <c r="B330" t="s">
        <v>5909</v>
      </c>
      <c r="C330" t="s" s="264">
        <v>5910</v>
      </c>
    </row>
    <row r="331">
      <c r="A331" t="s">
        <v>132</v>
      </c>
      <c r="B331" t="s">
        <v>5911</v>
      </c>
      <c r="C331" t="s" s="264">
        <v>5912</v>
      </c>
    </row>
    <row r="332">
      <c r="A332" t="s">
        <v>132</v>
      </c>
      <c r="B332" t="s">
        <v>5913</v>
      </c>
      <c r="C332" t="s" s="264">
        <v>5914</v>
      </c>
    </row>
    <row r="333">
      <c r="A333" t="s">
        <v>132</v>
      </c>
      <c r="B333" t="s">
        <v>5915</v>
      </c>
      <c r="C333" t="s" s="264">
        <v>5916</v>
      </c>
    </row>
    <row r="334">
      <c r="A334" t="s">
        <v>132</v>
      </c>
      <c r="B334" t="s">
        <v>5917</v>
      </c>
      <c r="C334" t="s" s="264">
        <v>5918</v>
      </c>
    </row>
    <row r="335">
      <c r="A335" t="s">
        <v>132</v>
      </c>
      <c r="B335" t="s">
        <v>5919</v>
      </c>
      <c r="C335" t="s" s="264">
        <v>5920</v>
      </c>
    </row>
    <row r="336">
      <c r="A336" t="s">
        <v>132</v>
      </c>
      <c r="B336" t="s">
        <v>5921</v>
      </c>
      <c r="C336" t="s" s="264">
        <v>5922</v>
      </c>
    </row>
    <row r="337">
      <c r="A337" t="s">
        <v>132</v>
      </c>
      <c r="B337" t="s">
        <v>5923</v>
      </c>
      <c r="C337" t="s" s="264">
        <v>5924</v>
      </c>
    </row>
    <row r="338">
      <c r="A338" t="s">
        <v>132</v>
      </c>
      <c r="B338" t="s">
        <v>5925</v>
      </c>
      <c r="C338" t="s" s="264">
        <v>5926</v>
      </c>
    </row>
    <row r="339">
      <c r="A339" t="s">
        <v>132</v>
      </c>
      <c r="B339" t="s">
        <v>5927</v>
      </c>
      <c r="C339" t="s" s="264">
        <v>5928</v>
      </c>
    </row>
    <row r="340">
      <c r="A340" t="s">
        <v>132</v>
      </c>
      <c r="B340" t="s">
        <v>5929</v>
      </c>
      <c r="C340" t="s" s="264">
        <v>5930</v>
      </c>
    </row>
    <row r="341">
      <c r="A341" t="s">
        <v>132</v>
      </c>
      <c r="B341" t="s">
        <v>5931</v>
      </c>
      <c r="C341" t="s" s="264">
        <v>5932</v>
      </c>
    </row>
    <row r="342">
      <c r="A342" t="s">
        <v>132</v>
      </c>
      <c r="B342" t="s">
        <v>5933</v>
      </c>
      <c r="C342" t="s" s="264">
        <v>5934</v>
      </c>
    </row>
    <row r="343">
      <c r="A343" t="s">
        <v>132</v>
      </c>
      <c r="B343" t="s">
        <v>5935</v>
      </c>
      <c r="C343" t="s" s="264">
        <v>5936</v>
      </c>
    </row>
    <row r="344">
      <c r="A344" t="s">
        <v>132</v>
      </c>
      <c r="B344" t="s">
        <v>5937</v>
      </c>
      <c r="C344" t="s" s="264">
        <v>5938</v>
      </c>
    </row>
    <row r="345">
      <c r="A345" t="s">
        <v>132</v>
      </c>
      <c r="B345" t="s">
        <v>5939</v>
      </c>
      <c r="C345" t="s" s="264">
        <v>5940</v>
      </c>
    </row>
    <row r="346">
      <c r="A346" t="s">
        <v>132</v>
      </c>
      <c r="B346" t="s">
        <v>5941</v>
      </c>
      <c r="C346" t="s" s="264">
        <v>5942</v>
      </c>
    </row>
    <row r="347">
      <c r="A347" t="s">
        <v>132</v>
      </c>
      <c r="B347" t="s">
        <v>5943</v>
      </c>
      <c r="C347" t="s" s="264">
        <v>5944</v>
      </c>
    </row>
    <row r="348">
      <c r="A348" t="s">
        <v>132</v>
      </c>
      <c r="B348" t="s">
        <v>5945</v>
      </c>
      <c r="C348" t="s" s="264">
        <v>5946</v>
      </c>
    </row>
    <row r="349">
      <c r="A349" t="s">
        <v>132</v>
      </c>
      <c r="B349" t="s">
        <v>5947</v>
      </c>
      <c r="C349" t="s" s="264">
        <v>5948</v>
      </c>
    </row>
    <row r="350">
      <c r="A350" t="s">
        <v>132</v>
      </c>
      <c r="B350" t="s">
        <v>5949</v>
      </c>
      <c r="C350" t="s" s="264">
        <v>5950</v>
      </c>
    </row>
    <row r="351">
      <c r="A351" t="s">
        <v>132</v>
      </c>
      <c r="B351" t="s">
        <v>5951</v>
      </c>
      <c r="C351" t="s" s="264">
        <v>5952</v>
      </c>
    </row>
    <row r="352">
      <c r="A352" t="s">
        <v>132</v>
      </c>
      <c r="B352" t="s">
        <v>5953</v>
      </c>
      <c r="C352" t="s" s="264">
        <v>5954</v>
      </c>
    </row>
    <row r="353">
      <c r="A353" t="s">
        <v>132</v>
      </c>
      <c r="B353" t="s">
        <v>5955</v>
      </c>
      <c r="C353" t="s" s="264">
        <v>5956</v>
      </c>
    </row>
    <row r="354">
      <c r="A354" t="s">
        <v>132</v>
      </c>
      <c r="B354" t="s">
        <v>5957</v>
      </c>
      <c r="C354" t="s" s="264">
        <v>5958</v>
      </c>
    </row>
    <row r="355">
      <c r="A355" t="s">
        <v>132</v>
      </c>
      <c r="B355" t="s">
        <v>5959</v>
      </c>
      <c r="C355" t="s" s="264">
        <v>5960</v>
      </c>
    </row>
    <row r="356">
      <c r="A356" t="s">
        <v>132</v>
      </c>
      <c r="B356" t="s">
        <v>5961</v>
      </c>
      <c r="C356" t="s" s="264">
        <v>5962</v>
      </c>
    </row>
    <row r="357">
      <c r="A357" t="s">
        <v>132</v>
      </c>
      <c r="B357" t="s">
        <v>5963</v>
      </c>
      <c r="C357" t="s" s="264">
        <v>5964</v>
      </c>
    </row>
    <row r="358">
      <c r="A358" t="s">
        <v>132</v>
      </c>
      <c r="B358" t="s">
        <v>5965</v>
      </c>
      <c r="C358" t="s" s="264">
        <v>5966</v>
      </c>
    </row>
    <row r="359">
      <c r="A359" t="s">
        <v>132</v>
      </c>
      <c r="B359" t="s">
        <v>5967</v>
      </c>
      <c r="C359" t="s" s="264">
        <v>5968</v>
      </c>
    </row>
    <row r="360">
      <c r="A360" t="s">
        <v>132</v>
      </c>
      <c r="B360" t="s">
        <v>5969</v>
      </c>
      <c r="C360" t="s" s="264">
        <v>5970</v>
      </c>
    </row>
    <row r="361">
      <c r="A361" t="s">
        <v>132</v>
      </c>
      <c r="B361" t="s">
        <v>5971</v>
      </c>
      <c r="C361" t="s" s="264">
        <v>5972</v>
      </c>
    </row>
    <row r="362">
      <c r="A362" t="s">
        <v>132</v>
      </c>
      <c r="B362" t="s">
        <v>5973</v>
      </c>
      <c r="C362" t="s" s="264">
        <v>5974</v>
      </c>
    </row>
    <row r="363">
      <c r="A363" t="s">
        <v>132</v>
      </c>
      <c r="B363" t="s">
        <v>5975</v>
      </c>
      <c r="C363" t="s" s="264">
        <v>5976</v>
      </c>
    </row>
    <row r="364">
      <c r="A364" t="s">
        <v>132</v>
      </c>
      <c r="B364" t="s">
        <v>5977</v>
      </c>
      <c r="C364" t="s" s="264">
        <v>5978</v>
      </c>
    </row>
    <row r="365">
      <c r="A365" t="s">
        <v>132</v>
      </c>
      <c r="B365" t="s">
        <v>5979</v>
      </c>
      <c r="C365" t="s" s="264">
        <v>5980</v>
      </c>
    </row>
    <row r="366">
      <c r="A366" t="s">
        <v>132</v>
      </c>
      <c r="B366" t="s">
        <v>5981</v>
      </c>
      <c r="C366" t="s" s="264">
        <v>5982</v>
      </c>
    </row>
    <row r="367">
      <c r="A367" t="s">
        <v>132</v>
      </c>
      <c r="B367" t="s">
        <v>5983</v>
      </c>
      <c r="C367" t="s" s="264">
        <v>5984</v>
      </c>
    </row>
    <row r="368">
      <c r="A368" t="s">
        <v>132</v>
      </c>
      <c r="B368" t="s">
        <v>5985</v>
      </c>
      <c r="C368" t="s" s="264">
        <v>5986</v>
      </c>
    </row>
    <row r="369">
      <c r="A369" t="s">
        <v>132</v>
      </c>
      <c r="B369" t="s">
        <v>5987</v>
      </c>
      <c r="C369" t="s" s="264">
        <v>5988</v>
      </c>
    </row>
    <row r="370">
      <c r="A370" t="s">
        <v>132</v>
      </c>
      <c r="B370" t="s">
        <v>5989</v>
      </c>
      <c r="C370" t="s" s="264">
        <v>5990</v>
      </c>
    </row>
    <row r="371">
      <c r="A371" t="s">
        <v>132</v>
      </c>
      <c r="B371" t="s">
        <v>5991</v>
      </c>
      <c r="C371" t="s" s="264">
        <v>5992</v>
      </c>
    </row>
    <row r="372">
      <c r="A372" t="s">
        <v>132</v>
      </c>
      <c r="B372" t="s">
        <v>5993</v>
      </c>
      <c r="C372" t="s" s="264">
        <v>5994</v>
      </c>
    </row>
    <row r="373">
      <c r="A373" t="s">
        <v>132</v>
      </c>
      <c r="B373" t="s">
        <v>5995</v>
      </c>
      <c r="C373" t="s" s="264">
        <v>5996</v>
      </c>
    </row>
    <row r="374">
      <c r="A374" t="s">
        <v>132</v>
      </c>
      <c r="B374" t="s">
        <v>5997</v>
      </c>
      <c r="C374" t="s" s="264">
        <v>5998</v>
      </c>
    </row>
    <row r="375">
      <c r="A375" t="s">
        <v>132</v>
      </c>
      <c r="B375" t="s">
        <v>5999</v>
      </c>
      <c r="C375" t="s" s="264">
        <v>6000</v>
      </c>
    </row>
    <row r="376">
      <c r="A376" t="s">
        <v>132</v>
      </c>
      <c r="B376" t="s">
        <v>6001</v>
      </c>
      <c r="C376" t="s" s="264">
        <v>6002</v>
      </c>
    </row>
    <row r="377">
      <c r="A377" t="s">
        <v>132</v>
      </c>
      <c r="B377" t="s">
        <v>6003</v>
      </c>
      <c r="C377" t="s" s="264">
        <v>6004</v>
      </c>
    </row>
    <row r="378">
      <c r="A378" t="s">
        <v>132</v>
      </c>
      <c r="B378" t="s">
        <v>6005</v>
      </c>
      <c r="C378" t="s" s="264">
        <v>6006</v>
      </c>
    </row>
    <row r="379">
      <c r="A379" t="s">
        <v>132</v>
      </c>
      <c r="B379" t="s">
        <v>6007</v>
      </c>
      <c r="C379" t="s" s="264">
        <v>6008</v>
      </c>
    </row>
    <row r="380">
      <c r="A380" t="s">
        <v>132</v>
      </c>
      <c r="B380" t="s">
        <v>6009</v>
      </c>
      <c r="C380" t="s" s="264">
        <v>6010</v>
      </c>
    </row>
    <row r="381">
      <c r="A381" t="s">
        <v>132</v>
      </c>
      <c r="B381" t="s">
        <v>6011</v>
      </c>
      <c r="C381" t="s" s="264">
        <v>6012</v>
      </c>
    </row>
    <row r="382">
      <c r="A382" t="s">
        <v>132</v>
      </c>
      <c r="B382" t="s">
        <v>6013</v>
      </c>
      <c r="C382" t="s" s="264">
        <v>6014</v>
      </c>
    </row>
    <row r="383">
      <c r="A383" t="s">
        <v>132</v>
      </c>
      <c r="B383" t="s">
        <v>6015</v>
      </c>
      <c r="C383" t="s" s="264">
        <v>6016</v>
      </c>
    </row>
    <row r="384">
      <c r="A384" t="s">
        <v>132</v>
      </c>
      <c r="B384" t="s">
        <v>6017</v>
      </c>
      <c r="C384" t="s" s="264">
        <v>6018</v>
      </c>
    </row>
    <row r="385">
      <c r="A385" t="s">
        <v>132</v>
      </c>
      <c r="B385" t="s">
        <v>6019</v>
      </c>
      <c r="C385" t="s" s="264">
        <v>6020</v>
      </c>
    </row>
    <row r="386">
      <c r="A386" t="s">
        <v>132</v>
      </c>
      <c r="B386" t="s">
        <v>6021</v>
      </c>
      <c r="C386" t="s" s="264">
        <v>6022</v>
      </c>
    </row>
    <row r="387">
      <c r="A387" t="s">
        <v>132</v>
      </c>
      <c r="B387" t="s">
        <v>6023</v>
      </c>
      <c r="C387" t="s" s="264">
        <v>6024</v>
      </c>
    </row>
    <row r="388">
      <c r="A388" t="s">
        <v>132</v>
      </c>
      <c r="B388" t="s">
        <v>6025</v>
      </c>
      <c r="C388" t="s" s="264">
        <v>6026</v>
      </c>
    </row>
    <row r="389">
      <c r="A389" t="s">
        <v>132</v>
      </c>
      <c r="B389" t="s">
        <v>6027</v>
      </c>
      <c r="C389" t="s" s="264">
        <v>6028</v>
      </c>
    </row>
    <row r="390">
      <c r="A390" t="s">
        <v>132</v>
      </c>
      <c r="B390" t="s">
        <v>6029</v>
      </c>
      <c r="C390" t="s" s="264">
        <v>6030</v>
      </c>
    </row>
    <row r="391">
      <c r="A391" t="s">
        <v>132</v>
      </c>
      <c r="B391" t="s">
        <v>6031</v>
      </c>
      <c r="C391" t="s" s="264">
        <v>6032</v>
      </c>
    </row>
    <row r="392">
      <c r="A392" t="s">
        <v>132</v>
      </c>
      <c r="B392" t="s">
        <v>6033</v>
      </c>
      <c r="C392" t="s" s="264">
        <v>6034</v>
      </c>
    </row>
    <row r="393">
      <c r="A393" t="s">
        <v>132</v>
      </c>
      <c r="B393" t="s">
        <v>6035</v>
      </c>
      <c r="C393" t="s" s="264">
        <v>6036</v>
      </c>
    </row>
    <row r="394">
      <c r="A394" t="s">
        <v>132</v>
      </c>
      <c r="B394" t="s">
        <v>6037</v>
      </c>
      <c r="C394" t="s" s="264">
        <v>6038</v>
      </c>
    </row>
    <row r="395">
      <c r="A395" t="s">
        <v>132</v>
      </c>
      <c r="B395" t="s">
        <v>6039</v>
      </c>
      <c r="C395" t="s" s="264">
        <v>6040</v>
      </c>
    </row>
    <row r="396">
      <c r="A396" t="s">
        <v>132</v>
      </c>
      <c r="B396" t="s">
        <v>6041</v>
      </c>
      <c r="C396" t="s" s="264">
        <v>6042</v>
      </c>
    </row>
    <row r="397">
      <c r="A397" t="s">
        <v>132</v>
      </c>
      <c r="B397" t="s">
        <v>6043</v>
      </c>
      <c r="C397" t="s" s="264">
        <v>6044</v>
      </c>
    </row>
    <row r="398">
      <c r="A398" t="s">
        <v>132</v>
      </c>
      <c r="B398" t="s">
        <v>6045</v>
      </c>
      <c r="C398" t="s" s="264">
        <v>6046</v>
      </c>
    </row>
    <row r="399">
      <c r="A399" t="s">
        <v>132</v>
      </c>
      <c r="B399" t="s">
        <v>6047</v>
      </c>
      <c r="C399" t="s" s="264">
        <v>6048</v>
      </c>
    </row>
    <row r="400">
      <c r="A400" t="s">
        <v>132</v>
      </c>
      <c r="B400" t="s">
        <v>6049</v>
      </c>
      <c r="C400" t="s" s="264">
        <v>6050</v>
      </c>
    </row>
    <row r="401">
      <c r="A401" t="s">
        <v>132</v>
      </c>
      <c r="B401" t="s">
        <v>6051</v>
      </c>
      <c r="C401" t="s" s="264">
        <v>6052</v>
      </c>
    </row>
    <row r="402">
      <c r="A402" t="s">
        <v>132</v>
      </c>
      <c r="B402" t="s">
        <v>6053</v>
      </c>
      <c r="C402" t="s" s="264">
        <v>6054</v>
      </c>
    </row>
    <row r="403">
      <c r="A403" t="s">
        <v>132</v>
      </c>
      <c r="B403" t="s">
        <v>6055</v>
      </c>
      <c r="C403" t="s" s="264">
        <v>6056</v>
      </c>
    </row>
    <row r="404">
      <c r="A404" t="s">
        <v>132</v>
      </c>
      <c r="B404" t="s">
        <v>6057</v>
      </c>
      <c r="C404" t="s" s="264">
        <v>6058</v>
      </c>
    </row>
    <row r="405">
      <c r="A405" t="s">
        <v>132</v>
      </c>
      <c r="B405" t="s">
        <v>6059</v>
      </c>
      <c r="C405" t="s" s="264">
        <v>6060</v>
      </c>
    </row>
    <row r="406">
      <c r="A406" t="s">
        <v>132</v>
      </c>
      <c r="B406" t="s">
        <v>6061</v>
      </c>
      <c r="C406" t="s" s="264">
        <v>6062</v>
      </c>
    </row>
    <row r="407">
      <c r="A407" t="s">
        <v>132</v>
      </c>
      <c r="B407" t="s">
        <v>6063</v>
      </c>
      <c r="C407" t="s" s="264">
        <v>6064</v>
      </c>
    </row>
    <row r="408">
      <c r="A408" t="s">
        <v>132</v>
      </c>
      <c r="B408" t="s">
        <v>6065</v>
      </c>
      <c r="C408" t="s" s="264">
        <v>6066</v>
      </c>
    </row>
    <row r="409">
      <c r="A409" t="s">
        <v>132</v>
      </c>
      <c r="B409" t="s">
        <v>6067</v>
      </c>
      <c r="C409" t="s" s="264">
        <v>6068</v>
      </c>
    </row>
    <row r="410">
      <c r="A410" t="s">
        <v>132</v>
      </c>
      <c r="B410" t="s">
        <v>6069</v>
      </c>
      <c r="C410" t="s" s="264">
        <v>6070</v>
      </c>
    </row>
    <row r="411">
      <c r="A411" t="s">
        <v>132</v>
      </c>
      <c r="B411" t="s">
        <v>6071</v>
      </c>
      <c r="C411" t="s" s="264">
        <v>6072</v>
      </c>
    </row>
    <row r="412">
      <c r="A412" t="s">
        <v>132</v>
      </c>
      <c r="B412" t="s">
        <v>6073</v>
      </c>
      <c r="C412" t="s" s="264">
        <v>6074</v>
      </c>
    </row>
    <row r="413">
      <c r="A413" t="s">
        <v>132</v>
      </c>
      <c r="B413" t="s">
        <v>6075</v>
      </c>
      <c r="C413" t="s" s="264">
        <v>6076</v>
      </c>
    </row>
    <row r="414">
      <c r="A414" t="s">
        <v>132</v>
      </c>
      <c r="B414" t="s">
        <v>6077</v>
      </c>
      <c r="C414" t="s" s="264">
        <v>6078</v>
      </c>
    </row>
    <row r="415">
      <c r="A415" t="s">
        <v>132</v>
      </c>
      <c r="B415" t="s">
        <v>6079</v>
      </c>
      <c r="C415" t="s" s="264">
        <v>6080</v>
      </c>
    </row>
    <row r="416">
      <c r="A416" t="s">
        <v>132</v>
      </c>
      <c r="B416" t="s">
        <v>6081</v>
      </c>
      <c r="C416" t="s" s="264">
        <v>6082</v>
      </c>
    </row>
    <row r="417">
      <c r="A417" t="s">
        <v>132</v>
      </c>
      <c r="B417" t="s">
        <v>6083</v>
      </c>
      <c r="C417" t="s" s="264">
        <v>6084</v>
      </c>
    </row>
    <row r="418">
      <c r="A418" t="s">
        <v>132</v>
      </c>
      <c r="B418" t="s">
        <v>6085</v>
      </c>
      <c r="C418" t="s" s="264">
        <v>6086</v>
      </c>
    </row>
    <row r="419">
      <c r="A419" t="s">
        <v>132</v>
      </c>
      <c r="B419" t="s">
        <v>6087</v>
      </c>
      <c r="C419" t="s" s="264">
        <v>6088</v>
      </c>
    </row>
    <row r="420">
      <c r="A420" t="s">
        <v>132</v>
      </c>
      <c r="B420" t="s">
        <v>6089</v>
      </c>
      <c r="C420" t="s" s="264">
        <v>6090</v>
      </c>
    </row>
    <row r="421">
      <c r="A421" t="s">
        <v>132</v>
      </c>
      <c r="B421" t="s">
        <v>6091</v>
      </c>
      <c r="C421" t="s" s="264">
        <v>6092</v>
      </c>
    </row>
    <row r="422">
      <c r="A422" t="s">
        <v>132</v>
      </c>
      <c r="B422" t="s">
        <v>6093</v>
      </c>
      <c r="C422" t="s" s="264">
        <v>6094</v>
      </c>
    </row>
    <row r="423">
      <c r="A423" t="s">
        <v>132</v>
      </c>
      <c r="B423" t="s">
        <v>6095</v>
      </c>
      <c r="C423" t="s" s="264">
        <v>6096</v>
      </c>
    </row>
    <row r="424">
      <c r="A424" t="s">
        <v>132</v>
      </c>
      <c r="B424" t="s">
        <v>6097</v>
      </c>
      <c r="C424" t="s" s="264">
        <v>6098</v>
      </c>
    </row>
    <row r="425">
      <c r="A425" t="s">
        <v>132</v>
      </c>
      <c r="B425" t="s">
        <v>6099</v>
      </c>
      <c r="C425" t="s" s="264">
        <v>6100</v>
      </c>
    </row>
    <row r="426">
      <c r="A426" t="s">
        <v>132</v>
      </c>
      <c r="B426" t="s">
        <v>6101</v>
      </c>
      <c r="C426" t="s" s="264">
        <v>6102</v>
      </c>
    </row>
    <row r="427">
      <c r="A427" t="s">
        <v>132</v>
      </c>
      <c r="B427" t="s">
        <v>6103</v>
      </c>
      <c r="C427" t="s" s="264">
        <v>6104</v>
      </c>
    </row>
    <row r="428">
      <c r="A428" t="s">
        <v>132</v>
      </c>
      <c r="B428" t="s">
        <v>6105</v>
      </c>
      <c r="C428" t="s" s="264">
        <v>6106</v>
      </c>
    </row>
    <row r="429">
      <c r="A429" t="s">
        <v>132</v>
      </c>
      <c r="B429" t="s">
        <v>6107</v>
      </c>
      <c r="C429" t="s" s="264">
        <v>6108</v>
      </c>
    </row>
    <row r="430">
      <c r="A430" t="s">
        <v>132</v>
      </c>
      <c r="B430" t="s">
        <v>6109</v>
      </c>
      <c r="C430" t="s" s="264">
        <v>6110</v>
      </c>
    </row>
    <row r="431">
      <c r="A431" t="s">
        <v>132</v>
      </c>
      <c r="B431" t="s">
        <v>6111</v>
      </c>
      <c r="C431" t="s" s="264">
        <v>6112</v>
      </c>
    </row>
    <row r="432">
      <c r="A432" t="s">
        <v>132</v>
      </c>
      <c r="B432" t="s">
        <v>6113</v>
      </c>
      <c r="C432" t="s" s="264">
        <v>6114</v>
      </c>
    </row>
    <row r="433">
      <c r="A433" t="s">
        <v>132</v>
      </c>
      <c r="B433" t="s">
        <v>6115</v>
      </c>
      <c r="C433" t="s" s="264">
        <v>6116</v>
      </c>
    </row>
    <row r="434">
      <c r="A434" t="s">
        <v>132</v>
      </c>
      <c r="B434" t="s">
        <v>6117</v>
      </c>
      <c r="C434" t="s" s="264">
        <v>6118</v>
      </c>
    </row>
    <row r="435">
      <c r="A435" t="s">
        <v>132</v>
      </c>
      <c r="B435" t="s">
        <v>6119</v>
      </c>
      <c r="C435" t="s" s="264">
        <v>6120</v>
      </c>
    </row>
    <row r="436">
      <c r="A436" t="s">
        <v>132</v>
      </c>
      <c r="B436" t="s">
        <v>6121</v>
      </c>
      <c r="C436" t="s" s="264">
        <v>6122</v>
      </c>
    </row>
    <row r="437">
      <c r="A437" t="s">
        <v>132</v>
      </c>
      <c r="B437" t="s">
        <v>6123</v>
      </c>
      <c r="C437" t="s" s="264">
        <v>6124</v>
      </c>
    </row>
    <row r="438">
      <c r="A438" t="s">
        <v>132</v>
      </c>
      <c r="B438" t="s">
        <v>6125</v>
      </c>
      <c r="C438" t="s" s="264">
        <v>6126</v>
      </c>
    </row>
    <row r="439">
      <c r="A439" t="s">
        <v>132</v>
      </c>
      <c r="B439" t="s">
        <v>6127</v>
      </c>
      <c r="C439" t="s" s="264">
        <v>6128</v>
      </c>
    </row>
    <row r="440">
      <c r="A440" t="s">
        <v>132</v>
      </c>
      <c r="B440" t="s">
        <v>6129</v>
      </c>
      <c r="C440" t="s" s="264">
        <v>6130</v>
      </c>
    </row>
    <row r="441">
      <c r="A441" t="s">
        <v>132</v>
      </c>
      <c r="B441" t="s">
        <v>6131</v>
      </c>
      <c r="C441" t="s" s="264">
        <v>6132</v>
      </c>
    </row>
    <row r="442">
      <c r="A442" t="s">
        <v>132</v>
      </c>
      <c r="B442" t="s">
        <v>6133</v>
      </c>
      <c r="C442" t="s" s="264">
        <v>6134</v>
      </c>
    </row>
    <row r="443">
      <c r="A443" t="s">
        <v>132</v>
      </c>
      <c r="B443" t="s">
        <v>6135</v>
      </c>
      <c r="C443" t="s" s="264">
        <v>6136</v>
      </c>
    </row>
    <row r="444">
      <c r="A444" t="s">
        <v>132</v>
      </c>
      <c r="B444" t="s">
        <v>6137</v>
      </c>
      <c r="C444" t="s" s="264">
        <v>6138</v>
      </c>
    </row>
    <row r="445">
      <c r="A445" t="s">
        <v>132</v>
      </c>
      <c r="B445" t="s">
        <v>6139</v>
      </c>
      <c r="C445" t="s" s="264">
        <v>6140</v>
      </c>
    </row>
    <row r="446">
      <c r="A446" t="s">
        <v>132</v>
      </c>
      <c r="B446" t="s">
        <v>6141</v>
      </c>
      <c r="C446" t="s" s="264">
        <v>6142</v>
      </c>
    </row>
    <row r="447">
      <c r="A447" t="s">
        <v>132</v>
      </c>
      <c r="B447" t="s">
        <v>6143</v>
      </c>
      <c r="C447" t="s" s="264">
        <v>6144</v>
      </c>
    </row>
    <row r="448">
      <c r="A448" t="s">
        <v>132</v>
      </c>
      <c r="B448" t="s">
        <v>6145</v>
      </c>
      <c r="C448" t="s" s="264">
        <v>6146</v>
      </c>
    </row>
    <row r="449">
      <c r="A449" t="s">
        <v>132</v>
      </c>
      <c r="B449" t="s">
        <v>6147</v>
      </c>
      <c r="C449" t="s" s="264">
        <v>6148</v>
      </c>
    </row>
    <row r="450">
      <c r="A450" t="s">
        <v>132</v>
      </c>
      <c r="B450" t="s">
        <v>6149</v>
      </c>
      <c r="C450" t="s" s="264">
        <v>6150</v>
      </c>
    </row>
    <row r="451">
      <c r="A451" t="s">
        <v>132</v>
      </c>
      <c r="B451" t="s">
        <v>6151</v>
      </c>
      <c r="C451" t="s" s="264">
        <v>6152</v>
      </c>
    </row>
    <row r="452">
      <c r="A452" t="s">
        <v>132</v>
      </c>
      <c r="B452" t="s">
        <v>6153</v>
      </c>
      <c r="C452" t="s" s="264">
        <v>6154</v>
      </c>
    </row>
    <row r="453">
      <c r="A453" t="s">
        <v>132</v>
      </c>
      <c r="B453" t="s">
        <v>6155</v>
      </c>
      <c r="C453" t="s" s="264">
        <v>6156</v>
      </c>
    </row>
    <row r="454">
      <c r="A454" t="s">
        <v>132</v>
      </c>
      <c r="B454" t="s">
        <v>6157</v>
      </c>
      <c r="C454" t="s" s="264">
        <v>6158</v>
      </c>
    </row>
    <row r="455">
      <c r="A455" t="s">
        <v>132</v>
      </c>
      <c r="B455" t="s">
        <v>6159</v>
      </c>
      <c r="C455" t="s" s="264">
        <v>6160</v>
      </c>
    </row>
    <row r="456">
      <c r="A456" t="s">
        <v>132</v>
      </c>
      <c r="B456" t="s">
        <v>6161</v>
      </c>
      <c r="C456" t="s" s="264">
        <v>6162</v>
      </c>
    </row>
    <row r="457">
      <c r="A457" t="s">
        <v>132</v>
      </c>
      <c r="B457" t="s">
        <v>6163</v>
      </c>
      <c r="C457" t="s" s="264">
        <v>6164</v>
      </c>
    </row>
    <row r="458">
      <c r="A458" t="s">
        <v>132</v>
      </c>
      <c r="B458" t="s">
        <v>6165</v>
      </c>
      <c r="C458" t="s" s="264">
        <v>6166</v>
      </c>
    </row>
    <row r="459">
      <c r="A459" t="s">
        <v>132</v>
      </c>
      <c r="B459" t="s">
        <v>6167</v>
      </c>
      <c r="C459" t="s" s="264">
        <v>6168</v>
      </c>
    </row>
    <row r="460">
      <c r="A460" t="s">
        <v>132</v>
      </c>
      <c r="B460" t="s">
        <v>6169</v>
      </c>
      <c r="C460" t="s" s="264">
        <v>6170</v>
      </c>
    </row>
    <row r="461">
      <c r="A461" t="s">
        <v>132</v>
      </c>
      <c r="B461" t="s">
        <v>6171</v>
      </c>
      <c r="C461" t="s" s="264">
        <v>6172</v>
      </c>
    </row>
    <row r="462">
      <c r="A462" t="s">
        <v>132</v>
      </c>
      <c r="B462" t="s">
        <v>6173</v>
      </c>
      <c r="C462" t="s" s="264">
        <v>6174</v>
      </c>
    </row>
    <row r="463">
      <c r="A463" t="s">
        <v>132</v>
      </c>
      <c r="B463" t="s">
        <v>6175</v>
      </c>
      <c r="C463" t="s" s="264">
        <v>6176</v>
      </c>
    </row>
    <row r="464">
      <c r="A464" t="s">
        <v>132</v>
      </c>
      <c r="B464" t="s">
        <v>6177</v>
      </c>
      <c r="C464" t="s" s="264">
        <v>6178</v>
      </c>
    </row>
    <row r="465">
      <c r="A465" t="s">
        <v>132</v>
      </c>
      <c r="B465" t="s">
        <v>6179</v>
      </c>
      <c r="C465" t="s" s="264">
        <v>6180</v>
      </c>
    </row>
    <row r="466">
      <c r="A466" t="s">
        <v>132</v>
      </c>
      <c r="B466" t="s">
        <v>6181</v>
      </c>
      <c r="C466" t="s" s="264">
        <v>6182</v>
      </c>
    </row>
    <row r="467">
      <c r="A467" t="s">
        <v>132</v>
      </c>
      <c r="B467" t="s">
        <v>6183</v>
      </c>
      <c r="C467" t="s" s="264">
        <v>6184</v>
      </c>
    </row>
    <row r="468">
      <c r="A468" t="s">
        <v>132</v>
      </c>
      <c r="B468" t="s">
        <v>6185</v>
      </c>
      <c r="C468" t="s" s="264">
        <v>6186</v>
      </c>
    </row>
    <row r="469">
      <c r="A469" t="s">
        <v>132</v>
      </c>
      <c r="B469" t="s">
        <v>6187</v>
      </c>
      <c r="C469" t="s" s="264">
        <v>6188</v>
      </c>
    </row>
    <row r="470">
      <c r="A470" t="s">
        <v>132</v>
      </c>
      <c r="B470" t="s">
        <v>6189</v>
      </c>
      <c r="C470" t="s" s="264">
        <v>6190</v>
      </c>
    </row>
    <row r="471">
      <c r="A471" t="s">
        <v>132</v>
      </c>
      <c r="B471" t="s">
        <v>6191</v>
      </c>
      <c r="C471" t="s" s="264">
        <v>6192</v>
      </c>
    </row>
    <row r="472">
      <c r="A472" t="s">
        <v>132</v>
      </c>
      <c r="B472" t="s">
        <v>6193</v>
      </c>
      <c r="C472" t="s" s="264">
        <v>6194</v>
      </c>
    </row>
    <row r="473">
      <c r="A473" t="s">
        <v>132</v>
      </c>
      <c r="B473" t="s">
        <v>6195</v>
      </c>
      <c r="C473" t="s" s="264">
        <v>6196</v>
      </c>
    </row>
    <row r="474">
      <c r="A474" t="s">
        <v>132</v>
      </c>
      <c r="B474" t="s">
        <v>6197</v>
      </c>
      <c r="C474" t="s" s="264">
        <v>6198</v>
      </c>
    </row>
    <row r="475">
      <c r="A475" t="s">
        <v>132</v>
      </c>
      <c r="B475" t="s">
        <v>6199</v>
      </c>
      <c r="C475" t="s" s="264">
        <v>6200</v>
      </c>
    </row>
    <row r="476">
      <c r="A476" t="s">
        <v>132</v>
      </c>
      <c r="B476" t="s">
        <v>6201</v>
      </c>
      <c r="C476" t="s" s="264">
        <v>6202</v>
      </c>
    </row>
    <row r="477">
      <c r="A477" t="s">
        <v>132</v>
      </c>
      <c r="B477" t="s">
        <v>6203</v>
      </c>
      <c r="C477" t="s" s="264">
        <v>6204</v>
      </c>
    </row>
    <row r="478">
      <c r="A478" t="s">
        <v>132</v>
      </c>
      <c r="B478" t="s">
        <v>6205</v>
      </c>
      <c r="C478" t="s" s="264">
        <v>6206</v>
      </c>
    </row>
    <row r="479">
      <c r="A479" t="s">
        <v>132</v>
      </c>
      <c r="B479" t="s">
        <v>6207</v>
      </c>
      <c r="C479" t="s" s="264">
        <v>6208</v>
      </c>
    </row>
    <row r="480">
      <c r="A480" t="s">
        <v>132</v>
      </c>
      <c r="B480" t="s">
        <v>6209</v>
      </c>
      <c r="C480" t="s" s="264">
        <v>6210</v>
      </c>
    </row>
    <row r="481">
      <c r="A481" t="s">
        <v>132</v>
      </c>
      <c r="B481" t="s">
        <v>6211</v>
      </c>
      <c r="C481" t="s" s="264">
        <v>6212</v>
      </c>
    </row>
    <row r="482">
      <c r="A482" t="s">
        <v>132</v>
      </c>
      <c r="B482" t="s">
        <v>6213</v>
      </c>
      <c r="C482" t="s" s="264">
        <v>6214</v>
      </c>
    </row>
    <row r="483">
      <c r="A483" t="s">
        <v>132</v>
      </c>
      <c r="B483" t="s">
        <v>6215</v>
      </c>
      <c r="C483" t="s" s="264">
        <v>6216</v>
      </c>
    </row>
    <row r="484">
      <c r="A484" t="s">
        <v>132</v>
      </c>
      <c r="B484" t="s">
        <v>6217</v>
      </c>
      <c r="C484" t="s" s="264">
        <v>6218</v>
      </c>
    </row>
    <row r="485">
      <c r="A485" t="s">
        <v>132</v>
      </c>
      <c r="B485" t="s">
        <v>6219</v>
      </c>
      <c r="C485" t="s" s="264">
        <v>6220</v>
      </c>
    </row>
    <row r="486">
      <c r="A486" t="s">
        <v>132</v>
      </c>
      <c r="B486" t="s">
        <v>6221</v>
      </c>
      <c r="C486" t="s" s="264">
        <v>6222</v>
      </c>
    </row>
    <row r="487">
      <c r="A487" t="s">
        <v>132</v>
      </c>
      <c r="B487" t="s">
        <v>6223</v>
      </c>
      <c r="C487" t="s" s="264">
        <v>6224</v>
      </c>
    </row>
    <row r="488">
      <c r="A488" t="s">
        <v>132</v>
      </c>
      <c r="B488" t="s">
        <v>6225</v>
      </c>
      <c r="C488" t="s" s="264">
        <v>6226</v>
      </c>
    </row>
    <row r="489">
      <c r="A489" t="s">
        <v>132</v>
      </c>
      <c r="B489" t="s">
        <v>6227</v>
      </c>
      <c r="C489" t="s" s="264">
        <v>6228</v>
      </c>
    </row>
    <row r="490">
      <c r="A490" t="s">
        <v>132</v>
      </c>
      <c r="B490" t="s">
        <v>6229</v>
      </c>
      <c r="C490" t="s" s="264">
        <v>6230</v>
      </c>
    </row>
    <row r="491">
      <c r="A491" t="s">
        <v>132</v>
      </c>
      <c r="B491" t="s">
        <v>6231</v>
      </c>
      <c r="C491" t="s" s="264">
        <v>6232</v>
      </c>
    </row>
    <row r="492">
      <c r="A492" t="s">
        <v>132</v>
      </c>
      <c r="B492" t="s">
        <v>6233</v>
      </c>
      <c r="C492" t="s" s="264">
        <v>6234</v>
      </c>
    </row>
    <row r="493">
      <c r="A493" t="s">
        <v>132</v>
      </c>
      <c r="B493" t="s">
        <v>6235</v>
      </c>
      <c r="C493" t="s" s="264">
        <v>6236</v>
      </c>
    </row>
    <row r="494">
      <c r="A494" t="s">
        <v>132</v>
      </c>
      <c r="B494" t="s">
        <v>6237</v>
      </c>
      <c r="C494" t="s" s="264">
        <v>6238</v>
      </c>
    </row>
    <row r="495">
      <c r="A495" t="s">
        <v>132</v>
      </c>
      <c r="B495" t="s">
        <v>6239</v>
      </c>
      <c r="C495" t="s" s="264">
        <v>6240</v>
      </c>
    </row>
    <row r="496">
      <c r="A496" t="s">
        <v>132</v>
      </c>
      <c r="B496" t="s">
        <v>6241</v>
      </c>
      <c r="C496" t="s" s="264">
        <v>6242</v>
      </c>
    </row>
    <row r="497">
      <c r="A497" t="s">
        <v>132</v>
      </c>
      <c r="B497" t="s">
        <v>6243</v>
      </c>
      <c r="C497" t="s" s="264">
        <v>6244</v>
      </c>
    </row>
    <row r="498">
      <c r="A498" t="s">
        <v>132</v>
      </c>
      <c r="B498" t="s">
        <v>6245</v>
      </c>
      <c r="C498" t="s" s="264">
        <v>6246</v>
      </c>
    </row>
    <row r="499">
      <c r="A499" t="s">
        <v>156</v>
      </c>
      <c r="B499" t="s">
        <v>6247</v>
      </c>
      <c r="C499" t="s" s="264">
        <v>5340</v>
      </c>
    </row>
    <row r="500">
      <c r="A500" t="s">
        <v>156</v>
      </c>
      <c r="B500" t="s">
        <v>6248</v>
      </c>
      <c r="C500" t="s" s="264">
        <v>5354</v>
      </c>
    </row>
    <row r="501">
      <c r="A501" t="s">
        <v>156</v>
      </c>
      <c r="B501" t="s">
        <v>6249</v>
      </c>
      <c r="C501" t="s" s="264">
        <v>5364</v>
      </c>
    </row>
    <row r="502">
      <c r="A502" t="s">
        <v>156</v>
      </c>
      <c r="B502" t="s">
        <v>6250</v>
      </c>
      <c r="C502" t="s" s="264">
        <v>6251</v>
      </c>
    </row>
    <row r="503">
      <c r="A503" t="s">
        <v>156</v>
      </c>
      <c r="B503" t="s">
        <v>6252</v>
      </c>
      <c r="C503" t="s" s="264">
        <v>5356</v>
      </c>
    </row>
    <row r="504">
      <c r="A504" t="s">
        <v>156</v>
      </c>
      <c r="B504" t="s">
        <v>6253</v>
      </c>
      <c r="C504" t="s" s="264">
        <v>6254</v>
      </c>
    </row>
    <row r="505">
      <c r="A505" t="s">
        <v>156</v>
      </c>
      <c r="B505" t="s">
        <v>6255</v>
      </c>
      <c r="C505" t="s" s="264">
        <v>6256</v>
      </c>
    </row>
    <row r="506">
      <c r="A506" t="s">
        <v>156</v>
      </c>
      <c r="B506" t="s">
        <v>6257</v>
      </c>
      <c r="C506" t="s" s="264">
        <v>5358</v>
      </c>
    </row>
    <row r="507">
      <c r="A507" t="s">
        <v>156</v>
      </c>
      <c r="B507" t="s">
        <v>6258</v>
      </c>
      <c r="C507" t="s" s="264">
        <v>6259</v>
      </c>
    </row>
    <row r="508">
      <c r="A508" t="s">
        <v>156</v>
      </c>
      <c r="B508" t="s">
        <v>6260</v>
      </c>
      <c r="C508" t="s" s="264">
        <v>6261</v>
      </c>
    </row>
    <row r="509">
      <c r="A509" t="s">
        <v>156</v>
      </c>
      <c r="B509" t="s">
        <v>6262</v>
      </c>
      <c r="C509" t="s" s="264">
        <v>6263</v>
      </c>
    </row>
    <row r="510">
      <c r="A510" t="s">
        <v>156</v>
      </c>
      <c r="B510" t="s">
        <v>6264</v>
      </c>
      <c r="C510" t="s" s="264">
        <v>6265</v>
      </c>
    </row>
    <row r="511">
      <c r="A511" t="s">
        <v>156</v>
      </c>
      <c r="B511" t="s">
        <v>6266</v>
      </c>
      <c r="C511" t="s" s="264">
        <v>6267</v>
      </c>
    </row>
    <row r="512">
      <c r="A512" t="s">
        <v>156</v>
      </c>
      <c r="B512" t="s">
        <v>6268</v>
      </c>
      <c r="C512" t="s" s="264">
        <v>6269</v>
      </c>
    </row>
    <row r="513">
      <c r="A513" t="s">
        <v>156</v>
      </c>
      <c r="B513" t="s">
        <v>6270</v>
      </c>
      <c r="C513" t="s" s="264">
        <v>6271</v>
      </c>
    </row>
    <row r="514">
      <c r="A514" t="s">
        <v>156</v>
      </c>
      <c r="B514" t="s">
        <v>6272</v>
      </c>
      <c r="C514" t="s" s="264">
        <v>6273</v>
      </c>
    </row>
    <row r="515">
      <c r="A515" t="s">
        <v>156</v>
      </c>
      <c r="B515" t="s">
        <v>6274</v>
      </c>
      <c r="C515" t="s" s="264">
        <v>6275</v>
      </c>
    </row>
    <row r="516">
      <c r="A516" t="s">
        <v>156</v>
      </c>
      <c r="B516" t="s">
        <v>6276</v>
      </c>
      <c r="C516" t="s" s="264">
        <v>6277</v>
      </c>
    </row>
    <row r="517">
      <c r="A517" t="s">
        <v>156</v>
      </c>
      <c r="B517" t="s">
        <v>6278</v>
      </c>
      <c r="C517" t="s" s="264">
        <v>6279</v>
      </c>
    </row>
    <row r="518">
      <c r="A518" t="s">
        <v>156</v>
      </c>
      <c r="B518" t="s">
        <v>6280</v>
      </c>
      <c r="C518" t="s" s="264">
        <v>6281</v>
      </c>
    </row>
    <row r="519">
      <c r="A519" t="s">
        <v>156</v>
      </c>
      <c r="B519" t="s">
        <v>6282</v>
      </c>
      <c r="C519" t="s" s="264">
        <v>6283</v>
      </c>
    </row>
    <row r="520">
      <c r="A520" t="s">
        <v>156</v>
      </c>
      <c r="B520" t="s">
        <v>6284</v>
      </c>
      <c r="C520" t="s" s="264">
        <v>6285</v>
      </c>
    </row>
    <row r="521">
      <c r="A521" t="s">
        <v>156</v>
      </c>
      <c r="B521" t="s">
        <v>6286</v>
      </c>
      <c r="C521" t="s" s="264">
        <v>6287</v>
      </c>
    </row>
    <row r="522">
      <c r="A522" t="s">
        <v>156</v>
      </c>
      <c r="B522" t="s">
        <v>6288</v>
      </c>
      <c r="C522" t="s" s="264">
        <v>6289</v>
      </c>
    </row>
    <row r="523">
      <c r="A523" t="s">
        <v>156</v>
      </c>
      <c r="B523" t="s">
        <v>6290</v>
      </c>
      <c r="C523" t="s" s="264">
        <v>5342</v>
      </c>
    </row>
    <row r="524">
      <c r="A524" t="s">
        <v>156</v>
      </c>
      <c r="B524" t="s">
        <v>6291</v>
      </c>
      <c r="C524" t="s" s="264">
        <v>5360</v>
      </c>
    </row>
    <row r="525">
      <c r="A525" t="s">
        <v>156</v>
      </c>
      <c r="B525" t="s">
        <v>6292</v>
      </c>
      <c r="C525" t="s" s="264">
        <v>5366</v>
      </c>
    </row>
    <row r="526">
      <c r="A526" t="s">
        <v>156</v>
      </c>
      <c r="B526" t="s">
        <v>6293</v>
      </c>
      <c r="C526" t="s" s="264">
        <v>5344</v>
      </c>
    </row>
    <row r="527">
      <c r="A527" t="s">
        <v>156</v>
      </c>
      <c r="B527" t="s">
        <v>6294</v>
      </c>
      <c r="C527" t="s" s="264">
        <v>6295</v>
      </c>
    </row>
    <row r="528">
      <c r="A528" t="s">
        <v>156</v>
      </c>
      <c r="B528" t="s">
        <v>6296</v>
      </c>
      <c r="C528" t="s" s="264">
        <v>5368</v>
      </c>
    </row>
    <row r="529">
      <c r="A529" t="s">
        <v>156</v>
      </c>
      <c r="B529" t="s">
        <v>6297</v>
      </c>
      <c r="C529" t="s" s="264">
        <v>6298</v>
      </c>
    </row>
    <row r="530">
      <c r="A530" t="s">
        <v>156</v>
      </c>
      <c r="B530" t="s">
        <v>6299</v>
      </c>
      <c r="C530" t="s" s="264">
        <v>6300</v>
      </c>
    </row>
    <row r="531">
      <c r="A531" t="s">
        <v>156</v>
      </c>
      <c r="B531" t="s">
        <v>6301</v>
      </c>
      <c r="C531" t="s" s="264">
        <v>6302</v>
      </c>
    </row>
    <row r="532">
      <c r="A532" t="s">
        <v>156</v>
      </c>
      <c r="B532" t="s">
        <v>6303</v>
      </c>
      <c r="C532" t="s" s="264">
        <v>5346</v>
      </c>
    </row>
    <row r="533">
      <c r="A533" t="s">
        <v>156</v>
      </c>
      <c r="B533" t="s">
        <v>6304</v>
      </c>
      <c r="C533" t="s" s="264">
        <v>5362</v>
      </c>
    </row>
    <row r="534">
      <c r="A534" t="s">
        <v>156</v>
      </c>
      <c r="B534" t="s">
        <v>6305</v>
      </c>
      <c r="C534" t="s" s="264">
        <v>5370</v>
      </c>
    </row>
    <row r="535">
      <c r="A535" t="s">
        <v>156</v>
      </c>
      <c r="B535" t="s">
        <v>6306</v>
      </c>
      <c r="C535" t="s" s="264">
        <v>5348</v>
      </c>
    </row>
    <row r="536">
      <c r="A536" t="s">
        <v>156</v>
      </c>
      <c r="B536" t="s">
        <v>6307</v>
      </c>
      <c r="C536" t="s" s="264">
        <v>6308</v>
      </c>
    </row>
    <row r="537">
      <c r="A537" t="s">
        <v>156</v>
      </c>
      <c r="B537" t="s">
        <v>6309</v>
      </c>
      <c r="C537" t="s" s="264">
        <v>5372</v>
      </c>
    </row>
    <row r="538">
      <c r="A538" t="s">
        <v>156</v>
      </c>
      <c r="B538" t="s">
        <v>6310</v>
      </c>
      <c r="C538" t="s" s="264">
        <v>5350</v>
      </c>
    </row>
    <row r="539">
      <c r="A539" t="s">
        <v>156</v>
      </c>
      <c r="B539" t="s">
        <v>6311</v>
      </c>
      <c r="C539" t="s" s="264">
        <v>6312</v>
      </c>
    </row>
    <row r="540">
      <c r="A540" t="s">
        <v>156</v>
      </c>
      <c r="B540" t="s">
        <v>6313</v>
      </c>
      <c r="C540" t="s" s="264">
        <v>5374</v>
      </c>
    </row>
    <row r="541">
      <c r="A541" t="s">
        <v>156</v>
      </c>
      <c r="B541" t="s">
        <v>6314</v>
      </c>
      <c r="C541" t="s" s="264">
        <v>5352</v>
      </c>
    </row>
    <row r="542">
      <c r="A542" t="s">
        <v>156</v>
      </c>
      <c r="B542" t="s">
        <v>6315</v>
      </c>
      <c r="C542" t="s" s="264">
        <v>6316</v>
      </c>
    </row>
    <row r="543">
      <c r="A543" t="s">
        <v>156</v>
      </c>
      <c r="B543" t="s">
        <v>6317</v>
      </c>
      <c r="C543" t="s" s="264">
        <v>5376</v>
      </c>
    </row>
    <row r="544">
      <c r="A544" t="s">
        <v>156</v>
      </c>
      <c r="B544" t="s">
        <v>6318</v>
      </c>
      <c r="C544" t="s" s="264">
        <v>5378</v>
      </c>
    </row>
    <row r="545">
      <c r="A545" t="s">
        <v>156</v>
      </c>
      <c r="B545" t="s">
        <v>6319</v>
      </c>
      <c r="C545" t="s" s="264">
        <v>5392</v>
      </c>
    </row>
    <row r="546">
      <c r="A546" t="s">
        <v>156</v>
      </c>
      <c r="B546" t="s">
        <v>6320</v>
      </c>
      <c r="C546" t="s" s="264">
        <v>5394</v>
      </c>
    </row>
    <row r="547">
      <c r="A547" t="s">
        <v>156</v>
      </c>
      <c r="B547" t="s">
        <v>6321</v>
      </c>
      <c r="C547" t="s" s="264">
        <v>6322</v>
      </c>
    </row>
    <row r="548">
      <c r="A548" t="s">
        <v>156</v>
      </c>
      <c r="B548" t="s">
        <v>6323</v>
      </c>
      <c r="C548" t="s" s="264">
        <v>5410</v>
      </c>
    </row>
    <row r="549">
      <c r="A549" t="s">
        <v>156</v>
      </c>
      <c r="B549" t="s">
        <v>6324</v>
      </c>
      <c r="C549" t="s" s="264">
        <v>5412</v>
      </c>
    </row>
    <row r="550">
      <c r="A550" t="s">
        <v>156</v>
      </c>
      <c r="B550" t="s">
        <v>6325</v>
      </c>
      <c r="C550" t="s" s="264">
        <v>6326</v>
      </c>
    </row>
    <row r="551">
      <c r="A551" t="s">
        <v>156</v>
      </c>
      <c r="B551" t="s">
        <v>6327</v>
      </c>
      <c r="C551" t="s" s="264">
        <v>5428</v>
      </c>
    </row>
    <row r="552">
      <c r="A552" t="s">
        <v>156</v>
      </c>
      <c r="B552" t="s">
        <v>6328</v>
      </c>
      <c r="C552" t="s" s="264">
        <v>5430</v>
      </c>
    </row>
    <row r="553">
      <c r="A553" t="s">
        <v>156</v>
      </c>
      <c r="B553" t="s">
        <v>6329</v>
      </c>
      <c r="C553" t="s" s="264">
        <v>6330</v>
      </c>
    </row>
    <row r="554">
      <c r="A554" t="s">
        <v>156</v>
      </c>
      <c r="B554" t="s">
        <v>6331</v>
      </c>
      <c r="C554" t="s" s="264">
        <v>5446</v>
      </c>
    </row>
    <row r="555">
      <c r="A555" t="s">
        <v>156</v>
      </c>
      <c r="B555" t="s">
        <v>6332</v>
      </c>
      <c r="C555" t="s" s="264">
        <v>5448</v>
      </c>
    </row>
    <row r="556">
      <c r="A556" t="s">
        <v>156</v>
      </c>
      <c r="B556" t="s">
        <v>6333</v>
      </c>
      <c r="C556" t="s" s="264">
        <v>6334</v>
      </c>
    </row>
    <row r="557">
      <c r="A557" t="s">
        <v>156</v>
      </c>
      <c r="B557" t="s">
        <v>6335</v>
      </c>
      <c r="C557" t="s" s="264">
        <v>5464</v>
      </c>
    </row>
    <row r="558">
      <c r="A558" t="s">
        <v>156</v>
      </c>
      <c r="B558" t="s">
        <v>6336</v>
      </c>
      <c r="C558" t="s" s="264">
        <v>5466</v>
      </c>
    </row>
    <row r="559">
      <c r="A559" t="s">
        <v>156</v>
      </c>
      <c r="B559" t="s">
        <v>6337</v>
      </c>
      <c r="C559" t="s" s="264">
        <v>6338</v>
      </c>
    </row>
    <row r="560">
      <c r="A560" t="s">
        <v>156</v>
      </c>
      <c r="B560" t="s">
        <v>6339</v>
      </c>
      <c r="C560" t="s" s="264">
        <v>5482</v>
      </c>
    </row>
    <row r="561">
      <c r="A561" t="s">
        <v>156</v>
      </c>
      <c r="B561" t="s">
        <v>6340</v>
      </c>
      <c r="C561" t="s" s="264">
        <v>5484</v>
      </c>
    </row>
    <row r="562">
      <c r="A562" t="s">
        <v>156</v>
      </c>
      <c r="B562" t="s">
        <v>6341</v>
      </c>
      <c r="C562" t="s" s="264">
        <v>6342</v>
      </c>
    </row>
    <row r="563">
      <c r="A563" t="s">
        <v>156</v>
      </c>
      <c r="B563" t="s">
        <v>6343</v>
      </c>
      <c r="C563" t="s" s="264">
        <v>5500</v>
      </c>
    </row>
    <row r="564">
      <c r="A564" t="s">
        <v>156</v>
      </c>
      <c r="B564" t="s">
        <v>6344</v>
      </c>
      <c r="C564" t="s" s="264">
        <v>5502</v>
      </c>
    </row>
    <row r="565">
      <c r="A565" t="s">
        <v>156</v>
      </c>
      <c r="B565" t="s">
        <v>6345</v>
      </c>
      <c r="C565" t="s" s="264">
        <v>6346</v>
      </c>
    </row>
    <row r="566">
      <c r="A566" t="s">
        <v>156</v>
      </c>
      <c r="B566" t="s">
        <v>6347</v>
      </c>
      <c r="C566" t="s" s="264">
        <v>5517</v>
      </c>
    </row>
    <row r="567">
      <c r="A567" t="s">
        <v>156</v>
      </c>
      <c r="B567" t="s">
        <v>6348</v>
      </c>
      <c r="C567" t="s" s="264">
        <v>5519</v>
      </c>
    </row>
    <row r="568">
      <c r="A568" t="s">
        <v>156</v>
      </c>
      <c r="B568" t="s">
        <v>6349</v>
      </c>
      <c r="C568" t="s" s="264">
        <v>5380</v>
      </c>
    </row>
    <row r="569">
      <c r="A569" t="s">
        <v>156</v>
      </c>
      <c r="B569" t="s">
        <v>6350</v>
      </c>
      <c r="C569" t="s" s="264">
        <v>5535</v>
      </c>
    </row>
    <row r="570">
      <c r="A570" t="s">
        <v>156</v>
      </c>
      <c r="B570" t="s">
        <v>6351</v>
      </c>
      <c r="C570" t="s" s="264">
        <v>5537</v>
      </c>
    </row>
    <row r="571">
      <c r="A571" t="s">
        <v>156</v>
      </c>
      <c r="B571" t="s">
        <v>6352</v>
      </c>
      <c r="C571" t="s" s="264">
        <v>5382</v>
      </c>
    </row>
    <row r="572">
      <c r="A572" t="s">
        <v>156</v>
      </c>
      <c r="B572" t="s">
        <v>6353</v>
      </c>
      <c r="C572" t="s" s="264">
        <v>5553</v>
      </c>
    </row>
    <row r="573">
      <c r="A573" t="s">
        <v>156</v>
      </c>
      <c r="B573" t="s">
        <v>6354</v>
      </c>
      <c r="C573" t="s" s="264">
        <v>5555</v>
      </c>
    </row>
    <row r="574">
      <c r="A574" t="s">
        <v>156</v>
      </c>
      <c r="B574" t="s">
        <v>6355</v>
      </c>
      <c r="C574" t="s" s="264">
        <v>6356</v>
      </c>
    </row>
    <row r="575">
      <c r="A575" t="s">
        <v>156</v>
      </c>
      <c r="B575" t="s">
        <v>6357</v>
      </c>
      <c r="C575" t="s" s="264">
        <v>5571</v>
      </c>
    </row>
    <row r="576">
      <c r="A576" t="s">
        <v>156</v>
      </c>
      <c r="B576" t="s">
        <v>6358</v>
      </c>
      <c r="C576" t="s" s="264">
        <v>5573</v>
      </c>
    </row>
    <row r="577">
      <c r="A577" t="s">
        <v>156</v>
      </c>
      <c r="B577" t="s">
        <v>6359</v>
      </c>
      <c r="C577" t="s" s="264">
        <v>5384</v>
      </c>
    </row>
    <row r="578">
      <c r="A578" t="s">
        <v>156</v>
      </c>
      <c r="B578" t="s">
        <v>6360</v>
      </c>
      <c r="C578" t="s" s="264">
        <v>5589</v>
      </c>
    </row>
    <row r="579">
      <c r="A579" t="s">
        <v>156</v>
      </c>
      <c r="B579" t="s">
        <v>6361</v>
      </c>
      <c r="C579" t="s" s="264">
        <v>5591</v>
      </c>
    </row>
    <row r="580">
      <c r="A580" t="s">
        <v>156</v>
      </c>
      <c r="B580" t="s">
        <v>6362</v>
      </c>
      <c r="C580" t="s" s="264">
        <v>5386</v>
      </c>
    </row>
    <row r="581">
      <c r="A581" t="s">
        <v>156</v>
      </c>
      <c r="B581" t="s">
        <v>6363</v>
      </c>
      <c r="C581" t="s" s="264">
        <v>5607</v>
      </c>
    </row>
    <row r="582">
      <c r="A582" t="s">
        <v>156</v>
      </c>
      <c r="B582" t="s">
        <v>6364</v>
      </c>
      <c r="C582" t="s" s="264">
        <v>5609</v>
      </c>
    </row>
    <row r="583">
      <c r="A583" t="s">
        <v>156</v>
      </c>
      <c r="B583" t="s">
        <v>6365</v>
      </c>
      <c r="C583" t="s" s="264">
        <v>5388</v>
      </c>
    </row>
    <row r="584">
      <c r="A584" t="s">
        <v>156</v>
      </c>
      <c r="B584" t="s">
        <v>6366</v>
      </c>
      <c r="C584" t="s" s="264">
        <v>5625</v>
      </c>
    </row>
    <row r="585">
      <c r="A585" t="s">
        <v>156</v>
      </c>
      <c r="B585" t="s">
        <v>6367</v>
      </c>
      <c r="C585" t="s" s="264">
        <v>5627</v>
      </c>
    </row>
    <row r="586">
      <c r="A586" t="s">
        <v>156</v>
      </c>
      <c r="B586" t="s">
        <v>6368</v>
      </c>
      <c r="C586" t="s" s="264">
        <v>5390</v>
      </c>
    </row>
    <row r="587">
      <c r="A587" t="s">
        <v>156</v>
      </c>
      <c r="B587" t="s">
        <v>6369</v>
      </c>
      <c r="C587" t="s" s="264">
        <v>5643</v>
      </c>
    </row>
    <row r="588">
      <c r="A588" t="s">
        <v>156</v>
      </c>
      <c r="B588" t="s">
        <v>6370</v>
      </c>
      <c r="C588" t="s" s="264">
        <v>5645</v>
      </c>
    </row>
    <row r="589">
      <c r="A589" t="s">
        <v>132</v>
      </c>
      <c r="B589" t="s">
        <v>6371</v>
      </c>
      <c r="C589" t="s" s="264">
        <v>6372</v>
      </c>
    </row>
    <row r="590">
      <c r="A590" t="s">
        <v>132</v>
      </c>
      <c r="B590" t="s">
        <v>6373</v>
      </c>
      <c r="C590" t="s" s="264">
        <v>6374</v>
      </c>
    </row>
    <row r="591">
      <c r="A591" t="s">
        <v>132</v>
      </c>
      <c r="B591" t="s">
        <v>6375</v>
      </c>
      <c r="C591" t="s" s="264">
        <v>6376</v>
      </c>
    </row>
    <row r="592">
      <c r="A592" t="s">
        <v>132</v>
      </c>
      <c r="B592" t="s">
        <v>6377</v>
      </c>
      <c r="C592" t="s" s="264">
        <v>6378</v>
      </c>
    </row>
    <row r="593">
      <c r="A593" t="s">
        <v>132</v>
      </c>
      <c r="B593" t="s">
        <v>6379</v>
      </c>
      <c r="C593" t="s" s="264">
        <v>6380</v>
      </c>
    </row>
    <row r="594">
      <c r="A594" t="s">
        <v>132</v>
      </c>
      <c r="B594" t="s">
        <v>6381</v>
      </c>
      <c r="C594" t="s" s="264">
        <v>6382</v>
      </c>
    </row>
    <row r="595">
      <c r="A595" t="s">
        <v>132</v>
      </c>
      <c r="B595" t="s">
        <v>6383</v>
      </c>
      <c r="C595" t="s" s="264">
        <v>6384</v>
      </c>
    </row>
    <row r="596">
      <c r="A596" t="s">
        <v>132</v>
      </c>
      <c r="B596" t="s">
        <v>6385</v>
      </c>
      <c r="C596" t="s" s="264">
        <v>6386</v>
      </c>
    </row>
    <row r="597">
      <c r="A597" t="s">
        <v>132</v>
      </c>
      <c r="B597" t="s">
        <v>6387</v>
      </c>
      <c r="C597" t="s" s="264">
        <v>6388</v>
      </c>
    </row>
    <row r="598">
      <c r="A598" t="s">
        <v>132</v>
      </c>
      <c r="B598" t="s">
        <v>6389</v>
      </c>
      <c r="C598" t="s" s="264">
        <v>6390</v>
      </c>
    </row>
    <row r="599">
      <c r="A599" t="s">
        <v>132</v>
      </c>
      <c r="B599" t="s">
        <v>6391</v>
      </c>
      <c r="C599" t="s" s="264">
        <v>6392</v>
      </c>
    </row>
    <row r="600">
      <c r="A600" t="s">
        <v>132</v>
      </c>
      <c r="B600" t="s">
        <v>6393</v>
      </c>
      <c r="C600" t="s" s="264">
        <v>6394</v>
      </c>
    </row>
    <row r="601">
      <c r="A601" t="s">
        <v>132</v>
      </c>
      <c r="B601" t="s">
        <v>6395</v>
      </c>
      <c r="C601" t="s" s="264">
        <v>6396</v>
      </c>
    </row>
    <row r="602">
      <c r="A602" t="s">
        <v>132</v>
      </c>
      <c r="B602" t="s">
        <v>6397</v>
      </c>
      <c r="C602" t="s" s="264">
        <v>6398</v>
      </c>
    </row>
    <row r="603">
      <c r="A603" t="s">
        <v>132</v>
      </c>
      <c r="B603" t="s">
        <v>6399</v>
      </c>
      <c r="C603" t="s" s="264">
        <v>6400</v>
      </c>
    </row>
    <row r="604">
      <c r="A604" t="s">
        <v>132</v>
      </c>
      <c r="B604" t="s">
        <v>6401</v>
      </c>
      <c r="C604" t="s" s="264">
        <v>6402</v>
      </c>
    </row>
    <row r="605">
      <c r="A605" t="s">
        <v>132</v>
      </c>
      <c r="B605" t="s">
        <v>6403</v>
      </c>
      <c r="C605" t="s" s="264">
        <v>6404</v>
      </c>
    </row>
    <row r="606">
      <c r="A606" t="s">
        <v>132</v>
      </c>
      <c r="B606" t="s">
        <v>6405</v>
      </c>
      <c r="C606" t="s" s="264">
        <v>6406</v>
      </c>
    </row>
    <row r="607">
      <c r="A607" t="s">
        <v>132</v>
      </c>
      <c r="B607" t="s">
        <v>6407</v>
      </c>
      <c r="C607" t="s" s="264">
        <v>6408</v>
      </c>
    </row>
    <row r="608">
      <c r="A608" t="s">
        <v>132</v>
      </c>
      <c r="B608" t="s">
        <v>6409</v>
      </c>
      <c r="C608" t="s" s="264">
        <v>6410</v>
      </c>
    </row>
    <row r="609">
      <c r="A609" t="s">
        <v>132</v>
      </c>
      <c r="B609" t="s">
        <v>6411</v>
      </c>
      <c r="C609" t="s" s="264">
        <v>6412</v>
      </c>
    </row>
    <row r="610">
      <c r="A610" t="s">
        <v>132</v>
      </c>
      <c r="B610" t="s">
        <v>6413</v>
      </c>
      <c r="C610" t="s" s="264">
        <v>6414</v>
      </c>
    </row>
    <row r="611">
      <c r="A611" t="s">
        <v>132</v>
      </c>
      <c r="B611" t="s">
        <v>6415</v>
      </c>
      <c r="C611" t="s" s="264">
        <v>6416</v>
      </c>
    </row>
    <row r="612">
      <c r="A612" t="s">
        <v>132</v>
      </c>
      <c r="B612" t="s">
        <v>6417</v>
      </c>
      <c r="C612" t="s" s="264">
        <v>6418</v>
      </c>
    </row>
    <row r="613">
      <c r="A613" t="s">
        <v>132</v>
      </c>
      <c r="B613" t="s">
        <v>6419</v>
      </c>
      <c r="C613" t="s" s="264">
        <v>6420</v>
      </c>
    </row>
    <row r="614">
      <c r="A614" t="s">
        <v>132</v>
      </c>
      <c r="B614" t="s">
        <v>6421</v>
      </c>
      <c r="C614" t="s" s="264">
        <v>6422</v>
      </c>
    </row>
    <row r="615">
      <c r="A615" t="s">
        <v>132</v>
      </c>
      <c r="B615" t="s">
        <v>6423</v>
      </c>
      <c r="C615" t="s" s="264">
        <v>6424</v>
      </c>
    </row>
    <row r="616">
      <c r="A616" t="s">
        <v>132</v>
      </c>
      <c r="B616" t="s">
        <v>6425</v>
      </c>
      <c r="C616" t="s" s="264">
        <v>6426</v>
      </c>
    </row>
    <row r="617">
      <c r="A617" t="s">
        <v>132</v>
      </c>
      <c r="B617" t="s">
        <v>6427</v>
      </c>
      <c r="C617" t="s" s="264">
        <v>6428</v>
      </c>
    </row>
    <row r="618">
      <c r="A618" t="s">
        <v>132</v>
      </c>
      <c r="B618" t="s">
        <v>6429</v>
      </c>
      <c r="C618" t="s" s="264">
        <v>6430</v>
      </c>
    </row>
    <row r="619">
      <c r="A619" t="s">
        <v>132</v>
      </c>
      <c r="B619" t="s">
        <v>6431</v>
      </c>
      <c r="C619" t="s" s="264">
        <v>6432</v>
      </c>
    </row>
    <row r="620">
      <c r="A620" t="s">
        <v>132</v>
      </c>
      <c r="B620" t="s">
        <v>6433</v>
      </c>
      <c r="C620" t="s" s="264">
        <v>6434</v>
      </c>
    </row>
    <row r="621">
      <c r="A621" t="s">
        <v>132</v>
      </c>
      <c r="B621" t="s">
        <v>6435</v>
      </c>
      <c r="C621" t="s" s="264">
        <v>6436</v>
      </c>
    </row>
    <row r="622">
      <c r="A622" t="s">
        <v>132</v>
      </c>
      <c r="B622" t="s">
        <v>6437</v>
      </c>
      <c r="C622" t="s" s="264">
        <v>6438</v>
      </c>
    </row>
    <row r="623">
      <c r="A623" t="s">
        <v>132</v>
      </c>
      <c r="B623" t="s">
        <v>6439</v>
      </c>
      <c r="C623" t="s" s="264">
        <v>6440</v>
      </c>
    </row>
    <row r="624">
      <c r="A624" t="s">
        <v>132</v>
      </c>
      <c r="B624" t="s">
        <v>6441</v>
      </c>
      <c r="C624" t="s" s="264">
        <v>6442</v>
      </c>
    </row>
    <row r="625">
      <c r="A625" t="s">
        <v>132</v>
      </c>
      <c r="B625" t="s">
        <v>6443</v>
      </c>
      <c r="C625" t="s" s="264">
        <v>6444</v>
      </c>
    </row>
    <row r="626">
      <c r="A626" t="s">
        <v>132</v>
      </c>
      <c r="B626" t="s">
        <v>6445</v>
      </c>
      <c r="C626" t="s" s="264">
        <v>6446</v>
      </c>
    </row>
    <row r="627">
      <c r="A627" t="s">
        <v>132</v>
      </c>
      <c r="B627" t="s">
        <v>6447</v>
      </c>
      <c r="C627" t="s" s="264">
        <v>6448</v>
      </c>
    </row>
    <row r="628">
      <c r="A628" t="s">
        <v>132</v>
      </c>
      <c r="B628" t="s">
        <v>6449</v>
      </c>
      <c r="C628" t="s" s="264">
        <v>6450</v>
      </c>
    </row>
    <row r="629">
      <c r="A629" t="s">
        <v>132</v>
      </c>
      <c r="B629" t="s">
        <v>6451</v>
      </c>
      <c r="C629" t="s" s="264">
        <v>6452</v>
      </c>
    </row>
    <row r="630">
      <c r="A630" t="s">
        <v>132</v>
      </c>
      <c r="B630" t="s">
        <v>6453</v>
      </c>
      <c r="C630" t="s" s="264">
        <v>6454</v>
      </c>
    </row>
    <row r="631">
      <c r="A631" t="s">
        <v>132</v>
      </c>
      <c r="B631" t="s">
        <v>6455</v>
      </c>
      <c r="C631" t="s" s="264">
        <v>6456</v>
      </c>
    </row>
    <row r="632">
      <c r="A632" t="s">
        <v>132</v>
      </c>
      <c r="B632" t="s">
        <v>6457</v>
      </c>
      <c r="C632" t="s" s="264">
        <v>6458</v>
      </c>
    </row>
    <row r="633">
      <c r="A633" t="s">
        <v>132</v>
      </c>
      <c r="B633" t="s">
        <v>6459</v>
      </c>
      <c r="C633" t="s" s="264">
        <v>6460</v>
      </c>
    </row>
    <row r="634">
      <c r="A634" t="s">
        <v>132</v>
      </c>
      <c r="B634" t="s">
        <v>6461</v>
      </c>
      <c r="C634" t="s" s="264">
        <v>6462</v>
      </c>
    </row>
    <row r="635">
      <c r="A635" t="s">
        <v>132</v>
      </c>
      <c r="B635" t="s">
        <v>6463</v>
      </c>
      <c r="C635" t="s" s="264">
        <v>6464</v>
      </c>
    </row>
    <row r="636">
      <c r="A636" t="s">
        <v>132</v>
      </c>
      <c r="B636" t="s">
        <v>6465</v>
      </c>
      <c r="C636" t="s" s="264">
        <v>6466</v>
      </c>
    </row>
    <row r="637">
      <c r="A637" t="s">
        <v>132</v>
      </c>
      <c r="B637" t="s">
        <v>6467</v>
      </c>
      <c r="C637" t="s" s="264">
        <v>6468</v>
      </c>
    </row>
    <row r="638">
      <c r="A638" t="s">
        <v>132</v>
      </c>
      <c r="B638" t="s">
        <v>6469</v>
      </c>
      <c r="C638" t="s" s="264">
        <v>6470</v>
      </c>
    </row>
    <row r="639">
      <c r="A639" t="s">
        <v>132</v>
      </c>
      <c r="B639" t="s">
        <v>6471</v>
      </c>
      <c r="C639" t="s" s="264">
        <v>6472</v>
      </c>
    </row>
    <row r="640">
      <c r="A640" t="s">
        <v>132</v>
      </c>
      <c r="B640" t="s">
        <v>6473</v>
      </c>
      <c r="C640" t="s" s="264">
        <v>6474</v>
      </c>
    </row>
    <row r="641">
      <c r="A641" t="s">
        <v>132</v>
      </c>
      <c r="B641" t="s">
        <v>6475</v>
      </c>
      <c r="C641" t="s" s="264">
        <v>6476</v>
      </c>
    </row>
    <row r="642">
      <c r="A642" t="s">
        <v>132</v>
      </c>
      <c r="B642" t="s">
        <v>6477</v>
      </c>
      <c r="C642" t="s" s="264">
        <v>6478</v>
      </c>
    </row>
    <row r="643">
      <c r="A643" t="s">
        <v>132</v>
      </c>
      <c r="B643" t="s">
        <v>6479</v>
      </c>
      <c r="C643" t="s" s="264">
        <v>6480</v>
      </c>
    </row>
    <row r="644">
      <c r="A644" t="s">
        <v>132</v>
      </c>
      <c r="B644" t="s">
        <v>6481</v>
      </c>
      <c r="C644" t="s" s="264">
        <v>6482</v>
      </c>
    </row>
    <row r="645">
      <c r="A645" t="s">
        <v>132</v>
      </c>
      <c r="B645" t="s">
        <v>6483</v>
      </c>
      <c r="C645" t="s" s="264">
        <v>6484</v>
      </c>
    </row>
    <row r="646">
      <c r="A646" t="s">
        <v>132</v>
      </c>
      <c r="B646" t="s">
        <v>6485</v>
      </c>
      <c r="C646" t="s" s="264">
        <v>6486</v>
      </c>
    </row>
    <row r="647">
      <c r="A647" t="s">
        <v>132</v>
      </c>
      <c r="B647" t="s">
        <v>6487</v>
      </c>
      <c r="C647" t="s" s="264">
        <v>6488</v>
      </c>
    </row>
    <row r="648">
      <c r="A648" t="s">
        <v>132</v>
      </c>
      <c r="B648" t="s">
        <v>6489</v>
      </c>
      <c r="C648" t="s" s="264">
        <v>6490</v>
      </c>
    </row>
    <row r="649">
      <c r="A649" t="s">
        <v>132</v>
      </c>
      <c r="B649" t="s">
        <v>6491</v>
      </c>
      <c r="C649" t="s" s="264">
        <v>6492</v>
      </c>
    </row>
    <row r="650">
      <c r="A650" t="s">
        <v>132</v>
      </c>
      <c r="B650" t="s">
        <v>6493</v>
      </c>
      <c r="C650" t="s" s="264">
        <v>6494</v>
      </c>
    </row>
    <row r="651">
      <c r="A651" t="s">
        <v>132</v>
      </c>
      <c r="B651" t="s">
        <v>6495</v>
      </c>
      <c r="C651" t="s" s="264">
        <v>6496</v>
      </c>
    </row>
    <row r="652">
      <c r="A652" t="s">
        <v>132</v>
      </c>
      <c r="B652" t="s">
        <v>6497</v>
      </c>
      <c r="C652" t="s" s="264">
        <v>6498</v>
      </c>
    </row>
    <row r="653">
      <c r="A653" t="s">
        <v>132</v>
      </c>
      <c r="B653" t="s">
        <v>6499</v>
      </c>
      <c r="C653" t="s" s="264">
        <v>6500</v>
      </c>
    </row>
    <row r="654">
      <c r="A654" t="s">
        <v>132</v>
      </c>
      <c r="B654" t="s">
        <v>6501</v>
      </c>
      <c r="C654" t="s" s="264">
        <v>6502</v>
      </c>
    </row>
    <row r="655">
      <c r="A655" t="s">
        <v>132</v>
      </c>
      <c r="B655" t="s">
        <v>6503</v>
      </c>
      <c r="C655" t="s" s="264">
        <v>6504</v>
      </c>
    </row>
    <row r="656">
      <c r="A656" t="s">
        <v>132</v>
      </c>
      <c r="B656" t="s">
        <v>6505</v>
      </c>
      <c r="C656" t="s" s="264">
        <v>6506</v>
      </c>
    </row>
    <row r="657">
      <c r="A657" t="s">
        <v>132</v>
      </c>
      <c r="B657" t="s">
        <v>6507</v>
      </c>
      <c r="C657" t="s" s="264">
        <v>6508</v>
      </c>
    </row>
    <row r="658">
      <c r="A658" t="s">
        <v>132</v>
      </c>
      <c r="B658" t="s">
        <v>6509</v>
      </c>
      <c r="C658" t="s" s="264">
        <v>6510</v>
      </c>
    </row>
    <row r="659">
      <c r="A659" t="s">
        <v>132</v>
      </c>
      <c r="B659" t="s">
        <v>6511</v>
      </c>
      <c r="C659" t="s" s="264">
        <v>6512</v>
      </c>
    </row>
    <row r="660">
      <c r="A660" t="s">
        <v>132</v>
      </c>
      <c r="B660" t="s">
        <v>6513</v>
      </c>
      <c r="C660" t="s" s="264">
        <v>6514</v>
      </c>
    </row>
    <row r="661">
      <c r="A661" t="s">
        <v>132</v>
      </c>
      <c r="B661" t="s">
        <v>6515</v>
      </c>
      <c r="C661" t="s" s="264">
        <v>6516</v>
      </c>
    </row>
    <row r="662">
      <c r="A662" t="s">
        <v>132</v>
      </c>
      <c r="B662" t="s">
        <v>6517</v>
      </c>
      <c r="C662" t="s" s="264">
        <v>6518</v>
      </c>
    </row>
    <row r="663">
      <c r="A663" t="s">
        <v>132</v>
      </c>
      <c r="B663" t="s">
        <v>6519</v>
      </c>
      <c r="C663" t="s" s="264">
        <v>6520</v>
      </c>
    </row>
    <row r="664">
      <c r="A664" t="s">
        <v>132</v>
      </c>
      <c r="B664" t="s">
        <v>6521</v>
      </c>
      <c r="C664" t="s" s="264">
        <v>6522</v>
      </c>
    </row>
    <row r="665">
      <c r="A665" t="s">
        <v>132</v>
      </c>
      <c r="B665" t="s">
        <v>6523</v>
      </c>
      <c r="C665" t="s" s="264">
        <v>6524</v>
      </c>
    </row>
    <row r="666">
      <c r="A666" t="s">
        <v>132</v>
      </c>
      <c r="B666" t="s">
        <v>6525</v>
      </c>
      <c r="C666" t="s" s="264">
        <v>6526</v>
      </c>
    </row>
    <row r="667">
      <c r="A667" t="s">
        <v>132</v>
      </c>
      <c r="B667" t="s">
        <v>6527</v>
      </c>
      <c r="C667" t="s" s="264">
        <v>6528</v>
      </c>
    </row>
    <row r="668">
      <c r="A668" t="s">
        <v>132</v>
      </c>
      <c r="B668" t="s">
        <v>6529</v>
      </c>
      <c r="C668" t="s" s="264">
        <v>6530</v>
      </c>
    </row>
    <row r="669">
      <c r="A669" t="s">
        <v>132</v>
      </c>
      <c r="B669" t="s">
        <v>6531</v>
      </c>
      <c r="C669" t="s" s="264">
        <v>6532</v>
      </c>
    </row>
    <row r="670">
      <c r="A670" t="s">
        <v>132</v>
      </c>
      <c r="B670" t="s">
        <v>6533</v>
      </c>
      <c r="C670" t="s" s="264">
        <v>6534</v>
      </c>
    </row>
    <row r="671">
      <c r="A671" t="s">
        <v>132</v>
      </c>
      <c r="B671" t="s">
        <v>6535</v>
      </c>
      <c r="C671" t="s" s="264">
        <v>6536</v>
      </c>
    </row>
    <row r="672">
      <c r="A672" t="s">
        <v>132</v>
      </c>
      <c r="B672" t="s">
        <v>6537</v>
      </c>
      <c r="C672" t="s" s="264">
        <v>6538</v>
      </c>
    </row>
    <row r="673">
      <c r="A673" t="s">
        <v>132</v>
      </c>
      <c r="B673" t="s">
        <v>6539</v>
      </c>
      <c r="C673" t="s" s="264">
        <v>6540</v>
      </c>
    </row>
    <row r="674">
      <c r="A674" t="s">
        <v>132</v>
      </c>
      <c r="B674" t="s">
        <v>6541</v>
      </c>
      <c r="C674" t="s" s="264">
        <v>6542</v>
      </c>
    </row>
    <row r="675">
      <c r="A675" t="s">
        <v>132</v>
      </c>
      <c r="B675" t="s">
        <v>6543</v>
      </c>
      <c r="C675" t="s" s="264">
        <v>6544</v>
      </c>
    </row>
    <row r="676">
      <c r="A676" t="s">
        <v>132</v>
      </c>
      <c r="B676" t="s">
        <v>6545</v>
      </c>
      <c r="C676" t="s" s="264">
        <v>6546</v>
      </c>
    </row>
    <row r="677">
      <c r="A677" t="s">
        <v>132</v>
      </c>
      <c r="B677" t="s">
        <v>6547</v>
      </c>
      <c r="C677" t="s" s="264">
        <v>6548</v>
      </c>
    </row>
    <row r="678">
      <c r="A678" t="s">
        <v>132</v>
      </c>
      <c r="B678" t="s">
        <v>6549</v>
      </c>
      <c r="C678" t="s" s="264">
        <v>6550</v>
      </c>
    </row>
    <row r="679">
      <c r="A679" t="s">
        <v>132</v>
      </c>
      <c r="B679" t="s">
        <v>6551</v>
      </c>
      <c r="C679" t="s" s="264">
        <v>6552</v>
      </c>
    </row>
    <row r="680">
      <c r="A680" t="s">
        <v>132</v>
      </c>
      <c r="B680" t="s">
        <v>6553</v>
      </c>
      <c r="C680" t="s" s="264">
        <v>6554</v>
      </c>
    </row>
    <row r="681">
      <c r="A681" t="s">
        <v>132</v>
      </c>
      <c r="B681" t="s">
        <v>6555</v>
      </c>
      <c r="C681" t="s" s="264">
        <v>6556</v>
      </c>
    </row>
    <row r="682">
      <c r="A682" t="s">
        <v>132</v>
      </c>
      <c r="B682" t="s">
        <v>6557</v>
      </c>
      <c r="C682" t="s" s="264">
        <v>6558</v>
      </c>
    </row>
    <row r="683">
      <c r="A683" t="s">
        <v>132</v>
      </c>
      <c r="B683" t="s">
        <v>6559</v>
      </c>
      <c r="C683" t="s" s="264">
        <v>6560</v>
      </c>
    </row>
    <row r="684">
      <c r="A684" t="s">
        <v>132</v>
      </c>
      <c r="B684" t="s">
        <v>6561</v>
      </c>
      <c r="C684" t="s" s="264">
        <v>6562</v>
      </c>
    </row>
    <row r="685">
      <c r="A685" t="s">
        <v>132</v>
      </c>
      <c r="B685" t="s">
        <v>6563</v>
      </c>
      <c r="C685" t="s" s="264">
        <v>6564</v>
      </c>
    </row>
    <row r="686">
      <c r="A686" t="s">
        <v>132</v>
      </c>
      <c r="B686" t="s">
        <v>6565</v>
      </c>
      <c r="C686" t="s" s="264">
        <v>6566</v>
      </c>
    </row>
    <row r="687">
      <c r="A687" t="s">
        <v>132</v>
      </c>
      <c r="B687" t="s">
        <v>6567</v>
      </c>
      <c r="C687" t="s" s="264">
        <v>6568</v>
      </c>
    </row>
    <row r="688">
      <c r="A688" t="s">
        <v>132</v>
      </c>
      <c r="B688" t="s">
        <v>6569</v>
      </c>
      <c r="C688" t="s" s="264">
        <v>6570</v>
      </c>
    </row>
    <row r="689">
      <c r="A689" t="s">
        <v>132</v>
      </c>
      <c r="B689" t="s">
        <v>6571</v>
      </c>
      <c r="C689" t="s" s="264">
        <v>6572</v>
      </c>
    </row>
    <row r="690">
      <c r="A690" t="s">
        <v>132</v>
      </c>
      <c r="B690" t="s">
        <v>6573</v>
      </c>
      <c r="C690" t="s" s="264">
        <v>6574</v>
      </c>
    </row>
    <row r="691">
      <c r="A691" t="s">
        <v>132</v>
      </c>
      <c r="B691" t="s">
        <v>6575</v>
      </c>
      <c r="C691" t="s" s="264">
        <v>6576</v>
      </c>
    </row>
    <row r="692">
      <c r="A692" t="s">
        <v>132</v>
      </c>
      <c r="B692" t="s">
        <v>6577</v>
      </c>
      <c r="C692" t="s" s="264">
        <v>6578</v>
      </c>
    </row>
    <row r="693">
      <c r="A693" t="s">
        <v>132</v>
      </c>
      <c r="B693" t="s">
        <v>6579</v>
      </c>
      <c r="C693" t="s" s="264">
        <v>6580</v>
      </c>
    </row>
    <row r="694">
      <c r="A694" t="s">
        <v>132</v>
      </c>
      <c r="B694" t="s">
        <v>6581</v>
      </c>
      <c r="C694" t="s" s="264">
        <v>6582</v>
      </c>
    </row>
    <row r="695">
      <c r="A695" t="s">
        <v>132</v>
      </c>
      <c r="B695" t="s">
        <v>6583</v>
      </c>
      <c r="C695" t="s" s="264">
        <v>6584</v>
      </c>
    </row>
    <row r="696">
      <c r="A696" t="s">
        <v>132</v>
      </c>
      <c r="B696" t="s">
        <v>6585</v>
      </c>
      <c r="C696" t="s" s="264">
        <v>6586</v>
      </c>
    </row>
    <row r="697">
      <c r="A697" t="s">
        <v>132</v>
      </c>
      <c r="B697" t="s">
        <v>6587</v>
      </c>
      <c r="C697" t="s" s="264">
        <v>6588</v>
      </c>
    </row>
    <row r="698">
      <c r="A698" t="s">
        <v>132</v>
      </c>
      <c r="B698" t="s">
        <v>6589</v>
      </c>
      <c r="C698" t="s" s="264">
        <v>6590</v>
      </c>
    </row>
    <row r="699">
      <c r="A699" t="s">
        <v>132</v>
      </c>
      <c r="B699" t="s">
        <v>6591</v>
      </c>
      <c r="C699" t="s" s="264">
        <v>6592</v>
      </c>
    </row>
    <row r="700">
      <c r="A700" t="s">
        <v>132</v>
      </c>
      <c r="B700" t="s">
        <v>6593</v>
      </c>
      <c r="C700" t="s" s="264">
        <v>6594</v>
      </c>
    </row>
    <row r="701">
      <c r="A701" t="s">
        <v>132</v>
      </c>
      <c r="B701" t="s">
        <v>6595</v>
      </c>
      <c r="C701" t="s" s="264">
        <v>6596</v>
      </c>
    </row>
    <row r="702">
      <c r="A702" t="s">
        <v>132</v>
      </c>
      <c r="B702" t="s">
        <v>6597</v>
      </c>
      <c r="C702" t="s" s="264">
        <v>6598</v>
      </c>
    </row>
    <row r="703">
      <c r="A703" t="s">
        <v>132</v>
      </c>
      <c r="B703" t="s">
        <v>6599</v>
      </c>
      <c r="C703" t="s" s="264">
        <v>6600</v>
      </c>
    </row>
    <row r="704">
      <c r="A704" t="s">
        <v>132</v>
      </c>
      <c r="B704" t="s">
        <v>6601</v>
      </c>
      <c r="C704" t="s" s="264">
        <v>6602</v>
      </c>
    </row>
    <row r="705">
      <c r="A705" t="s">
        <v>132</v>
      </c>
      <c r="B705" t="s">
        <v>6603</v>
      </c>
      <c r="C705" t="s" s="264">
        <v>6604</v>
      </c>
    </row>
    <row r="706">
      <c r="A706" t="s">
        <v>132</v>
      </c>
      <c r="B706" t="s">
        <v>6605</v>
      </c>
      <c r="C706" t="s" s="264">
        <v>6606</v>
      </c>
    </row>
    <row r="707">
      <c r="A707" t="s">
        <v>132</v>
      </c>
      <c r="B707" t="s">
        <v>6607</v>
      </c>
      <c r="C707" t="s" s="264">
        <v>6608</v>
      </c>
    </row>
    <row r="708">
      <c r="A708" t="s">
        <v>132</v>
      </c>
      <c r="B708" t="s">
        <v>6609</v>
      </c>
      <c r="C708" t="s" s="264">
        <v>6610</v>
      </c>
    </row>
    <row r="709">
      <c r="A709" t="s">
        <v>132</v>
      </c>
      <c r="B709" t="s">
        <v>6611</v>
      </c>
      <c r="C709" t="s" s="264">
        <v>6612</v>
      </c>
    </row>
    <row r="710">
      <c r="A710" t="s">
        <v>132</v>
      </c>
      <c r="B710" t="s">
        <v>6613</v>
      </c>
      <c r="C710" t="s" s="264">
        <v>6614</v>
      </c>
    </row>
    <row r="711">
      <c r="A711" t="s">
        <v>132</v>
      </c>
      <c r="B711" t="s">
        <v>6615</v>
      </c>
      <c r="C711" t="s" s="264">
        <v>6616</v>
      </c>
    </row>
    <row r="712">
      <c r="A712" t="s">
        <v>132</v>
      </c>
      <c r="B712" t="s">
        <v>6617</v>
      </c>
      <c r="C712" t="s" s="264">
        <v>6618</v>
      </c>
    </row>
    <row r="713">
      <c r="A713" t="s">
        <v>132</v>
      </c>
      <c r="B713" t="s">
        <v>6619</v>
      </c>
      <c r="C713" t="s" s="264">
        <v>6620</v>
      </c>
    </row>
    <row r="714">
      <c r="A714" t="s">
        <v>132</v>
      </c>
      <c r="B714" t="s">
        <v>6621</v>
      </c>
      <c r="C714" t="s" s="264">
        <v>6622</v>
      </c>
    </row>
    <row r="715">
      <c r="A715" t="s">
        <v>132</v>
      </c>
      <c r="B715" t="s">
        <v>6623</v>
      </c>
      <c r="C715" t="s" s="264">
        <v>6624</v>
      </c>
    </row>
    <row r="716">
      <c r="A716" t="s">
        <v>132</v>
      </c>
      <c r="B716" t="s">
        <v>6625</v>
      </c>
      <c r="C716" t="s" s="264">
        <v>6626</v>
      </c>
    </row>
    <row r="717">
      <c r="A717" t="s">
        <v>132</v>
      </c>
      <c r="B717" t="s">
        <v>6627</v>
      </c>
      <c r="C717" t="s" s="264">
        <v>6628</v>
      </c>
    </row>
    <row r="718">
      <c r="A718" t="s">
        <v>132</v>
      </c>
      <c r="B718" t="s">
        <v>6629</v>
      </c>
      <c r="C718" t="s" s="264">
        <v>6630</v>
      </c>
    </row>
    <row r="719">
      <c r="A719" t="s">
        <v>132</v>
      </c>
      <c r="B719" t="s">
        <v>6631</v>
      </c>
      <c r="C719" t="s" s="264">
        <v>6632</v>
      </c>
    </row>
    <row r="720">
      <c r="A720" t="s">
        <v>132</v>
      </c>
      <c r="B720" t="s">
        <v>6633</v>
      </c>
      <c r="C720" t="s" s="264">
        <v>6634</v>
      </c>
    </row>
    <row r="721">
      <c r="A721" t="s">
        <v>132</v>
      </c>
      <c r="B721" t="s">
        <v>6635</v>
      </c>
      <c r="C721" t="s" s="264">
        <v>6636</v>
      </c>
    </row>
    <row r="722">
      <c r="A722" t="s">
        <v>132</v>
      </c>
      <c r="B722" t="s">
        <v>6637</v>
      </c>
      <c r="C722" t="s" s="264">
        <v>6638</v>
      </c>
    </row>
    <row r="723">
      <c r="A723" t="s">
        <v>132</v>
      </c>
      <c r="B723" t="s">
        <v>6639</v>
      </c>
      <c r="C723" t="s" s="264">
        <v>6640</v>
      </c>
    </row>
    <row r="724">
      <c r="A724" t="s">
        <v>132</v>
      </c>
      <c r="B724" t="s">
        <v>6641</v>
      </c>
      <c r="C724" t="s" s="264">
        <v>6642</v>
      </c>
    </row>
    <row r="725">
      <c r="A725" t="s">
        <v>132</v>
      </c>
      <c r="B725" t="s">
        <v>6643</v>
      </c>
      <c r="C725" t="s" s="264">
        <v>6644</v>
      </c>
    </row>
    <row r="726">
      <c r="A726" t="s">
        <v>132</v>
      </c>
      <c r="B726" t="s">
        <v>6645</v>
      </c>
      <c r="C726" t="s" s="264">
        <v>6646</v>
      </c>
    </row>
    <row r="727">
      <c r="A727" t="s">
        <v>132</v>
      </c>
      <c r="B727" t="s">
        <v>6647</v>
      </c>
      <c r="C727" t="s" s="264">
        <v>6648</v>
      </c>
    </row>
    <row r="728">
      <c r="A728" t="s">
        <v>132</v>
      </c>
      <c r="B728" t="s">
        <v>6649</v>
      </c>
      <c r="C728" t="s" s="264">
        <v>6650</v>
      </c>
    </row>
    <row r="729">
      <c r="A729" t="s">
        <v>132</v>
      </c>
      <c r="B729" t="s">
        <v>6651</v>
      </c>
      <c r="C729" t="s" s="264">
        <v>6652</v>
      </c>
    </row>
    <row r="730">
      <c r="A730" t="s">
        <v>132</v>
      </c>
      <c r="B730" t="s">
        <v>6653</v>
      </c>
      <c r="C730" t="s" s="264">
        <v>6654</v>
      </c>
    </row>
    <row r="731">
      <c r="A731" t="s">
        <v>132</v>
      </c>
      <c r="B731" t="s">
        <v>6655</v>
      </c>
      <c r="C731" t="s" s="264">
        <v>6656</v>
      </c>
    </row>
    <row r="732">
      <c r="A732" t="s">
        <v>132</v>
      </c>
      <c r="B732" t="s">
        <v>6657</v>
      </c>
      <c r="C732" t="s" s="264">
        <v>6658</v>
      </c>
    </row>
    <row r="733">
      <c r="A733" t="s">
        <v>132</v>
      </c>
      <c r="B733" t="s">
        <v>6659</v>
      </c>
      <c r="C733" t="s" s="264">
        <v>6660</v>
      </c>
    </row>
    <row r="734">
      <c r="A734" t="s">
        <v>132</v>
      </c>
      <c r="B734" t="s">
        <v>6661</v>
      </c>
      <c r="C734" t="s" s="264">
        <v>6662</v>
      </c>
    </row>
    <row r="735">
      <c r="A735" t="s">
        <v>132</v>
      </c>
      <c r="B735" t="s">
        <v>6663</v>
      </c>
      <c r="C735" t="s" s="264">
        <v>6664</v>
      </c>
    </row>
    <row r="736">
      <c r="A736" t="s">
        <v>132</v>
      </c>
      <c r="B736" t="s">
        <v>6665</v>
      </c>
      <c r="C736" t="s" s="264">
        <v>6666</v>
      </c>
    </row>
    <row r="737">
      <c r="A737" t="s">
        <v>132</v>
      </c>
      <c r="B737" t="s">
        <v>6667</v>
      </c>
      <c r="C737" t="s" s="264">
        <v>6668</v>
      </c>
    </row>
    <row r="738">
      <c r="A738" t="s">
        <v>132</v>
      </c>
      <c r="B738" t="s">
        <v>6669</v>
      </c>
      <c r="C738" t="s" s="264">
        <v>6670</v>
      </c>
    </row>
    <row r="739">
      <c r="A739" t="s">
        <v>132</v>
      </c>
      <c r="B739" t="s">
        <v>6671</v>
      </c>
      <c r="C739" t="s" s="264">
        <v>6672</v>
      </c>
    </row>
    <row r="740">
      <c r="A740" t="s">
        <v>132</v>
      </c>
      <c r="B740" t="s">
        <v>6673</v>
      </c>
      <c r="C740" t="s" s="264">
        <v>6674</v>
      </c>
    </row>
    <row r="741">
      <c r="A741" t="s">
        <v>132</v>
      </c>
      <c r="B741" t="s">
        <v>6675</v>
      </c>
      <c r="C741" t="s" s="264">
        <v>6676</v>
      </c>
    </row>
    <row r="742">
      <c r="A742" t="s">
        <v>132</v>
      </c>
      <c r="B742" t="s">
        <v>6677</v>
      </c>
      <c r="C742" t="s" s="264">
        <v>6678</v>
      </c>
    </row>
    <row r="743">
      <c r="A743" t="s">
        <v>132</v>
      </c>
      <c r="B743" t="s">
        <v>6679</v>
      </c>
      <c r="C743" t="s" s="264">
        <v>6680</v>
      </c>
    </row>
    <row r="744">
      <c r="A744" t="s">
        <v>132</v>
      </c>
      <c r="B744" t="s">
        <v>6681</v>
      </c>
      <c r="C744" t="s" s="264">
        <v>6682</v>
      </c>
    </row>
    <row r="745">
      <c r="A745" t="s">
        <v>132</v>
      </c>
      <c r="B745" t="s">
        <v>6683</v>
      </c>
      <c r="C745" t="s" s="264">
        <v>6684</v>
      </c>
    </row>
    <row r="746">
      <c r="A746" t="s">
        <v>132</v>
      </c>
      <c r="B746" t="s">
        <v>6685</v>
      </c>
      <c r="C746" t="s" s="264">
        <v>6686</v>
      </c>
    </row>
    <row r="747">
      <c r="A747" t="s">
        <v>132</v>
      </c>
      <c r="B747" t="s">
        <v>6687</v>
      </c>
      <c r="C747" t="s" s="264">
        <v>6688</v>
      </c>
    </row>
    <row r="748">
      <c r="A748" t="s">
        <v>132</v>
      </c>
      <c r="B748" t="s">
        <v>6689</v>
      </c>
      <c r="C748" t="s" s="264">
        <v>6690</v>
      </c>
    </row>
    <row r="749">
      <c r="A749" t="s">
        <v>132</v>
      </c>
      <c r="B749" t="s">
        <v>6691</v>
      </c>
      <c r="C749" t="s" s="264">
        <v>6692</v>
      </c>
    </row>
    <row r="750">
      <c r="A750" t="s">
        <v>132</v>
      </c>
      <c r="B750" t="s">
        <v>6693</v>
      </c>
      <c r="C750" t="s" s="264">
        <v>6694</v>
      </c>
    </row>
    <row r="751">
      <c r="A751" t="s">
        <v>132</v>
      </c>
      <c r="B751" t="s">
        <v>6695</v>
      </c>
      <c r="C751" t="s" s="264">
        <v>6696</v>
      </c>
    </row>
    <row r="752">
      <c r="A752" t="s">
        <v>132</v>
      </c>
      <c r="B752" t="s">
        <v>6697</v>
      </c>
      <c r="C752" t="s" s="264">
        <v>6698</v>
      </c>
    </row>
    <row r="753">
      <c r="A753" t="s">
        <v>132</v>
      </c>
      <c r="B753" t="s">
        <v>6699</v>
      </c>
      <c r="C753" t="s" s="264">
        <v>6700</v>
      </c>
    </row>
    <row r="754">
      <c r="A754" t="s">
        <v>132</v>
      </c>
      <c r="B754" t="s">
        <v>6701</v>
      </c>
      <c r="C754" t="s" s="264">
        <v>6702</v>
      </c>
    </row>
    <row r="755">
      <c r="A755" t="s">
        <v>132</v>
      </c>
      <c r="B755" t="s">
        <v>6703</v>
      </c>
      <c r="C755" t="s" s="264">
        <v>6704</v>
      </c>
    </row>
    <row r="756">
      <c r="A756" t="s">
        <v>132</v>
      </c>
      <c r="B756" t="s">
        <v>6705</v>
      </c>
      <c r="C756" t="s" s="264">
        <v>6706</v>
      </c>
    </row>
    <row r="757">
      <c r="A757" t="s">
        <v>132</v>
      </c>
      <c r="B757" t="s">
        <v>6707</v>
      </c>
      <c r="C757" t="s" s="264">
        <v>6708</v>
      </c>
    </row>
    <row r="758">
      <c r="A758" t="s">
        <v>132</v>
      </c>
      <c r="B758" t="s">
        <v>6709</v>
      </c>
      <c r="C758" t="s" s="264">
        <v>6710</v>
      </c>
    </row>
    <row r="759">
      <c r="A759" t="s">
        <v>132</v>
      </c>
      <c r="B759" t="s">
        <v>6711</v>
      </c>
      <c r="C759" t="s" s="264">
        <v>6712</v>
      </c>
    </row>
    <row r="760">
      <c r="A760" t="s">
        <v>132</v>
      </c>
      <c r="B760" t="s">
        <v>6713</v>
      </c>
      <c r="C760" t="s" s="264">
        <v>6714</v>
      </c>
    </row>
    <row r="761">
      <c r="A761" t="s">
        <v>132</v>
      </c>
      <c r="B761" t="s">
        <v>6715</v>
      </c>
      <c r="C761" t="s" s="264">
        <v>6716</v>
      </c>
    </row>
    <row r="762">
      <c r="A762" t="s">
        <v>132</v>
      </c>
      <c r="B762" t="s">
        <v>6717</v>
      </c>
      <c r="C762" t="s" s="264">
        <v>6718</v>
      </c>
    </row>
    <row r="763">
      <c r="A763" t="s">
        <v>132</v>
      </c>
      <c r="B763" t="s">
        <v>6719</v>
      </c>
      <c r="C763" t="s" s="264">
        <v>6720</v>
      </c>
    </row>
    <row r="764">
      <c r="A764" t="s">
        <v>132</v>
      </c>
      <c r="B764" t="s">
        <v>6721</v>
      </c>
      <c r="C764" t="s" s="264">
        <v>6722</v>
      </c>
    </row>
    <row r="765">
      <c r="A765" t="s">
        <v>132</v>
      </c>
      <c r="B765" t="s">
        <v>6723</v>
      </c>
      <c r="C765" t="s" s="264">
        <v>6724</v>
      </c>
    </row>
    <row r="766">
      <c r="A766" t="s">
        <v>132</v>
      </c>
      <c r="B766" t="s">
        <v>6725</v>
      </c>
      <c r="C766" t="s" s="264">
        <v>6726</v>
      </c>
    </row>
    <row r="767">
      <c r="A767" t="s">
        <v>132</v>
      </c>
      <c r="B767" t="s">
        <v>6727</v>
      </c>
      <c r="C767" t="s" s="264">
        <v>6728</v>
      </c>
    </row>
    <row r="768">
      <c r="A768" t="s">
        <v>132</v>
      </c>
      <c r="B768" t="s">
        <v>6729</v>
      </c>
      <c r="C768" t="s" s="264">
        <v>6730</v>
      </c>
    </row>
    <row r="769">
      <c r="A769" t="s">
        <v>132</v>
      </c>
      <c r="B769" t="s">
        <v>6731</v>
      </c>
      <c r="C769" t="s" s="264">
        <v>6732</v>
      </c>
    </row>
    <row r="770">
      <c r="A770" t="s">
        <v>132</v>
      </c>
      <c r="B770" t="s">
        <v>6733</v>
      </c>
      <c r="C770" t="s" s="264">
        <v>6734</v>
      </c>
    </row>
    <row r="771">
      <c r="A771" t="s">
        <v>132</v>
      </c>
      <c r="B771" t="s">
        <v>6735</v>
      </c>
      <c r="C771" t="s" s="264">
        <v>6736</v>
      </c>
    </row>
    <row r="772">
      <c r="A772" t="s">
        <v>132</v>
      </c>
      <c r="B772" t="s">
        <v>6737</v>
      </c>
      <c r="C772" t="s" s="264">
        <v>6738</v>
      </c>
    </row>
    <row r="773">
      <c r="A773" t="s">
        <v>132</v>
      </c>
      <c r="B773" t="s">
        <v>6739</v>
      </c>
      <c r="C773" t="s" s="264">
        <v>6740</v>
      </c>
    </row>
    <row r="774">
      <c r="A774" t="s">
        <v>132</v>
      </c>
      <c r="B774" t="s">
        <v>6741</v>
      </c>
      <c r="C774" t="s" s="264">
        <v>6742</v>
      </c>
    </row>
    <row r="775">
      <c r="A775" t="s">
        <v>132</v>
      </c>
      <c r="B775" t="s">
        <v>6743</v>
      </c>
      <c r="C775" t="s" s="264">
        <v>6744</v>
      </c>
    </row>
    <row r="776">
      <c r="A776" t="s">
        <v>132</v>
      </c>
      <c r="B776" t="s">
        <v>6745</v>
      </c>
      <c r="C776" t="s" s="264">
        <v>6746</v>
      </c>
    </row>
    <row r="777">
      <c r="A777" t="s">
        <v>132</v>
      </c>
      <c r="B777" t="s">
        <v>6747</v>
      </c>
      <c r="C777" t="s" s="264">
        <v>6748</v>
      </c>
    </row>
    <row r="778">
      <c r="A778" t="s">
        <v>132</v>
      </c>
      <c r="B778" t="s">
        <v>6749</v>
      </c>
      <c r="C778" t="s" s="264">
        <v>6750</v>
      </c>
    </row>
    <row r="779">
      <c r="A779" t="s">
        <v>132</v>
      </c>
      <c r="B779" t="s">
        <v>6751</v>
      </c>
      <c r="C779" t="s" s="264">
        <v>6752</v>
      </c>
    </row>
    <row r="780">
      <c r="A780" t="s">
        <v>132</v>
      </c>
      <c r="B780" t="s">
        <v>6753</v>
      </c>
      <c r="C780" t="s" s="264">
        <v>6754</v>
      </c>
    </row>
    <row r="781">
      <c r="A781" t="s">
        <v>132</v>
      </c>
      <c r="B781" t="s">
        <v>6755</v>
      </c>
      <c r="C781" t="s" s="264">
        <v>6756</v>
      </c>
    </row>
    <row r="782">
      <c r="A782" t="s">
        <v>132</v>
      </c>
      <c r="B782" t="s">
        <v>6757</v>
      </c>
      <c r="C782" t="s" s="264">
        <v>6758</v>
      </c>
    </row>
    <row r="783">
      <c r="A783" t="s">
        <v>132</v>
      </c>
      <c r="B783" t="s">
        <v>6759</v>
      </c>
      <c r="C783" t="s" s="264">
        <v>6760</v>
      </c>
    </row>
    <row r="784">
      <c r="A784" t="s">
        <v>132</v>
      </c>
      <c r="B784" t="s">
        <v>6761</v>
      </c>
      <c r="C784" t="s" s="264">
        <v>6762</v>
      </c>
    </row>
    <row r="785">
      <c r="A785" t="s">
        <v>132</v>
      </c>
      <c r="B785" t="s">
        <v>6763</v>
      </c>
      <c r="C785" t="s" s="264">
        <v>6764</v>
      </c>
    </row>
    <row r="786">
      <c r="A786" t="s">
        <v>132</v>
      </c>
      <c r="B786" t="s">
        <v>6765</v>
      </c>
      <c r="C786" t="s" s="264">
        <v>6766</v>
      </c>
    </row>
    <row r="787">
      <c r="A787" t="s">
        <v>132</v>
      </c>
      <c r="B787" t="s">
        <v>6767</v>
      </c>
      <c r="C787" t="s" s="264">
        <v>6768</v>
      </c>
    </row>
    <row r="788">
      <c r="A788" t="s">
        <v>132</v>
      </c>
      <c r="B788" t="s">
        <v>6769</v>
      </c>
      <c r="C788" t="s" s="264">
        <v>6770</v>
      </c>
    </row>
    <row r="789">
      <c r="A789" t="s">
        <v>132</v>
      </c>
      <c r="B789" t="s">
        <v>6771</v>
      </c>
      <c r="C789" t="s" s="264">
        <v>6772</v>
      </c>
    </row>
    <row r="790">
      <c r="A790" t="s">
        <v>132</v>
      </c>
      <c r="B790" t="s">
        <v>6773</v>
      </c>
      <c r="C790" t="s" s="264">
        <v>6774</v>
      </c>
    </row>
    <row r="791">
      <c r="A791" t="s">
        <v>132</v>
      </c>
      <c r="B791" t="s">
        <v>6775</v>
      </c>
      <c r="C791" t="s" s="264">
        <v>6776</v>
      </c>
    </row>
    <row r="792">
      <c r="A792" t="s">
        <v>132</v>
      </c>
      <c r="B792" t="s">
        <v>6777</v>
      </c>
      <c r="C792" t="s" s="264">
        <v>6778</v>
      </c>
    </row>
    <row r="793">
      <c r="A793" t="s">
        <v>132</v>
      </c>
      <c r="B793" t="s">
        <v>6779</v>
      </c>
      <c r="C793" t="s" s="264">
        <v>6780</v>
      </c>
    </row>
    <row r="794">
      <c r="A794" t="s">
        <v>132</v>
      </c>
      <c r="B794" t="s">
        <v>6781</v>
      </c>
      <c r="C794" t="s" s="264">
        <v>6782</v>
      </c>
    </row>
    <row r="795">
      <c r="A795" t="s">
        <v>132</v>
      </c>
      <c r="B795" t="s">
        <v>6783</v>
      </c>
      <c r="C795" t="s" s="264">
        <v>6784</v>
      </c>
    </row>
    <row r="796">
      <c r="A796" t="s">
        <v>132</v>
      </c>
      <c r="B796" t="s">
        <v>6785</v>
      </c>
      <c r="C796" t="s" s="264">
        <v>6786</v>
      </c>
    </row>
    <row r="797">
      <c r="A797" t="s">
        <v>132</v>
      </c>
      <c r="B797" t="s">
        <v>6787</v>
      </c>
      <c r="C797" t="s" s="264">
        <v>6788</v>
      </c>
    </row>
    <row r="798">
      <c r="A798" t="s">
        <v>132</v>
      </c>
      <c r="B798" t="s">
        <v>6789</v>
      </c>
      <c r="C798" t="s" s="264">
        <v>6790</v>
      </c>
    </row>
    <row r="799">
      <c r="A799" t="s">
        <v>156</v>
      </c>
      <c r="B799" t="s">
        <v>6791</v>
      </c>
      <c r="C799" t="s" s="264">
        <v>5398</v>
      </c>
    </row>
    <row r="800">
      <c r="A800" t="s">
        <v>156</v>
      </c>
      <c r="B800" t="s">
        <v>6792</v>
      </c>
      <c r="C800" t="s" s="264">
        <v>5416</v>
      </c>
    </row>
    <row r="801">
      <c r="A801" t="s">
        <v>156</v>
      </c>
      <c r="B801" t="s">
        <v>6793</v>
      </c>
      <c r="C801" t="s" s="264">
        <v>5434</v>
      </c>
    </row>
    <row r="802">
      <c r="A802" t="s">
        <v>156</v>
      </c>
      <c r="B802" t="s">
        <v>6794</v>
      </c>
      <c r="C802" t="s" s="264">
        <v>5452</v>
      </c>
    </row>
    <row r="803">
      <c r="A803" t="s">
        <v>156</v>
      </c>
      <c r="B803" t="s">
        <v>6795</v>
      </c>
      <c r="C803" t="s" s="264">
        <v>5470</v>
      </c>
    </row>
    <row r="804">
      <c r="A804" t="s">
        <v>156</v>
      </c>
      <c r="B804" t="s">
        <v>6796</v>
      </c>
      <c r="C804" t="s" s="264">
        <v>5488</v>
      </c>
    </row>
    <row r="805">
      <c r="A805" t="s">
        <v>156</v>
      </c>
      <c r="B805" t="s">
        <v>6797</v>
      </c>
      <c r="C805" t="s" s="264">
        <v>5505</v>
      </c>
    </row>
    <row r="806">
      <c r="A806" t="s">
        <v>156</v>
      </c>
      <c r="B806" t="s">
        <v>6798</v>
      </c>
      <c r="C806" t="s" s="264">
        <v>5523</v>
      </c>
    </row>
    <row r="807">
      <c r="A807" t="s">
        <v>156</v>
      </c>
      <c r="B807" t="s">
        <v>6799</v>
      </c>
      <c r="C807" t="s" s="264">
        <v>5541</v>
      </c>
    </row>
    <row r="808">
      <c r="A808" t="s">
        <v>156</v>
      </c>
      <c r="B808" t="s">
        <v>6800</v>
      </c>
      <c r="C808" t="s" s="264">
        <v>5559</v>
      </c>
    </row>
    <row r="809">
      <c r="A809" t="s">
        <v>156</v>
      </c>
      <c r="B809" t="s">
        <v>6801</v>
      </c>
      <c r="C809" t="s" s="264">
        <v>5577</v>
      </c>
    </row>
    <row r="810">
      <c r="A810" t="s">
        <v>156</v>
      </c>
      <c r="B810" t="s">
        <v>6802</v>
      </c>
      <c r="C810" t="s" s="264">
        <v>5595</v>
      </c>
    </row>
    <row r="811">
      <c r="A811" t="s">
        <v>156</v>
      </c>
      <c r="B811" t="s">
        <v>6803</v>
      </c>
      <c r="C811" t="s" s="264">
        <v>5613</v>
      </c>
    </row>
    <row r="812">
      <c r="A812" t="s">
        <v>156</v>
      </c>
      <c r="B812" t="s">
        <v>6804</v>
      </c>
      <c r="C812" t="s" s="264">
        <v>5631</v>
      </c>
    </row>
    <row r="813">
      <c r="A813" t="s">
        <v>156</v>
      </c>
      <c r="B813" t="s">
        <v>6805</v>
      </c>
      <c r="C813" t="s" s="264">
        <v>5649</v>
      </c>
    </row>
    <row r="814">
      <c r="A814" t="s">
        <v>134</v>
      </c>
      <c r="B814" t="s">
        <v>6806</v>
      </c>
      <c r="C814" t="s" s="264">
        <v>5792</v>
      </c>
    </row>
    <row r="815">
      <c r="A815" t="s">
        <v>134</v>
      </c>
      <c r="B815" t="s">
        <v>6807</v>
      </c>
      <c r="C815" t="s" s="264">
        <v>5754</v>
      </c>
    </row>
    <row r="816">
      <c r="A816" t="s">
        <v>134</v>
      </c>
      <c r="B816" t="s">
        <v>6808</v>
      </c>
      <c r="C816" t="s" s="264">
        <v>6809</v>
      </c>
    </row>
    <row r="817">
      <c r="A817" t="s">
        <v>134</v>
      </c>
      <c r="B817" t="s">
        <v>6810</v>
      </c>
      <c r="C817" t="s" s="264">
        <v>5302</v>
      </c>
    </row>
    <row r="818">
      <c r="A818" t="s">
        <v>134</v>
      </c>
      <c r="B818" t="s">
        <v>6811</v>
      </c>
      <c r="C818" t="s" s="264">
        <v>5664</v>
      </c>
    </row>
    <row r="819">
      <c r="A819" t="s">
        <v>134</v>
      </c>
      <c r="B819" t="s">
        <v>6812</v>
      </c>
      <c r="C819" t="s" s="264">
        <v>5312</v>
      </c>
    </row>
    <row r="820">
      <c r="A820" t="s">
        <v>134</v>
      </c>
      <c r="B820" t="s">
        <v>6813</v>
      </c>
      <c r="C820" t="s" s="264">
        <v>6814</v>
      </c>
    </row>
    <row r="821">
      <c r="A821" t="s">
        <v>134</v>
      </c>
      <c r="B821" t="s">
        <v>6815</v>
      </c>
      <c r="C821" t="s" s="264">
        <v>5338</v>
      </c>
    </row>
    <row r="822">
      <c r="A822" t="s">
        <v>134</v>
      </c>
      <c r="B822" t="s">
        <v>6816</v>
      </c>
      <c r="C822" t="s" s="264">
        <v>6261</v>
      </c>
    </row>
    <row r="823">
      <c r="A823" t="s">
        <v>134</v>
      </c>
      <c r="B823" t="s">
        <v>6817</v>
      </c>
      <c r="C823" t="s" s="264">
        <v>6256</v>
      </c>
    </row>
    <row r="824">
      <c r="A824" t="s">
        <v>134</v>
      </c>
      <c r="B824" t="s">
        <v>6818</v>
      </c>
      <c r="C824" t="s" s="264">
        <v>6263</v>
      </c>
    </row>
    <row r="825">
      <c r="A825" t="s">
        <v>134</v>
      </c>
      <c r="B825" t="s">
        <v>6819</v>
      </c>
      <c r="C825" t="s" s="264">
        <v>5358</v>
      </c>
    </row>
    <row r="826">
      <c r="A826" t="s">
        <v>134</v>
      </c>
      <c r="B826" t="s">
        <v>6820</v>
      </c>
      <c r="C826" t="s" s="264">
        <v>6265</v>
      </c>
    </row>
    <row r="827">
      <c r="A827" t="s">
        <v>134</v>
      </c>
      <c r="B827" t="s">
        <v>6821</v>
      </c>
      <c r="C827" t="s" s="264">
        <v>6259</v>
      </c>
    </row>
    <row r="828">
      <c r="A828" t="s">
        <v>134</v>
      </c>
      <c r="B828" t="s">
        <v>6822</v>
      </c>
      <c r="C828" t="s" s="264">
        <v>6330</v>
      </c>
    </row>
    <row r="829">
      <c r="A829" t="s">
        <v>134</v>
      </c>
      <c r="B829" t="s">
        <v>6823</v>
      </c>
      <c r="C829" t="s" s="264">
        <v>6326</v>
      </c>
    </row>
    <row r="830">
      <c r="A830" t="s">
        <v>134</v>
      </c>
      <c r="B830" t="s">
        <v>6824</v>
      </c>
      <c r="C830" t="s" s="264">
        <v>5446</v>
      </c>
    </row>
    <row r="831">
      <c r="A831" t="s">
        <v>134</v>
      </c>
      <c r="B831" t="s">
        <v>6825</v>
      </c>
      <c r="C831" t="s" s="264">
        <v>5428</v>
      </c>
    </row>
    <row r="832">
      <c r="A832" t="s">
        <v>134</v>
      </c>
      <c r="B832" t="s">
        <v>6826</v>
      </c>
      <c r="C832" t="s" s="264">
        <v>5448</v>
      </c>
    </row>
    <row r="833">
      <c r="A833" t="s">
        <v>134</v>
      </c>
      <c r="B833" t="s">
        <v>6827</v>
      </c>
      <c r="C833" t="s" s="264">
        <v>5430</v>
      </c>
    </row>
    <row r="834">
      <c r="A834" t="s">
        <v>134</v>
      </c>
      <c r="B834" t="s">
        <v>6828</v>
      </c>
      <c r="C834" t="s" s="264">
        <v>5450</v>
      </c>
    </row>
    <row r="835">
      <c r="A835" t="s">
        <v>134</v>
      </c>
      <c r="B835" t="s">
        <v>6829</v>
      </c>
      <c r="C835" t="s" s="264">
        <v>5432</v>
      </c>
    </row>
    <row r="836">
      <c r="A836" t="s">
        <v>134</v>
      </c>
      <c r="B836" t="s">
        <v>6830</v>
      </c>
      <c r="C836" t="s" s="264">
        <v>5452</v>
      </c>
    </row>
    <row r="837">
      <c r="A837" t="s">
        <v>134</v>
      </c>
      <c r="B837" t="s">
        <v>6831</v>
      </c>
      <c r="C837" t="s" s="264">
        <v>5434</v>
      </c>
    </row>
    <row r="838">
      <c r="A838" t="s">
        <v>134</v>
      </c>
      <c r="B838" t="s">
        <v>6832</v>
      </c>
      <c r="C838" t="s" s="264">
        <v>5454</v>
      </c>
    </row>
    <row r="839">
      <c r="A839" t="s">
        <v>134</v>
      </c>
      <c r="B839" t="s">
        <v>6833</v>
      </c>
      <c r="C839" t="s" s="264">
        <v>5436</v>
      </c>
    </row>
    <row r="840">
      <c r="A840" t="s">
        <v>134</v>
      </c>
      <c r="B840" t="s">
        <v>6834</v>
      </c>
      <c r="C840" t="s" s="264">
        <v>5456</v>
      </c>
    </row>
    <row r="841">
      <c r="A841" t="s">
        <v>134</v>
      </c>
      <c r="B841" t="s">
        <v>6835</v>
      </c>
      <c r="C841" t="s" s="264">
        <v>5438</v>
      </c>
    </row>
    <row r="842">
      <c r="A842" t="s">
        <v>134</v>
      </c>
      <c r="B842" t="s">
        <v>6836</v>
      </c>
      <c r="C842" t="s" s="264">
        <v>5458</v>
      </c>
    </row>
    <row r="843">
      <c r="A843" t="s">
        <v>134</v>
      </c>
      <c r="B843" t="s">
        <v>6837</v>
      </c>
      <c r="C843" t="s" s="264">
        <v>5440</v>
      </c>
    </row>
    <row r="844">
      <c r="A844" t="s">
        <v>134</v>
      </c>
      <c r="B844" t="s">
        <v>6838</v>
      </c>
      <c r="C844" t="s" s="264">
        <v>5460</v>
      </c>
    </row>
    <row r="845">
      <c r="A845" t="s">
        <v>134</v>
      </c>
      <c r="B845" t="s">
        <v>6839</v>
      </c>
      <c r="C845" t="s" s="264">
        <v>5442</v>
      </c>
    </row>
    <row r="846">
      <c r="A846" t="s">
        <v>134</v>
      </c>
      <c r="B846" t="s">
        <v>6840</v>
      </c>
      <c r="C846" t="s" s="264">
        <v>5462</v>
      </c>
    </row>
    <row r="847">
      <c r="A847" t="s">
        <v>134</v>
      </c>
      <c r="B847" t="s">
        <v>6841</v>
      </c>
      <c r="C847" t="s" s="264">
        <v>5444</v>
      </c>
    </row>
    <row r="848">
      <c r="A848" t="s">
        <v>132</v>
      </c>
      <c r="B848" t="s">
        <v>6842</v>
      </c>
      <c r="C848" t="s" s="264">
        <v>6843</v>
      </c>
    </row>
    <row r="849">
      <c r="A849" t="s">
        <v>132</v>
      </c>
      <c r="B849" t="s">
        <v>6844</v>
      </c>
      <c r="C849" t="s" s="264">
        <v>6845</v>
      </c>
    </row>
    <row r="850">
      <c r="A850" t="s">
        <v>132</v>
      </c>
      <c r="B850" t="s">
        <v>6846</v>
      </c>
      <c r="C850" t="s" s="264">
        <v>6847</v>
      </c>
    </row>
    <row r="851">
      <c r="A851" t="s">
        <v>132</v>
      </c>
      <c r="B851" t="s">
        <v>6848</v>
      </c>
      <c r="C851" t="s" s="264">
        <v>6849</v>
      </c>
    </row>
    <row r="852">
      <c r="A852" t="s">
        <v>132</v>
      </c>
      <c r="B852" t="s">
        <v>6850</v>
      </c>
      <c r="C852" t="s" s="264">
        <v>6851</v>
      </c>
    </row>
    <row r="853">
      <c r="A853" t="s">
        <v>132</v>
      </c>
      <c r="B853" t="s">
        <v>6852</v>
      </c>
      <c r="C853" t="s" s="264">
        <v>6853</v>
      </c>
    </row>
    <row r="854">
      <c r="A854" t="s">
        <v>132</v>
      </c>
      <c r="B854" t="s">
        <v>6854</v>
      </c>
      <c r="C854" t="s" s="264">
        <v>6855</v>
      </c>
    </row>
    <row r="855">
      <c r="A855" t="s">
        <v>132</v>
      </c>
      <c r="B855" t="s">
        <v>6856</v>
      </c>
      <c r="C855" t="s" s="264">
        <v>6857</v>
      </c>
    </row>
    <row r="856">
      <c r="A856" t="s">
        <v>132</v>
      </c>
      <c r="B856" t="s">
        <v>6858</v>
      </c>
      <c r="C856" t="s" s="264">
        <v>6859</v>
      </c>
    </row>
    <row r="857">
      <c r="A857" t="s">
        <v>132</v>
      </c>
      <c r="B857" t="s">
        <v>6860</v>
      </c>
      <c r="C857" t="s" s="264">
        <v>6861</v>
      </c>
    </row>
    <row r="858">
      <c r="A858" t="s">
        <v>132</v>
      </c>
      <c r="B858" t="s">
        <v>6862</v>
      </c>
      <c r="C858" t="s" s="264">
        <v>6863</v>
      </c>
    </row>
    <row r="859">
      <c r="A859" t="s">
        <v>132</v>
      </c>
      <c r="B859" t="s">
        <v>6864</v>
      </c>
      <c r="C859" t="s" s="264">
        <v>6865</v>
      </c>
    </row>
    <row r="860">
      <c r="A860" t="s">
        <v>132</v>
      </c>
      <c r="B860" t="s">
        <v>6866</v>
      </c>
      <c r="C860" t="s" s="264">
        <v>6867</v>
      </c>
    </row>
    <row r="861">
      <c r="A861" t="s">
        <v>132</v>
      </c>
      <c r="B861" t="s">
        <v>6868</v>
      </c>
      <c r="C861" t="s" s="264">
        <v>6869</v>
      </c>
    </row>
    <row r="862">
      <c r="A862" t="s">
        <v>132</v>
      </c>
      <c r="B862" t="s">
        <v>6870</v>
      </c>
      <c r="C862" t="s" s="264">
        <v>6871</v>
      </c>
    </row>
    <row r="863">
      <c r="A863" t="s">
        <v>132</v>
      </c>
      <c r="B863" t="s">
        <v>6872</v>
      </c>
      <c r="C863" t="s" s="264">
        <v>6873</v>
      </c>
    </row>
    <row r="864">
      <c r="A864" t="s">
        <v>132</v>
      </c>
      <c r="B864" t="s">
        <v>6874</v>
      </c>
      <c r="C864" t="s" s="264">
        <v>6875</v>
      </c>
    </row>
    <row r="865">
      <c r="A865" t="s">
        <v>132</v>
      </c>
      <c r="B865" t="s">
        <v>6876</v>
      </c>
      <c r="C865" t="s" s="264">
        <v>6877</v>
      </c>
    </row>
    <row r="866">
      <c r="A866" t="s">
        <v>132</v>
      </c>
      <c r="B866" t="s">
        <v>6878</v>
      </c>
      <c r="C866" t="s" s="264">
        <v>6879</v>
      </c>
    </row>
    <row r="867">
      <c r="A867" t="s">
        <v>132</v>
      </c>
      <c r="B867" t="s">
        <v>6880</v>
      </c>
      <c r="C867" t="s" s="264">
        <v>6881</v>
      </c>
    </row>
    <row r="868">
      <c r="A868" t="s">
        <v>132</v>
      </c>
      <c r="B868" t="s">
        <v>6882</v>
      </c>
      <c r="C868" t="s" s="264">
        <v>6883</v>
      </c>
    </row>
    <row r="869">
      <c r="A869" t="s">
        <v>132</v>
      </c>
      <c r="B869" t="s">
        <v>6884</v>
      </c>
      <c r="C869" t="s" s="264">
        <v>6885</v>
      </c>
    </row>
    <row r="870">
      <c r="A870" t="s">
        <v>132</v>
      </c>
      <c r="B870" t="s">
        <v>6886</v>
      </c>
      <c r="C870" t="s" s="264">
        <v>6887</v>
      </c>
    </row>
    <row r="871">
      <c r="A871" t="s">
        <v>132</v>
      </c>
      <c r="B871" t="s">
        <v>6888</v>
      </c>
      <c r="C871" t="s" s="264">
        <v>6889</v>
      </c>
    </row>
    <row r="872">
      <c r="A872" t="s">
        <v>132</v>
      </c>
      <c r="B872" t="s">
        <v>6890</v>
      </c>
      <c r="C872" t="s" s="264">
        <v>6891</v>
      </c>
    </row>
    <row r="873">
      <c r="A873" t="s">
        <v>132</v>
      </c>
      <c r="B873" t="s">
        <v>6892</v>
      </c>
      <c r="C873" t="s" s="264">
        <v>6893</v>
      </c>
    </row>
    <row r="874">
      <c r="A874" t="s">
        <v>132</v>
      </c>
      <c r="B874" t="s">
        <v>6894</v>
      </c>
      <c r="C874" t="s" s="264">
        <v>6895</v>
      </c>
    </row>
    <row r="875">
      <c r="A875" t="s">
        <v>132</v>
      </c>
      <c r="B875" t="s">
        <v>6896</v>
      </c>
      <c r="C875" t="s" s="264">
        <v>6897</v>
      </c>
    </row>
    <row r="876">
      <c r="A876" t="s">
        <v>132</v>
      </c>
      <c r="B876" t="s">
        <v>6898</v>
      </c>
      <c r="C876" t="s" s="264">
        <v>6899</v>
      </c>
    </row>
    <row r="877">
      <c r="A877" t="s">
        <v>132</v>
      </c>
      <c r="B877" t="s">
        <v>6900</v>
      </c>
      <c r="C877" t="s" s="264">
        <v>6901</v>
      </c>
    </row>
    <row r="878">
      <c r="A878" t="s">
        <v>132</v>
      </c>
      <c r="B878" t="s">
        <v>6902</v>
      </c>
      <c r="C878" t="s" s="264">
        <v>6903</v>
      </c>
    </row>
    <row r="879">
      <c r="A879" t="s">
        <v>132</v>
      </c>
      <c r="B879" t="s">
        <v>6904</v>
      </c>
      <c r="C879" t="s" s="264">
        <v>6905</v>
      </c>
    </row>
    <row r="880">
      <c r="A880" t="s">
        <v>132</v>
      </c>
      <c r="B880" t="s">
        <v>6906</v>
      </c>
      <c r="C880" t="s" s="264">
        <v>6907</v>
      </c>
    </row>
    <row r="881">
      <c r="A881" t="s">
        <v>132</v>
      </c>
      <c r="B881" t="s">
        <v>6908</v>
      </c>
      <c r="C881" t="s" s="264">
        <v>6909</v>
      </c>
    </row>
    <row r="882">
      <c r="A882" t="s">
        <v>132</v>
      </c>
      <c r="B882" t="s">
        <v>6910</v>
      </c>
      <c r="C882" t="s" s="264">
        <v>6911</v>
      </c>
    </row>
    <row r="883">
      <c r="A883" t="s">
        <v>132</v>
      </c>
      <c r="B883" t="s">
        <v>6912</v>
      </c>
      <c r="C883" t="s" s="264">
        <v>6913</v>
      </c>
    </row>
    <row r="884">
      <c r="A884" t="s">
        <v>132</v>
      </c>
      <c r="B884" t="s">
        <v>6914</v>
      </c>
      <c r="C884" t="s" s="264">
        <v>6915</v>
      </c>
    </row>
    <row r="885">
      <c r="A885" t="s">
        <v>132</v>
      </c>
      <c r="B885" t="s">
        <v>6916</v>
      </c>
      <c r="C885" t="s" s="264">
        <v>6917</v>
      </c>
    </row>
    <row r="886">
      <c r="A886" t="s">
        <v>132</v>
      </c>
      <c r="B886" t="s">
        <v>6918</v>
      </c>
      <c r="C886" t="s" s="264">
        <v>6919</v>
      </c>
    </row>
    <row r="887">
      <c r="A887" t="s">
        <v>132</v>
      </c>
      <c r="B887" t="s">
        <v>6920</v>
      </c>
      <c r="C887" t="s" s="264">
        <v>6921</v>
      </c>
    </row>
    <row r="888">
      <c r="A888" t="s">
        <v>132</v>
      </c>
      <c r="B888" t="s">
        <v>6922</v>
      </c>
      <c r="C888" t="s" s="264">
        <v>6923</v>
      </c>
    </row>
    <row r="889">
      <c r="A889" t="s">
        <v>132</v>
      </c>
      <c r="B889" t="s">
        <v>6924</v>
      </c>
      <c r="C889" t="s" s="264">
        <v>6925</v>
      </c>
    </row>
    <row r="890">
      <c r="A890" t="s">
        <v>132</v>
      </c>
      <c r="B890" t="s">
        <v>6926</v>
      </c>
      <c r="C890" t="s" s="264">
        <v>6927</v>
      </c>
    </row>
    <row r="891">
      <c r="A891" t="s">
        <v>132</v>
      </c>
      <c r="B891" t="s">
        <v>6928</v>
      </c>
      <c r="C891" t="s" s="264">
        <v>6929</v>
      </c>
    </row>
    <row r="892">
      <c r="A892" t="s">
        <v>132</v>
      </c>
      <c r="B892" t="s">
        <v>6930</v>
      </c>
      <c r="C892" t="s" s="264">
        <v>6931</v>
      </c>
    </row>
    <row r="893">
      <c r="A893" t="s">
        <v>132</v>
      </c>
      <c r="B893" t="s">
        <v>6932</v>
      </c>
      <c r="C893" t="s" s="264">
        <v>6933</v>
      </c>
    </row>
    <row r="894">
      <c r="A894" t="s">
        <v>132</v>
      </c>
      <c r="B894" t="s">
        <v>6934</v>
      </c>
      <c r="C894" t="s" s="264">
        <v>6935</v>
      </c>
    </row>
    <row r="895">
      <c r="A895" t="s">
        <v>132</v>
      </c>
      <c r="B895" t="s">
        <v>6936</v>
      </c>
      <c r="C895" t="s" s="264">
        <v>6937</v>
      </c>
    </row>
    <row r="896">
      <c r="A896" t="s">
        <v>132</v>
      </c>
      <c r="B896" t="s">
        <v>6938</v>
      </c>
      <c r="C896" t="s" s="264">
        <v>6939</v>
      </c>
    </row>
    <row r="897">
      <c r="A897" t="s">
        <v>132</v>
      </c>
      <c r="B897" t="s">
        <v>6940</v>
      </c>
      <c r="C897" t="s" s="264">
        <v>6941</v>
      </c>
    </row>
    <row r="898">
      <c r="A898" t="s">
        <v>132</v>
      </c>
      <c r="B898" t="s">
        <v>6942</v>
      </c>
      <c r="C898" t="s" s="264">
        <v>6943</v>
      </c>
    </row>
    <row r="899">
      <c r="A899" t="s">
        <v>132</v>
      </c>
      <c r="B899" t="s">
        <v>6944</v>
      </c>
      <c r="C899" t="s" s="264">
        <v>6945</v>
      </c>
    </row>
    <row r="900">
      <c r="A900" t="s">
        <v>132</v>
      </c>
      <c r="B900" t="s">
        <v>6946</v>
      </c>
      <c r="C900" t="s" s="264">
        <v>6947</v>
      </c>
    </row>
    <row r="901">
      <c r="A901" t="s">
        <v>132</v>
      </c>
      <c r="B901" t="s">
        <v>6948</v>
      </c>
      <c r="C901" t="s" s="264">
        <v>6949</v>
      </c>
    </row>
    <row r="902">
      <c r="A902" t="s">
        <v>132</v>
      </c>
      <c r="B902" t="s">
        <v>6950</v>
      </c>
      <c r="C902" t="s" s="264">
        <v>6951</v>
      </c>
    </row>
    <row r="903">
      <c r="A903" t="s">
        <v>132</v>
      </c>
      <c r="B903" t="s">
        <v>6952</v>
      </c>
      <c r="C903" t="s" s="264">
        <v>6953</v>
      </c>
    </row>
    <row r="904">
      <c r="A904" t="s">
        <v>132</v>
      </c>
      <c r="B904" t="s">
        <v>6954</v>
      </c>
      <c r="C904" t="s" s="264">
        <v>6955</v>
      </c>
    </row>
    <row r="905">
      <c r="A905" t="s">
        <v>132</v>
      </c>
      <c r="B905" t="s">
        <v>6956</v>
      </c>
      <c r="C905" t="s" s="264">
        <v>6957</v>
      </c>
    </row>
    <row r="906">
      <c r="A906" t="s">
        <v>132</v>
      </c>
      <c r="B906" t="s">
        <v>6958</v>
      </c>
      <c r="C906" t="s" s="264">
        <v>6959</v>
      </c>
    </row>
    <row r="907">
      <c r="A907" t="s">
        <v>132</v>
      </c>
      <c r="B907" t="s">
        <v>6960</v>
      </c>
      <c r="C907" t="s" s="264">
        <v>6961</v>
      </c>
    </row>
    <row r="908">
      <c r="A908" t="s">
        <v>132</v>
      </c>
      <c r="B908" t="s">
        <v>6962</v>
      </c>
      <c r="C908" t="s" s="264">
        <v>6963</v>
      </c>
    </row>
    <row r="909">
      <c r="A909" t="s">
        <v>132</v>
      </c>
      <c r="B909" t="s">
        <v>6964</v>
      </c>
      <c r="C909" t="s" s="264">
        <v>6965</v>
      </c>
    </row>
    <row r="910">
      <c r="A910" t="s">
        <v>132</v>
      </c>
      <c r="B910" t="s">
        <v>6966</v>
      </c>
      <c r="C910" t="s" s="264">
        <v>6967</v>
      </c>
    </row>
    <row r="911">
      <c r="A911" t="s">
        <v>132</v>
      </c>
      <c r="B911" t="s">
        <v>6968</v>
      </c>
      <c r="C911" t="s" s="264">
        <v>6969</v>
      </c>
    </row>
    <row r="912">
      <c r="A912" t="s">
        <v>132</v>
      </c>
      <c r="B912" t="s">
        <v>6970</v>
      </c>
      <c r="C912" t="s" s="264">
        <v>6971</v>
      </c>
    </row>
    <row r="913">
      <c r="A913" t="s">
        <v>132</v>
      </c>
      <c r="B913" t="s">
        <v>6972</v>
      </c>
      <c r="C913" t="s" s="264">
        <v>6973</v>
      </c>
    </row>
    <row r="914">
      <c r="A914" t="s">
        <v>132</v>
      </c>
      <c r="B914" t="s">
        <v>6974</v>
      </c>
      <c r="C914" t="s" s="264">
        <v>6975</v>
      </c>
    </row>
    <row r="915">
      <c r="A915" t="s">
        <v>132</v>
      </c>
      <c r="B915" t="s">
        <v>6976</v>
      </c>
      <c r="C915" t="s" s="264">
        <v>6977</v>
      </c>
    </row>
    <row r="916">
      <c r="A916" t="s">
        <v>132</v>
      </c>
      <c r="B916" t="s">
        <v>6978</v>
      </c>
      <c r="C916" t="s" s="264">
        <v>6979</v>
      </c>
    </row>
    <row r="917">
      <c r="A917" t="s">
        <v>132</v>
      </c>
      <c r="B917" t="s">
        <v>6980</v>
      </c>
      <c r="C917" t="s" s="264">
        <v>6981</v>
      </c>
    </row>
    <row r="918">
      <c r="A918" t="s">
        <v>132</v>
      </c>
      <c r="B918" t="s">
        <v>6982</v>
      </c>
      <c r="C918" t="s" s="264">
        <v>6983</v>
      </c>
    </row>
    <row r="919">
      <c r="A919" t="s">
        <v>132</v>
      </c>
      <c r="B919" t="s">
        <v>6984</v>
      </c>
      <c r="C919" t="s" s="264">
        <v>6985</v>
      </c>
    </row>
    <row r="920">
      <c r="A920" t="s">
        <v>132</v>
      </c>
      <c r="B920" t="s">
        <v>6986</v>
      </c>
      <c r="C920" t="s" s="264">
        <v>6987</v>
      </c>
    </row>
    <row r="921">
      <c r="A921" t="s">
        <v>132</v>
      </c>
      <c r="B921" t="s">
        <v>6988</v>
      </c>
      <c r="C921" t="s" s="264">
        <v>6989</v>
      </c>
    </row>
    <row r="922">
      <c r="A922" t="s">
        <v>132</v>
      </c>
      <c r="B922" t="s">
        <v>6990</v>
      </c>
      <c r="C922" t="s" s="264">
        <v>6991</v>
      </c>
    </row>
    <row r="923">
      <c r="A923" t="s">
        <v>132</v>
      </c>
      <c r="B923" t="s">
        <v>6992</v>
      </c>
      <c r="C923" t="s" s="264">
        <v>6993</v>
      </c>
    </row>
    <row r="924">
      <c r="A924" t="s">
        <v>132</v>
      </c>
      <c r="B924" t="s">
        <v>6994</v>
      </c>
      <c r="C924" t="s" s="264">
        <v>6995</v>
      </c>
    </row>
    <row r="925">
      <c r="A925" t="s">
        <v>132</v>
      </c>
      <c r="B925" t="s">
        <v>6996</v>
      </c>
      <c r="C925" t="s" s="264">
        <v>6997</v>
      </c>
    </row>
    <row r="926">
      <c r="A926" t="s">
        <v>132</v>
      </c>
      <c r="B926" t="s">
        <v>6998</v>
      </c>
      <c r="C926" t="s" s="264">
        <v>6999</v>
      </c>
    </row>
    <row r="927">
      <c r="A927" t="s">
        <v>132</v>
      </c>
      <c r="B927" t="s">
        <v>7000</v>
      </c>
      <c r="C927" t="s" s="264">
        <v>7001</v>
      </c>
    </row>
    <row r="928">
      <c r="A928" t="s">
        <v>132</v>
      </c>
      <c r="B928" t="s">
        <v>7002</v>
      </c>
      <c r="C928" t="s" s="264">
        <v>7003</v>
      </c>
    </row>
    <row r="929">
      <c r="A929" t="s">
        <v>132</v>
      </c>
      <c r="B929" t="s">
        <v>7004</v>
      </c>
      <c r="C929" t="s" s="264">
        <v>7005</v>
      </c>
    </row>
    <row r="930">
      <c r="A930" t="s">
        <v>132</v>
      </c>
      <c r="B930" t="s">
        <v>7006</v>
      </c>
      <c r="C930" t="s" s="264">
        <v>7007</v>
      </c>
    </row>
    <row r="931">
      <c r="A931" t="s">
        <v>132</v>
      </c>
      <c r="B931" t="s">
        <v>7008</v>
      </c>
      <c r="C931" t="s" s="264">
        <v>7009</v>
      </c>
    </row>
    <row r="932">
      <c r="A932" t="s">
        <v>132</v>
      </c>
      <c r="B932" t="s">
        <v>7010</v>
      </c>
      <c r="C932" t="s" s="264">
        <v>7011</v>
      </c>
    </row>
    <row r="933">
      <c r="A933" t="s">
        <v>132</v>
      </c>
      <c r="B933" t="s">
        <v>7012</v>
      </c>
      <c r="C933" t="s" s="264">
        <v>7013</v>
      </c>
    </row>
    <row r="934">
      <c r="A934" t="s">
        <v>132</v>
      </c>
      <c r="B934" t="s">
        <v>7014</v>
      </c>
      <c r="C934" t="s" s="264">
        <v>7015</v>
      </c>
    </row>
    <row r="935">
      <c r="A935" t="s">
        <v>132</v>
      </c>
      <c r="B935" t="s">
        <v>7016</v>
      </c>
      <c r="C935" t="s" s="264">
        <v>7017</v>
      </c>
    </row>
    <row r="936">
      <c r="A936" t="s">
        <v>132</v>
      </c>
      <c r="B936" t="s">
        <v>7018</v>
      </c>
      <c r="C936" t="s" s="264">
        <v>7019</v>
      </c>
    </row>
    <row r="937">
      <c r="A937" t="s">
        <v>132</v>
      </c>
      <c r="B937" t="s">
        <v>7020</v>
      </c>
      <c r="C937" t="s" s="264">
        <v>7021</v>
      </c>
    </row>
    <row r="938">
      <c r="A938" t="s">
        <v>132</v>
      </c>
      <c r="B938" t="s">
        <v>7022</v>
      </c>
      <c r="C938" t="s" s="264">
        <v>7023</v>
      </c>
    </row>
    <row r="939">
      <c r="A939" t="s">
        <v>132</v>
      </c>
      <c r="B939" t="s">
        <v>7024</v>
      </c>
      <c r="C939" t="s" s="264">
        <v>7025</v>
      </c>
    </row>
    <row r="940">
      <c r="A940" t="s">
        <v>132</v>
      </c>
      <c r="B940" t="s">
        <v>7026</v>
      </c>
      <c r="C940" t="s" s="264">
        <v>7027</v>
      </c>
    </row>
    <row r="941">
      <c r="A941" t="s">
        <v>132</v>
      </c>
      <c r="B941" t="s">
        <v>7028</v>
      </c>
      <c r="C941" t="s" s="264">
        <v>7029</v>
      </c>
    </row>
    <row r="942">
      <c r="A942" t="s">
        <v>132</v>
      </c>
      <c r="B942" t="s">
        <v>7030</v>
      </c>
      <c r="C942" t="s" s="264">
        <v>7031</v>
      </c>
    </row>
    <row r="943">
      <c r="A943" t="s">
        <v>132</v>
      </c>
      <c r="B943" t="s">
        <v>7032</v>
      </c>
      <c r="C943" t="s" s="264">
        <v>7033</v>
      </c>
    </row>
    <row r="944">
      <c r="A944" t="s">
        <v>132</v>
      </c>
      <c r="B944" t="s">
        <v>7034</v>
      </c>
      <c r="C944" t="s" s="264">
        <v>7035</v>
      </c>
    </row>
    <row r="945">
      <c r="A945" t="s">
        <v>132</v>
      </c>
      <c r="B945" t="s">
        <v>7036</v>
      </c>
      <c r="C945" t="s" s="264">
        <v>7037</v>
      </c>
    </row>
    <row r="946">
      <c r="A946" t="s">
        <v>132</v>
      </c>
      <c r="B946" t="s">
        <v>7038</v>
      </c>
      <c r="C946" t="s" s="264">
        <v>7039</v>
      </c>
    </row>
    <row r="947">
      <c r="A947" t="s">
        <v>132</v>
      </c>
      <c r="B947" t="s">
        <v>7040</v>
      </c>
      <c r="C947" t="s" s="264">
        <v>7041</v>
      </c>
    </row>
    <row r="948">
      <c r="A948" t="s">
        <v>132</v>
      </c>
      <c r="B948" t="s">
        <v>7042</v>
      </c>
      <c r="C948" t="s" s="264">
        <v>7043</v>
      </c>
    </row>
    <row r="949">
      <c r="A949" t="s">
        <v>132</v>
      </c>
      <c r="B949" t="s">
        <v>7044</v>
      </c>
      <c r="C949" t="s" s="264">
        <v>7045</v>
      </c>
    </row>
    <row r="950">
      <c r="A950" t="s">
        <v>132</v>
      </c>
      <c r="B950" t="s">
        <v>7046</v>
      </c>
      <c r="C950" t="s" s="264">
        <v>7047</v>
      </c>
    </row>
    <row r="951">
      <c r="A951" t="s">
        <v>132</v>
      </c>
      <c r="B951" t="s">
        <v>7048</v>
      </c>
      <c r="C951" t="s" s="264">
        <v>7049</v>
      </c>
    </row>
    <row r="952">
      <c r="A952" t="s">
        <v>132</v>
      </c>
      <c r="B952" t="s">
        <v>7050</v>
      </c>
      <c r="C952" t="s" s="264">
        <v>7051</v>
      </c>
    </row>
    <row r="953">
      <c r="A953" t="s">
        <v>132</v>
      </c>
      <c r="B953" t="s">
        <v>7052</v>
      </c>
      <c r="C953" t="s" s="264">
        <v>7053</v>
      </c>
    </row>
    <row r="954">
      <c r="A954" t="s">
        <v>132</v>
      </c>
      <c r="B954" t="s">
        <v>7054</v>
      </c>
      <c r="C954" t="s" s="264">
        <v>7055</v>
      </c>
    </row>
    <row r="955">
      <c r="A955" t="s">
        <v>132</v>
      </c>
      <c r="B955" t="s">
        <v>7056</v>
      </c>
      <c r="C955" t="s" s="264">
        <v>7057</v>
      </c>
    </row>
    <row r="956">
      <c r="A956" t="s">
        <v>132</v>
      </c>
      <c r="B956" t="s">
        <v>7058</v>
      </c>
      <c r="C956" t="s" s="264">
        <v>7059</v>
      </c>
    </row>
    <row r="957">
      <c r="A957" t="s">
        <v>132</v>
      </c>
      <c r="B957" t="s">
        <v>7060</v>
      </c>
      <c r="C957" t="s" s="264">
        <v>7061</v>
      </c>
    </row>
    <row r="958">
      <c r="A958" t="s">
        <v>132</v>
      </c>
      <c r="B958" t="s">
        <v>7062</v>
      </c>
      <c r="C958" t="s" s="264">
        <v>7063</v>
      </c>
    </row>
    <row r="959">
      <c r="A959" t="s">
        <v>132</v>
      </c>
      <c r="B959" t="s">
        <v>7064</v>
      </c>
      <c r="C959" t="s" s="264">
        <v>7065</v>
      </c>
    </row>
    <row r="960">
      <c r="A960" t="s">
        <v>132</v>
      </c>
      <c r="B960" t="s">
        <v>7066</v>
      </c>
      <c r="C960" t="s" s="264">
        <v>7067</v>
      </c>
    </row>
    <row r="961">
      <c r="A961" t="s">
        <v>132</v>
      </c>
      <c r="B961" t="s">
        <v>7068</v>
      </c>
      <c r="C961" t="s" s="264">
        <v>7069</v>
      </c>
    </row>
    <row r="962">
      <c r="A962" t="s">
        <v>132</v>
      </c>
      <c r="B962" t="s">
        <v>7070</v>
      </c>
      <c r="C962" t="s" s="264">
        <v>7071</v>
      </c>
    </row>
    <row r="963">
      <c r="A963" t="s">
        <v>132</v>
      </c>
      <c r="B963" t="s">
        <v>7072</v>
      </c>
      <c r="C963" t="s" s="264">
        <v>7073</v>
      </c>
    </row>
    <row r="964">
      <c r="A964" t="s">
        <v>132</v>
      </c>
      <c r="B964" t="s">
        <v>7074</v>
      </c>
      <c r="C964" t="s" s="264">
        <v>7075</v>
      </c>
    </row>
    <row r="965">
      <c r="A965" t="s">
        <v>132</v>
      </c>
      <c r="B965" t="s">
        <v>7076</v>
      </c>
      <c r="C965" t="s" s="264">
        <v>7077</v>
      </c>
    </row>
    <row r="966">
      <c r="A966" t="s">
        <v>132</v>
      </c>
      <c r="B966" t="s">
        <v>7078</v>
      </c>
      <c r="C966" t="s" s="264">
        <v>7079</v>
      </c>
    </row>
    <row r="967">
      <c r="A967" t="s">
        <v>132</v>
      </c>
      <c r="B967" t="s">
        <v>7080</v>
      </c>
      <c r="C967" t="s" s="264">
        <v>7081</v>
      </c>
    </row>
    <row r="968">
      <c r="A968" t="s">
        <v>132</v>
      </c>
      <c r="B968" t="s">
        <v>7082</v>
      </c>
      <c r="C968" t="s" s="264">
        <v>7083</v>
      </c>
    </row>
    <row r="969">
      <c r="A969" t="s">
        <v>132</v>
      </c>
      <c r="B969" t="s">
        <v>7084</v>
      </c>
      <c r="C969" t="s" s="264">
        <v>7085</v>
      </c>
    </row>
    <row r="970">
      <c r="A970" t="s">
        <v>132</v>
      </c>
      <c r="B970" t="s">
        <v>7086</v>
      </c>
      <c r="C970" t="s" s="264">
        <v>7087</v>
      </c>
    </row>
    <row r="971">
      <c r="A971" t="s">
        <v>132</v>
      </c>
      <c r="B971" t="s">
        <v>7088</v>
      </c>
      <c r="C971" t="s" s="264">
        <v>7089</v>
      </c>
    </row>
    <row r="972">
      <c r="A972" t="s">
        <v>132</v>
      </c>
      <c r="B972" t="s">
        <v>7090</v>
      </c>
      <c r="C972" t="s" s="264">
        <v>7091</v>
      </c>
    </row>
    <row r="973">
      <c r="A973" t="s">
        <v>132</v>
      </c>
      <c r="B973" t="s">
        <v>7092</v>
      </c>
      <c r="C973" t="s" s="264">
        <v>7093</v>
      </c>
    </row>
    <row r="974">
      <c r="A974" t="s">
        <v>132</v>
      </c>
      <c r="B974" t="s">
        <v>7094</v>
      </c>
      <c r="C974" t="s" s="264">
        <v>7095</v>
      </c>
    </row>
    <row r="975">
      <c r="A975" t="s">
        <v>132</v>
      </c>
      <c r="B975" t="s">
        <v>7096</v>
      </c>
      <c r="C975" t="s" s="264">
        <v>7097</v>
      </c>
    </row>
    <row r="976">
      <c r="A976" t="s">
        <v>132</v>
      </c>
      <c r="B976" t="s">
        <v>7098</v>
      </c>
      <c r="C976" t="s" s="264">
        <v>7099</v>
      </c>
    </row>
    <row r="977">
      <c r="A977" t="s">
        <v>132</v>
      </c>
      <c r="B977" t="s">
        <v>7100</v>
      </c>
      <c r="C977" t="s" s="264">
        <v>7101</v>
      </c>
    </row>
    <row r="978">
      <c r="A978" t="s">
        <v>132</v>
      </c>
      <c r="B978" t="s">
        <v>7102</v>
      </c>
      <c r="C978" t="s" s="264">
        <v>7103</v>
      </c>
    </row>
    <row r="979">
      <c r="A979" t="s">
        <v>132</v>
      </c>
      <c r="B979" t="s">
        <v>7104</v>
      </c>
      <c r="C979" t="s" s="264">
        <v>7105</v>
      </c>
    </row>
    <row r="980">
      <c r="A980" t="s">
        <v>132</v>
      </c>
      <c r="B980" t="s">
        <v>7106</v>
      </c>
      <c r="C980" t="s" s="264">
        <v>7107</v>
      </c>
    </row>
    <row r="981">
      <c r="A981" t="s">
        <v>132</v>
      </c>
      <c r="B981" t="s">
        <v>7108</v>
      </c>
      <c r="C981" t="s" s="264">
        <v>7109</v>
      </c>
    </row>
    <row r="982">
      <c r="A982" t="s">
        <v>132</v>
      </c>
      <c r="B982" t="s">
        <v>7110</v>
      </c>
      <c r="C982" t="s" s="264">
        <v>7111</v>
      </c>
    </row>
    <row r="983">
      <c r="A983" t="s">
        <v>132</v>
      </c>
      <c r="B983" t="s">
        <v>7112</v>
      </c>
      <c r="C983" t="s" s="264">
        <v>7113</v>
      </c>
    </row>
    <row r="984">
      <c r="A984" t="s">
        <v>132</v>
      </c>
      <c r="B984" t="s">
        <v>7114</v>
      </c>
      <c r="C984" t="s" s="264">
        <v>7115</v>
      </c>
    </row>
    <row r="985">
      <c r="A985" t="s">
        <v>132</v>
      </c>
      <c r="B985" t="s">
        <v>7116</v>
      </c>
      <c r="C985" t="s" s="264">
        <v>7117</v>
      </c>
    </row>
    <row r="986">
      <c r="A986" t="s">
        <v>132</v>
      </c>
      <c r="B986" t="s">
        <v>7118</v>
      </c>
      <c r="C986" t="s" s="264">
        <v>7119</v>
      </c>
    </row>
    <row r="987">
      <c r="A987" t="s">
        <v>132</v>
      </c>
      <c r="B987" t="s">
        <v>7120</v>
      </c>
      <c r="C987" t="s" s="264">
        <v>7121</v>
      </c>
    </row>
    <row r="988">
      <c r="A988" t="s">
        <v>132</v>
      </c>
      <c r="B988" t="s">
        <v>7122</v>
      </c>
      <c r="C988" t="s" s="264">
        <v>7123</v>
      </c>
    </row>
    <row r="989">
      <c r="A989" t="s">
        <v>132</v>
      </c>
      <c r="B989" t="s">
        <v>7124</v>
      </c>
      <c r="C989" t="s" s="264">
        <v>7125</v>
      </c>
    </row>
    <row r="990">
      <c r="A990" t="s">
        <v>132</v>
      </c>
      <c r="B990" t="s">
        <v>7126</v>
      </c>
      <c r="C990" t="s" s="264">
        <v>7127</v>
      </c>
    </row>
    <row r="991">
      <c r="A991" t="s">
        <v>132</v>
      </c>
      <c r="B991" t="s">
        <v>7128</v>
      </c>
      <c r="C991" t="s" s="264">
        <v>7129</v>
      </c>
    </row>
    <row r="992">
      <c r="A992" t="s">
        <v>132</v>
      </c>
      <c r="B992" t="s">
        <v>7130</v>
      </c>
      <c r="C992" t="s" s="264">
        <v>7131</v>
      </c>
    </row>
    <row r="993">
      <c r="A993" t="s">
        <v>132</v>
      </c>
      <c r="B993" t="s">
        <v>7132</v>
      </c>
      <c r="C993" t="s" s="264">
        <v>7133</v>
      </c>
    </row>
    <row r="994">
      <c r="A994" t="s">
        <v>132</v>
      </c>
      <c r="B994" t="s">
        <v>7134</v>
      </c>
      <c r="C994" t="s" s="264">
        <v>7135</v>
      </c>
    </row>
    <row r="995">
      <c r="A995" t="s">
        <v>132</v>
      </c>
      <c r="B995" t="s">
        <v>7136</v>
      </c>
      <c r="C995" t="s" s="264">
        <v>7137</v>
      </c>
    </row>
    <row r="996">
      <c r="A996" t="s">
        <v>132</v>
      </c>
      <c r="B996" t="s">
        <v>7138</v>
      </c>
      <c r="C996" t="s" s="264">
        <v>7139</v>
      </c>
    </row>
    <row r="997">
      <c r="A997" t="s">
        <v>132</v>
      </c>
      <c r="B997" t="s">
        <v>7140</v>
      </c>
      <c r="C997" t="s" s="264">
        <v>7141</v>
      </c>
    </row>
    <row r="998">
      <c r="A998" t="s">
        <v>132</v>
      </c>
      <c r="B998" t="s">
        <v>7142</v>
      </c>
      <c r="C998" t="s" s="264">
        <v>7143</v>
      </c>
    </row>
    <row r="999">
      <c r="A999" t="s">
        <v>132</v>
      </c>
      <c r="B999" t="s">
        <v>7144</v>
      </c>
      <c r="C999" t="s" s="264">
        <v>7145</v>
      </c>
    </row>
    <row r="1000">
      <c r="A1000" t="s">
        <v>132</v>
      </c>
      <c r="B1000" t="s">
        <v>7146</v>
      </c>
      <c r="C1000" t="s" s="264">
        <v>7147</v>
      </c>
    </row>
    <row r="1001">
      <c r="A1001" t="s">
        <v>132</v>
      </c>
      <c r="B1001" t="s">
        <v>7148</v>
      </c>
      <c r="C1001" t="s" s="264">
        <v>7149</v>
      </c>
    </row>
    <row r="1002">
      <c r="A1002" t="s">
        <v>132</v>
      </c>
      <c r="B1002" t="s">
        <v>7150</v>
      </c>
      <c r="C1002" t="s" s="264">
        <v>7151</v>
      </c>
    </row>
    <row r="1003">
      <c r="A1003" t="s">
        <v>132</v>
      </c>
      <c r="B1003" t="s">
        <v>7152</v>
      </c>
      <c r="C1003" t="s" s="264">
        <v>7153</v>
      </c>
    </row>
    <row r="1004">
      <c r="A1004" t="s">
        <v>132</v>
      </c>
      <c r="B1004" t="s">
        <v>7154</v>
      </c>
      <c r="C1004" t="s" s="264">
        <v>7155</v>
      </c>
    </row>
    <row r="1005">
      <c r="A1005" t="s">
        <v>132</v>
      </c>
      <c r="B1005" t="s">
        <v>7156</v>
      </c>
      <c r="C1005" t="s" s="264">
        <v>7157</v>
      </c>
    </row>
    <row r="1006">
      <c r="A1006" t="s">
        <v>132</v>
      </c>
      <c r="B1006" t="s">
        <v>7158</v>
      </c>
      <c r="C1006" t="s" s="264">
        <v>7159</v>
      </c>
    </row>
    <row r="1007">
      <c r="A1007" t="s">
        <v>132</v>
      </c>
      <c r="B1007" t="s">
        <v>7160</v>
      </c>
      <c r="C1007" t="s" s="264">
        <v>7161</v>
      </c>
    </row>
    <row r="1008">
      <c r="A1008" t="s">
        <v>132</v>
      </c>
      <c r="B1008" t="s">
        <v>7162</v>
      </c>
      <c r="C1008" t="s" s="264">
        <v>7163</v>
      </c>
    </row>
    <row r="1009">
      <c r="A1009" t="s">
        <v>132</v>
      </c>
      <c r="B1009" t="s">
        <v>7164</v>
      </c>
      <c r="C1009" t="s" s="264">
        <v>7165</v>
      </c>
    </row>
    <row r="1010">
      <c r="A1010" t="s">
        <v>132</v>
      </c>
      <c r="B1010" t="s">
        <v>7166</v>
      </c>
      <c r="C1010" t="s" s="264">
        <v>7167</v>
      </c>
    </row>
    <row r="1011">
      <c r="A1011" t="s">
        <v>132</v>
      </c>
      <c r="B1011" t="s">
        <v>7168</v>
      </c>
      <c r="C1011" t="s" s="264">
        <v>7169</v>
      </c>
    </row>
    <row r="1012">
      <c r="A1012" t="s">
        <v>132</v>
      </c>
      <c r="B1012" t="s">
        <v>7170</v>
      </c>
      <c r="C1012" t="s" s="264">
        <v>7171</v>
      </c>
    </row>
    <row r="1013">
      <c r="A1013" t="s">
        <v>132</v>
      </c>
      <c r="B1013" t="s">
        <v>7172</v>
      </c>
      <c r="C1013" t="s" s="264">
        <v>7173</v>
      </c>
    </row>
    <row r="1014">
      <c r="A1014" t="s">
        <v>132</v>
      </c>
      <c r="B1014" t="s">
        <v>7174</v>
      </c>
      <c r="C1014" t="s" s="264">
        <v>7175</v>
      </c>
    </row>
    <row r="1015">
      <c r="A1015" t="s">
        <v>132</v>
      </c>
      <c r="B1015" t="s">
        <v>7176</v>
      </c>
      <c r="C1015" t="s" s="264">
        <v>7177</v>
      </c>
    </row>
    <row r="1016">
      <c r="A1016" t="s">
        <v>132</v>
      </c>
      <c r="B1016" t="s">
        <v>7178</v>
      </c>
      <c r="C1016" t="s" s="264">
        <v>7179</v>
      </c>
    </row>
    <row r="1017">
      <c r="A1017" t="s">
        <v>132</v>
      </c>
      <c r="B1017" t="s">
        <v>7180</v>
      </c>
      <c r="C1017" t="s" s="264">
        <v>7181</v>
      </c>
    </row>
    <row r="1018">
      <c r="A1018" t="s">
        <v>132</v>
      </c>
      <c r="B1018" t="s">
        <v>7182</v>
      </c>
      <c r="C1018" t="s" s="264">
        <v>7183</v>
      </c>
    </row>
    <row r="1019">
      <c r="A1019" t="s">
        <v>132</v>
      </c>
      <c r="B1019" t="s">
        <v>7184</v>
      </c>
      <c r="C1019" t="s" s="264">
        <v>7185</v>
      </c>
    </row>
    <row r="1020">
      <c r="A1020" t="s">
        <v>132</v>
      </c>
      <c r="B1020" t="s">
        <v>7186</v>
      </c>
      <c r="C1020" t="s" s="264">
        <v>7187</v>
      </c>
    </row>
    <row r="1021">
      <c r="A1021" t="s">
        <v>132</v>
      </c>
      <c r="B1021" t="s">
        <v>7188</v>
      </c>
      <c r="C1021" t="s" s="264">
        <v>7189</v>
      </c>
    </row>
    <row r="1022">
      <c r="A1022" t="s">
        <v>132</v>
      </c>
      <c r="B1022" t="s">
        <v>7190</v>
      </c>
      <c r="C1022" t="s" s="264">
        <v>7191</v>
      </c>
    </row>
    <row r="1023">
      <c r="A1023" t="s">
        <v>132</v>
      </c>
      <c r="B1023" t="s">
        <v>7192</v>
      </c>
      <c r="C1023" t="s" s="264">
        <v>7193</v>
      </c>
    </row>
    <row r="1024">
      <c r="A1024" t="s">
        <v>132</v>
      </c>
      <c r="B1024" t="s">
        <v>7194</v>
      </c>
      <c r="C1024" t="s" s="264">
        <v>7195</v>
      </c>
    </row>
    <row r="1025">
      <c r="A1025" t="s">
        <v>132</v>
      </c>
      <c r="B1025" t="s">
        <v>7196</v>
      </c>
      <c r="C1025" t="s" s="264">
        <v>7197</v>
      </c>
    </row>
    <row r="1026">
      <c r="A1026" t="s">
        <v>132</v>
      </c>
      <c r="B1026" t="s">
        <v>7198</v>
      </c>
      <c r="C1026" t="s" s="264">
        <v>7199</v>
      </c>
    </row>
    <row r="1027">
      <c r="A1027" t="s">
        <v>132</v>
      </c>
      <c r="B1027" t="s">
        <v>7200</v>
      </c>
      <c r="C1027" t="s" s="264">
        <v>7201</v>
      </c>
    </row>
    <row r="1028">
      <c r="A1028" t="s">
        <v>132</v>
      </c>
      <c r="B1028" t="s">
        <v>7202</v>
      </c>
      <c r="C1028" t="s" s="264">
        <v>7203</v>
      </c>
    </row>
    <row r="1029">
      <c r="A1029" t="s">
        <v>132</v>
      </c>
      <c r="B1029" t="s">
        <v>7204</v>
      </c>
      <c r="C1029" t="s" s="264">
        <v>7205</v>
      </c>
    </row>
    <row r="1030">
      <c r="A1030" t="s">
        <v>132</v>
      </c>
      <c r="B1030" t="s">
        <v>7206</v>
      </c>
      <c r="C1030" t="s" s="264">
        <v>7207</v>
      </c>
    </row>
    <row r="1031">
      <c r="A1031" t="s">
        <v>132</v>
      </c>
      <c r="B1031" t="s">
        <v>7208</v>
      </c>
      <c r="C1031" t="s" s="264">
        <v>7209</v>
      </c>
    </row>
    <row r="1032">
      <c r="A1032" t="s">
        <v>132</v>
      </c>
      <c r="B1032" t="s">
        <v>7210</v>
      </c>
      <c r="C1032" t="s" s="264">
        <v>7211</v>
      </c>
    </row>
    <row r="1033">
      <c r="A1033" t="s">
        <v>132</v>
      </c>
      <c r="B1033" t="s">
        <v>7212</v>
      </c>
      <c r="C1033" t="s" s="264">
        <v>7213</v>
      </c>
    </row>
    <row r="1034">
      <c r="A1034" t="s">
        <v>132</v>
      </c>
      <c r="B1034" t="s">
        <v>7214</v>
      </c>
      <c r="C1034" t="s" s="264">
        <v>7215</v>
      </c>
    </row>
    <row r="1035">
      <c r="A1035" t="s">
        <v>132</v>
      </c>
      <c r="B1035" t="s">
        <v>7216</v>
      </c>
      <c r="C1035" t="s" s="264">
        <v>7217</v>
      </c>
    </row>
    <row r="1036">
      <c r="A1036" t="s">
        <v>132</v>
      </c>
      <c r="B1036" t="s">
        <v>7218</v>
      </c>
      <c r="C1036" t="s" s="264">
        <v>7219</v>
      </c>
    </row>
    <row r="1037">
      <c r="A1037" t="s">
        <v>132</v>
      </c>
      <c r="B1037" t="s">
        <v>7220</v>
      </c>
      <c r="C1037" t="s" s="264">
        <v>7221</v>
      </c>
    </row>
    <row r="1038">
      <c r="A1038" t="s">
        <v>132</v>
      </c>
      <c r="B1038" t="s">
        <v>7222</v>
      </c>
      <c r="C1038" t="s" s="264">
        <v>7223</v>
      </c>
    </row>
    <row r="1039">
      <c r="A1039" t="s">
        <v>132</v>
      </c>
      <c r="B1039" t="s">
        <v>7224</v>
      </c>
      <c r="C1039" t="s" s="264">
        <v>7225</v>
      </c>
    </row>
    <row r="1040">
      <c r="A1040" t="s">
        <v>132</v>
      </c>
      <c r="B1040" t="s">
        <v>7226</v>
      </c>
      <c r="C1040" t="s" s="264">
        <v>7227</v>
      </c>
    </row>
    <row r="1041">
      <c r="A1041" t="s">
        <v>132</v>
      </c>
      <c r="B1041" t="s">
        <v>7228</v>
      </c>
      <c r="C1041" t="s" s="264">
        <v>7229</v>
      </c>
    </row>
    <row r="1042">
      <c r="A1042" t="s">
        <v>132</v>
      </c>
      <c r="B1042" t="s">
        <v>7230</v>
      </c>
      <c r="C1042" t="s" s="264">
        <v>7231</v>
      </c>
    </row>
    <row r="1043">
      <c r="A1043" t="s">
        <v>132</v>
      </c>
      <c r="B1043" t="s">
        <v>7232</v>
      </c>
      <c r="C1043" t="s" s="264">
        <v>7233</v>
      </c>
    </row>
    <row r="1044">
      <c r="A1044" t="s">
        <v>132</v>
      </c>
      <c r="B1044" t="s">
        <v>7234</v>
      </c>
      <c r="C1044" t="s" s="264">
        <v>7235</v>
      </c>
    </row>
    <row r="1045">
      <c r="A1045" t="s">
        <v>132</v>
      </c>
      <c r="B1045" t="s">
        <v>7236</v>
      </c>
      <c r="C1045" t="s" s="264">
        <v>7237</v>
      </c>
    </row>
    <row r="1046">
      <c r="A1046" t="s">
        <v>132</v>
      </c>
      <c r="B1046" t="s">
        <v>7238</v>
      </c>
      <c r="C1046" t="s" s="264">
        <v>7239</v>
      </c>
    </row>
    <row r="1047">
      <c r="A1047" t="s">
        <v>132</v>
      </c>
      <c r="B1047" t="s">
        <v>7240</v>
      </c>
      <c r="C1047" t="s" s="264">
        <v>7241</v>
      </c>
    </row>
    <row r="1048">
      <c r="A1048" t="s">
        <v>132</v>
      </c>
      <c r="B1048" t="s">
        <v>7242</v>
      </c>
      <c r="C1048" t="s" s="264">
        <v>7243</v>
      </c>
    </row>
    <row r="1049">
      <c r="A1049" t="s">
        <v>132</v>
      </c>
      <c r="B1049" t="s">
        <v>7244</v>
      </c>
      <c r="C1049" t="s" s="264">
        <v>7245</v>
      </c>
    </row>
    <row r="1050">
      <c r="A1050" t="s">
        <v>132</v>
      </c>
      <c r="B1050" t="s">
        <v>7246</v>
      </c>
      <c r="C1050" t="s" s="264">
        <v>7247</v>
      </c>
    </row>
    <row r="1051">
      <c r="A1051" t="s">
        <v>132</v>
      </c>
      <c r="B1051" t="s">
        <v>7248</v>
      </c>
      <c r="C1051" t="s" s="264">
        <v>7249</v>
      </c>
    </row>
    <row r="1052">
      <c r="A1052" t="s">
        <v>132</v>
      </c>
      <c r="B1052" t="s">
        <v>7250</v>
      </c>
      <c r="C1052" t="s" s="264">
        <v>7251</v>
      </c>
    </row>
    <row r="1053">
      <c r="A1053" t="s">
        <v>132</v>
      </c>
      <c r="B1053" t="s">
        <v>7252</v>
      </c>
      <c r="C1053" t="s" s="264">
        <v>7253</v>
      </c>
    </row>
    <row r="1054">
      <c r="A1054" t="s">
        <v>132</v>
      </c>
      <c r="B1054" t="s">
        <v>7254</v>
      </c>
      <c r="C1054" t="s" s="264">
        <v>7255</v>
      </c>
    </row>
    <row r="1055">
      <c r="A1055" t="s">
        <v>132</v>
      </c>
      <c r="B1055" t="s">
        <v>7256</v>
      </c>
      <c r="C1055" t="s" s="264">
        <v>7257</v>
      </c>
    </row>
    <row r="1056">
      <c r="A1056" t="s">
        <v>132</v>
      </c>
      <c r="B1056" t="s">
        <v>7258</v>
      </c>
      <c r="C1056" t="s" s="264">
        <v>7259</v>
      </c>
    </row>
    <row r="1057">
      <c r="A1057" t="s">
        <v>132</v>
      </c>
      <c r="B1057" t="s">
        <v>7260</v>
      </c>
      <c r="C1057" t="s" s="264">
        <v>7261</v>
      </c>
    </row>
    <row r="1058">
      <c r="A1058" t="s">
        <v>132</v>
      </c>
      <c r="B1058" t="s">
        <v>7262</v>
      </c>
      <c r="C1058" t="s" s="264">
        <v>7263</v>
      </c>
    </row>
    <row r="1059">
      <c r="A1059" t="s">
        <v>132</v>
      </c>
      <c r="B1059" t="s">
        <v>7264</v>
      </c>
      <c r="C1059" t="s" s="264">
        <v>7265</v>
      </c>
    </row>
    <row r="1060">
      <c r="A1060" t="s">
        <v>132</v>
      </c>
      <c r="B1060" t="s">
        <v>7266</v>
      </c>
      <c r="C1060" t="s" s="264">
        <v>7267</v>
      </c>
    </row>
    <row r="1061">
      <c r="A1061" t="s">
        <v>132</v>
      </c>
      <c r="B1061" t="s">
        <v>7268</v>
      </c>
      <c r="C1061" t="s" s="264">
        <v>7269</v>
      </c>
    </row>
    <row r="1062">
      <c r="A1062" t="s">
        <v>132</v>
      </c>
      <c r="B1062" t="s">
        <v>7270</v>
      </c>
      <c r="C1062" t="s" s="264">
        <v>7271</v>
      </c>
    </row>
    <row r="1063">
      <c r="A1063" t="s">
        <v>132</v>
      </c>
      <c r="B1063" t="s">
        <v>7272</v>
      </c>
      <c r="C1063" t="s" s="264">
        <v>7273</v>
      </c>
    </row>
    <row r="1064">
      <c r="A1064" t="s">
        <v>132</v>
      </c>
      <c r="B1064" t="s">
        <v>7274</v>
      </c>
      <c r="C1064" t="s" s="264">
        <v>7275</v>
      </c>
    </row>
    <row r="1065">
      <c r="A1065" t="s">
        <v>132</v>
      </c>
      <c r="B1065" t="s">
        <v>7276</v>
      </c>
      <c r="C1065" t="s" s="264">
        <v>7277</v>
      </c>
    </row>
    <row r="1066">
      <c r="A1066" t="s">
        <v>132</v>
      </c>
      <c r="B1066" t="s">
        <v>7278</v>
      </c>
      <c r="C1066" t="s" s="264">
        <v>7279</v>
      </c>
    </row>
    <row r="1067">
      <c r="A1067" t="s">
        <v>132</v>
      </c>
      <c r="B1067" t="s">
        <v>7280</v>
      </c>
      <c r="C1067" t="s" s="264">
        <v>7281</v>
      </c>
    </row>
    <row r="1068">
      <c r="A1068" t="s">
        <v>132</v>
      </c>
      <c r="B1068" t="s">
        <v>7282</v>
      </c>
      <c r="C1068" t="s" s="264">
        <v>7283</v>
      </c>
    </row>
    <row r="1069">
      <c r="A1069" t="s">
        <v>132</v>
      </c>
      <c r="B1069" t="s">
        <v>7284</v>
      </c>
      <c r="C1069" t="s" s="264">
        <v>7285</v>
      </c>
    </row>
    <row r="1070">
      <c r="A1070" t="s">
        <v>132</v>
      </c>
      <c r="B1070" t="s">
        <v>7286</v>
      </c>
      <c r="C1070" t="s" s="264">
        <v>7287</v>
      </c>
    </row>
    <row r="1071">
      <c r="A1071" t="s">
        <v>132</v>
      </c>
      <c r="B1071" t="s">
        <v>7288</v>
      </c>
      <c r="C1071" t="s" s="264">
        <v>7289</v>
      </c>
    </row>
    <row r="1072">
      <c r="A1072" t="s">
        <v>132</v>
      </c>
      <c r="B1072" t="s">
        <v>7290</v>
      </c>
      <c r="C1072" t="s" s="264">
        <v>7291</v>
      </c>
    </row>
    <row r="1073">
      <c r="A1073" t="s">
        <v>132</v>
      </c>
      <c r="B1073" t="s">
        <v>7292</v>
      </c>
      <c r="C1073" t="s" s="264">
        <v>7293</v>
      </c>
    </row>
    <row r="1074">
      <c r="A1074" t="s">
        <v>132</v>
      </c>
      <c r="B1074" t="s">
        <v>7294</v>
      </c>
      <c r="C1074" t="s" s="264">
        <v>7295</v>
      </c>
    </row>
    <row r="1075">
      <c r="A1075" t="s">
        <v>132</v>
      </c>
      <c r="B1075" t="s">
        <v>7296</v>
      </c>
      <c r="C1075" t="s" s="264">
        <v>7297</v>
      </c>
    </row>
    <row r="1076">
      <c r="A1076" t="s">
        <v>132</v>
      </c>
      <c r="B1076" t="s">
        <v>7298</v>
      </c>
      <c r="C1076" t="s" s="264">
        <v>7299</v>
      </c>
    </row>
    <row r="1077">
      <c r="A1077" t="s">
        <v>132</v>
      </c>
      <c r="B1077" t="s">
        <v>7300</v>
      </c>
      <c r="C1077" t="s" s="264">
        <v>7301</v>
      </c>
    </row>
    <row r="1078">
      <c r="A1078" t="s">
        <v>132</v>
      </c>
      <c r="B1078" t="s">
        <v>7302</v>
      </c>
      <c r="C1078" t="s" s="264">
        <v>7303</v>
      </c>
    </row>
    <row r="1079">
      <c r="A1079" t="s">
        <v>132</v>
      </c>
      <c r="B1079" t="s">
        <v>7304</v>
      </c>
      <c r="C1079" t="s" s="264">
        <v>7305</v>
      </c>
    </row>
    <row r="1080">
      <c r="A1080" t="s">
        <v>132</v>
      </c>
      <c r="B1080" t="s">
        <v>7306</v>
      </c>
      <c r="C1080" t="s" s="264">
        <v>7307</v>
      </c>
    </row>
    <row r="1081">
      <c r="A1081" t="s">
        <v>132</v>
      </c>
      <c r="B1081" t="s">
        <v>7308</v>
      </c>
      <c r="C1081" t="s" s="264">
        <v>7309</v>
      </c>
    </row>
    <row r="1082">
      <c r="A1082" t="s">
        <v>132</v>
      </c>
      <c r="B1082" t="s">
        <v>7310</v>
      </c>
      <c r="C1082" t="s" s="264">
        <v>7311</v>
      </c>
    </row>
    <row r="1083">
      <c r="A1083" t="s">
        <v>132</v>
      </c>
      <c r="B1083" t="s">
        <v>7312</v>
      </c>
      <c r="C1083" t="s" s="264">
        <v>7313</v>
      </c>
    </row>
    <row r="1084">
      <c r="A1084" t="s">
        <v>132</v>
      </c>
      <c r="B1084" t="s">
        <v>7314</v>
      </c>
      <c r="C1084" t="s" s="264">
        <v>7315</v>
      </c>
    </row>
    <row r="1085">
      <c r="A1085" t="s">
        <v>132</v>
      </c>
      <c r="B1085" t="s">
        <v>7316</v>
      </c>
      <c r="C1085" t="s" s="264">
        <v>7317</v>
      </c>
    </row>
    <row r="1086">
      <c r="A1086" t="s">
        <v>132</v>
      </c>
      <c r="B1086" t="s">
        <v>7318</v>
      </c>
      <c r="C1086" t="s" s="264">
        <v>7319</v>
      </c>
    </row>
    <row r="1087">
      <c r="A1087" t="s">
        <v>132</v>
      </c>
      <c r="B1087" t="s">
        <v>7320</v>
      </c>
      <c r="C1087" t="s" s="264">
        <v>7321</v>
      </c>
    </row>
    <row r="1088">
      <c r="A1088" t="s">
        <v>132</v>
      </c>
      <c r="B1088" t="s">
        <v>7322</v>
      </c>
      <c r="C1088" t="s" s="264">
        <v>7323</v>
      </c>
    </row>
    <row r="1089">
      <c r="A1089" t="s">
        <v>132</v>
      </c>
      <c r="B1089" t="s">
        <v>7324</v>
      </c>
      <c r="C1089" t="s" s="264">
        <v>7325</v>
      </c>
    </row>
    <row r="1090">
      <c r="A1090" t="s">
        <v>132</v>
      </c>
      <c r="B1090" t="s">
        <v>7326</v>
      </c>
      <c r="C1090" t="s" s="264">
        <v>7327</v>
      </c>
    </row>
    <row r="1091">
      <c r="A1091" t="s">
        <v>132</v>
      </c>
      <c r="B1091" t="s">
        <v>7328</v>
      </c>
      <c r="C1091" t="s" s="264">
        <v>7329</v>
      </c>
    </row>
    <row r="1092">
      <c r="A1092" t="s">
        <v>132</v>
      </c>
      <c r="B1092" t="s">
        <v>7330</v>
      </c>
      <c r="C1092" t="s" s="264">
        <v>7331</v>
      </c>
    </row>
    <row r="1093">
      <c r="A1093" t="s">
        <v>132</v>
      </c>
      <c r="B1093" t="s">
        <v>7332</v>
      </c>
      <c r="C1093" t="s" s="264">
        <v>7333</v>
      </c>
    </row>
    <row r="1094">
      <c r="A1094" t="s">
        <v>132</v>
      </c>
      <c r="B1094" t="s">
        <v>7334</v>
      </c>
      <c r="C1094" t="s" s="264">
        <v>7335</v>
      </c>
    </row>
    <row r="1095">
      <c r="A1095" t="s">
        <v>132</v>
      </c>
      <c r="B1095" t="s">
        <v>7336</v>
      </c>
      <c r="C1095" t="s" s="264">
        <v>7337</v>
      </c>
    </row>
    <row r="1096">
      <c r="A1096" t="s">
        <v>132</v>
      </c>
      <c r="B1096" t="s">
        <v>7338</v>
      </c>
      <c r="C1096" t="s" s="264">
        <v>7339</v>
      </c>
    </row>
    <row r="1097">
      <c r="A1097" t="s">
        <v>132</v>
      </c>
      <c r="B1097" t="s">
        <v>7340</v>
      </c>
      <c r="C1097" t="s" s="264">
        <v>7341</v>
      </c>
    </row>
    <row r="1098">
      <c r="A1098" t="s">
        <v>132</v>
      </c>
      <c r="B1098" t="s">
        <v>7342</v>
      </c>
      <c r="C1098" t="s" s="264">
        <v>7343</v>
      </c>
    </row>
    <row r="1099">
      <c r="A1099" t="s">
        <v>132</v>
      </c>
      <c r="B1099" t="s">
        <v>7344</v>
      </c>
      <c r="C1099" t="s" s="264">
        <v>7345</v>
      </c>
    </row>
    <row r="1100">
      <c r="A1100" t="s">
        <v>132</v>
      </c>
      <c r="B1100" t="s">
        <v>7346</v>
      </c>
      <c r="C1100" t="s" s="264">
        <v>7347</v>
      </c>
    </row>
    <row r="1101">
      <c r="A1101" t="s">
        <v>132</v>
      </c>
      <c r="B1101" t="s">
        <v>7348</v>
      </c>
      <c r="C1101" t="s" s="264">
        <v>7349</v>
      </c>
    </row>
    <row r="1102">
      <c r="A1102" t="s">
        <v>132</v>
      </c>
      <c r="B1102" t="s">
        <v>7350</v>
      </c>
      <c r="C1102" t="s" s="264">
        <v>7351</v>
      </c>
    </row>
    <row r="1103">
      <c r="A1103" t="s">
        <v>132</v>
      </c>
      <c r="B1103" t="s">
        <v>7352</v>
      </c>
      <c r="C1103" t="s" s="264">
        <v>7353</v>
      </c>
    </row>
    <row r="1104">
      <c r="A1104" t="s">
        <v>132</v>
      </c>
      <c r="B1104" t="s">
        <v>7354</v>
      </c>
      <c r="C1104" t="s" s="264">
        <v>7355</v>
      </c>
    </row>
    <row r="1105">
      <c r="A1105" t="s">
        <v>132</v>
      </c>
      <c r="B1105" t="s">
        <v>7356</v>
      </c>
      <c r="C1105" t="s" s="264">
        <v>7357</v>
      </c>
    </row>
    <row r="1106">
      <c r="A1106" t="s">
        <v>132</v>
      </c>
      <c r="B1106" t="s">
        <v>7358</v>
      </c>
      <c r="C1106" t="s" s="264">
        <v>7359</v>
      </c>
    </row>
    <row r="1107">
      <c r="A1107" t="s">
        <v>132</v>
      </c>
      <c r="B1107" t="s">
        <v>7360</v>
      </c>
      <c r="C1107" t="s" s="264">
        <v>7361</v>
      </c>
    </row>
    <row r="1108">
      <c r="A1108" t="s">
        <v>132</v>
      </c>
      <c r="B1108" t="s">
        <v>7362</v>
      </c>
      <c r="C1108" t="s" s="264">
        <v>7363</v>
      </c>
    </row>
    <row r="1109">
      <c r="A1109" t="s">
        <v>132</v>
      </c>
      <c r="B1109" t="s">
        <v>7364</v>
      </c>
      <c r="C1109" t="s" s="264">
        <v>7365</v>
      </c>
    </row>
    <row r="1110">
      <c r="A1110" t="s">
        <v>132</v>
      </c>
      <c r="B1110" t="s">
        <v>7366</v>
      </c>
      <c r="C1110" t="s" s="264">
        <v>7367</v>
      </c>
    </row>
    <row r="1111">
      <c r="A1111" t="s">
        <v>132</v>
      </c>
      <c r="B1111" t="s">
        <v>7368</v>
      </c>
      <c r="C1111" t="s" s="264">
        <v>7369</v>
      </c>
    </row>
    <row r="1112">
      <c r="A1112" t="s">
        <v>132</v>
      </c>
      <c r="B1112" t="s">
        <v>7370</v>
      </c>
      <c r="C1112" t="s" s="264">
        <v>7371</v>
      </c>
    </row>
    <row r="1113">
      <c r="A1113" t="s">
        <v>132</v>
      </c>
      <c r="B1113" t="s">
        <v>7372</v>
      </c>
      <c r="C1113" t="s" s="264">
        <v>7373</v>
      </c>
    </row>
    <row r="1114">
      <c r="A1114" t="s">
        <v>132</v>
      </c>
      <c r="B1114" t="s">
        <v>7374</v>
      </c>
      <c r="C1114" t="s" s="264">
        <v>7375</v>
      </c>
    </row>
    <row r="1115">
      <c r="A1115" t="s">
        <v>132</v>
      </c>
      <c r="B1115" t="s">
        <v>7376</v>
      </c>
      <c r="C1115" t="s" s="264">
        <v>7377</v>
      </c>
    </row>
    <row r="1116">
      <c r="A1116" t="s">
        <v>132</v>
      </c>
      <c r="B1116" t="s">
        <v>7378</v>
      </c>
      <c r="C1116" t="s" s="264">
        <v>7379</v>
      </c>
    </row>
    <row r="1117">
      <c r="A1117" t="s">
        <v>132</v>
      </c>
      <c r="B1117" t="s">
        <v>7380</v>
      </c>
      <c r="C1117" t="s" s="264">
        <v>7381</v>
      </c>
    </row>
    <row r="1118">
      <c r="A1118" t="s">
        <v>132</v>
      </c>
      <c r="B1118" t="s">
        <v>7382</v>
      </c>
      <c r="C1118" t="s" s="264">
        <v>7383</v>
      </c>
    </row>
    <row r="1119">
      <c r="A1119" t="s">
        <v>132</v>
      </c>
      <c r="B1119" t="s">
        <v>7384</v>
      </c>
      <c r="C1119" t="s" s="264">
        <v>7385</v>
      </c>
    </row>
    <row r="1120">
      <c r="A1120" t="s">
        <v>132</v>
      </c>
      <c r="B1120" t="s">
        <v>7386</v>
      </c>
      <c r="C1120" t="s" s="264">
        <v>7387</v>
      </c>
    </row>
    <row r="1121">
      <c r="A1121" t="s">
        <v>132</v>
      </c>
      <c r="B1121" t="s">
        <v>7388</v>
      </c>
      <c r="C1121" t="s" s="264">
        <v>7389</v>
      </c>
    </row>
    <row r="1122">
      <c r="A1122" t="s">
        <v>132</v>
      </c>
      <c r="B1122" t="s">
        <v>7390</v>
      </c>
      <c r="C1122" t="s" s="264">
        <v>7391</v>
      </c>
    </row>
    <row r="1123">
      <c r="A1123" t="s">
        <v>132</v>
      </c>
      <c r="B1123" t="s">
        <v>7392</v>
      </c>
      <c r="C1123" t="s" s="264">
        <v>7393</v>
      </c>
    </row>
    <row r="1124">
      <c r="A1124" t="s">
        <v>132</v>
      </c>
      <c r="B1124" t="s">
        <v>7394</v>
      </c>
      <c r="C1124" t="s" s="264">
        <v>7395</v>
      </c>
    </row>
    <row r="1125">
      <c r="A1125" t="s">
        <v>132</v>
      </c>
      <c r="B1125" t="s">
        <v>7396</v>
      </c>
      <c r="C1125" t="s" s="264">
        <v>7397</v>
      </c>
    </row>
    <row r="1126">
      <c r="A1126" t="s">
        <v>132</v>
      </c>
      <c r="B1126" t="s">
        <v>7398</v>
      </c>
      <c r="C1126" t="s" s="264">
        <v>7399</v>
      </c>
    </row>
    <row r="1127">
      <c r="A1127" t="s">
        <v>132</v>
      </c>
      <c r="B1127" t="s">
        <v>7400</v>
      </c>
      <c r="C1127" t="s" s="264">
        <v>7401</v>
      </c>
    </row>
    <row r="1128">
      <c r="A1128" t="s">
        <v>132</v>
      </c>
      <c r="B1128" t="s">
        <v>7402</v>
      </c>
      <c r="C1128" t="s" s="264">
        <v>7403</v>
      </c>
    </row>
    <row r="1129">
      <c r="A1129" t="s">
        <v>132</v>
      </c>
      <c r="B1129" t="s">
        <v>7404</v>
      </c>
      <c r="C1129" t="s" s="264">
        <v>7405</v>
      </c>
    </row>
    <row r="1130">
      <c r="A1130" t="s">
        <v>132</v>
      </c>
      <c r="B1130" t="s">
        <v>7406</v>
      </c>
      <c r="C1130" t="s" s="264">
        <v>7407</v>
      </c>
    </row>
    <row r="1131">
      <c r="A1131" t="s">
        <v>132</v>
      </c>
      <c r="B1131" t="s">
        <v>7408</v>
      </c>
      <c r="C1131" t="s" s="264">
        <v>7409</v>
      </c>
    </row>
    <row r="1132">
      <c r="A1132" t="s">
        <v>132</v>
      </c>
      <c r="B1132" t="s">
        <v>7410</v>
      </c>
      <c r="C1132" t="s" s="264">
        <v>7411</v>
      </c>
    </row>
    <row r="1133">
      <c r="A1133" t="s">
        <v>132</v>
      </c>
      <c r="B1133" t="s">
        <v>7412</v>
      </c>
      <c r="C1133" t="s" s="264">
        <v>7413</v>
      </c>
    </row>
    <row r="1134">
      <c r="A1134" t="s">
        <v>132</v>
      </c>
      <c r="B1134" t="s">
        <v>7414</v>
      </c>
      <c r="C1134" t="s" s="264">
        <v>7415</v>
      </c>
    </row>
    <row r="1135">
      <c r="A1135" t="s">
        <v>132</v>
      </c>
      <c r="B1135" t="s">
        <v>7416</v>
      </c>
      <c r="C1135" t="s" s="264">
        <v>7417</v>
      </c>
    </row>
    <row r="1136">
      <c r="A1136" t="s">
        <v>132</v>
      </c>
      <c r="B1136" t="s">
        <v>7418</v>
      </c>
      <c r="C1136" t="s" s="264">
        <v>7419</v>
      </c>
    </row>
    <row r="1137">
      <c r="A1137" t="s">
        <v>132</v>
      </c>
      <c r="B1137" t="s">
        <v>7420</v>
      </c>
      <c r="C1137" t="s" s="264">
        <v>7421</v>
      </c>
    </row>
    <row r="1138">
      <c r="A1138" t="s">
        <v>132</v>
      </c>
      <c r="B1138" t="s">
        <v>7422</v>
      </c>
      <c r="C1138" t="s" s="264">
        <v>7423</v>
      </c>
    </row>
    <row r="1139">
      <c r="A1139" t="s">
        <v>132</v>
      </c>
      <c r="B1139" t="s">
        <v>7424</v>
      </c>
      <c r="C1139" t="s" s="264">
        <v>7425</v>
      </c>
    </row>
    <row r="1140">
      <c r="A1140" t="s">
        <v>132</v>
      </c>
      <c r="B1140" t="s">
        <v>7426</v>
      </c>
      <c r="C1140" t="s" s="264">
        <v>7427</v>
      </c>
    </row>
    <row r="1141">
      <c r="A1141" t="s">
        <v>132</v>
      </c>
      <c r="B1141" t="s">
        <v>7428</v>
      </c>
      <c r="C1141" t="s" s="264">
        <v>7429</v>
      </c>
    </row>
    <row r="1142">
      <c r="A1142" t="s">
        <v>132</v>
      </c>
      <c r="B1142" t="s">
        <v>7430</v>
      </c>
      <c r="C1142" t="s" s="264">
        <v>7431</v>
      </c>
    </row>
    <row r="1143">
      <c r="A1143" t="s">
        <v>132</v>
      </c>
      <c r="B1143" t="s">
        <v>7432</v>
      </c>
      <c r="C1143" t="s" s="264">
        <v>7433</v>
      </c>
    </row>
    <row r="1144">
      <c r="A1144" t="s">
        <v>132</v>
      </c>
      <c r="B1144" t="s">
        <v>7434</v>
      </c>
      <c r="C1144" t="s" s="264">
        <v>7435</v>
      </c>
    </row>
    <row r="1145">
      <c r="A1145" t="s">
        <v>132</v>
      </c>
      <c r="B1145" t="s">
        <v>7436</v>
      </c>
      <c r="C1145" t="s" s="264">
        <v>7437</v>
      </c>
    </row>
    <row r="1146">
      <c r="A1146" t="s">
        <v>132</v>
      </c>
      <c r="B1146" t="s">
        <v>7438</v>
      </c>
      <c r="C1146" t="s" s="264">
        <v>7439</v>
      </c>
    </row>
    <row r="1147">
      <c r="A1147" t="s">
        <v>132</v>
      </c>
      <c r="B1147" t="s">
        <v>7440</v>
      </c>
      <c r="C1147" t="s" s="264">
        <v>7441</v>
      </c>
    </row>
    <row r="1148">
      <c r="A1148" t="s">
        <v>132</v>
      </c>
      <c r="B1148" t="s">
        <v>7442</v>
      </c>
      <c r="C1148" t="s" s="264">
        <v>7443</v>
      </c>
    </row>
    <row r="1149">
      <c r="A1149" t="s">
        <v>132</v>
      </c>
      <c r="B1149" t="s">
        <v>7444</v>
      </c>
      <c r="C1149" t="s" s="264">
        <v>7445</v>
      </c>
    </row>
    <row r="1150">
      <c r="A1150" t="s">
        <v>132</v>
      </c>
      <c r="B1150" t="s">
        <v>7446</v>
      </c>
      <c r="C1150" t="s" s="264">
        <v>7447</v>
      </c>
    </row>
    <row r="1151">
      <c r="A1151" t="s">
        <v>132</v>
      </c>
      <c r="B1151" t="s">
        <v>7448</v>
      </c>
      <c r="C1151" t="s" s="264">
        <v>7449</v>
      </c>
    </row>
    <row r="1152">
      <c r="A1152" t="s">
        <v>132</v>
      </c>
      <c r="B1152" t="s">
        <v>7450</v>
      </c>
      <c r="C1152" t="s" s="264">
        <v>7451</v>
      </c>
    </row>
    <row r="1153">
      <c r="A1153" t="s">
        <v>132</v>
      </c>
      <c r="B1153" t="s">
        <v>7452</v>
      </c>
      <c r="C1153" t="s" s="264">
        <v>7453</v>
      </c>
    </row>
    <row r="1154">
      <c r="A1154" t="s">
        <v>132</v>
      </c>
      <c r="B1154" t="s">
        <v>7454</v>
      </c>
      <c r="C1154" t="s" s="264">
        <v>7455</v>
      </c>
    </row>
    <row r="1155">
      <c r="A1155" t="s">
        <v>132</v>
      </c>
      <c r="B1155" t="s">
        <v>7456</v>
      </c>
      <c r="C1155" t="s" s="264">
        <v>7457</v>
      </c>
    </row>
    <row r="1156">
      <c r="A1156" t="s">
        <v>132</v>
      </c>
      <c r="B1156" t="s">
        <v>7458</v>
      </c>
      <c r="C1156" t="s" s="264">
        <v>7459</v>
      </c>
    </row>
    <row r="1157">
      <c r="A1157" t="s">
        <v>132</v>
      </c>
      <c r="B1157" t="s">
        <v>7460</v>
      </c>
      <c r="C1157" t="s" s="264">
        <v>7461</v>
      </c>
    </row>
    <row r="1158">
      <c r="A1158" t="s">
        <v>132</v>
      </c>
      <c r="B1158" t="s">
        <v>7462</v>
      </c>
      <c r="C1158" t="s" s="264">
        <v>7463</v>
      </c>
    </row>
    <row r="1159">
      <c r="A1159" t="s">
        <v>132</v>
      </c>
      <c r="B1159" t="s">
        <v>7464</v>
      </c>
      <c r="C1159" t="s" s="264">
        <v>7465</v>
      </c>
    </row>
    <row r="1160">
      <c r="A1160" t="s">
        <v>132</v>
      </c>
      <c r="B1160" t="s">
        <v>7466</v>
      </c>
      <c r="C1160" t="s" s="264">
        <v>7467</v>
      </c>
    </row>
    <row r="1161">
      <c r="A1161" t="s">
        <v>132</v>
      </c>
      <c r="B1161" t="s">
        <v>7468</v>
      </c>
      <c r="C1161" t="s" s="264">
        <v>7469</v>
      </c>
    </row>
    <row r="1162">
      <c r="A1162" t="s">
        <v>132</v>
      </c>
      <c r="B1162" t="s">
        <v>7470</v>
      </c>
      <c r="C1162" t="s" s="264">
        <v>7471</v>
      </c>
    </row>
    <row r="1163">
      <c r="A1163" t="s">
        <v>132</v>
      </c>
      <c r="B1163" t="s">
        <v>7472</v>
      </c>
      <c r="C1163" t="s" s="264">
        <v>7473</v>
      </c>
    </row>
    <row r="1164">
      <c r="A1164" t="s">
        <v>132</v>
      </c>
      <c r="B1164" t="s">
        <v>7474</v>
      </c>
      <c r="C1164" t="s" s="264">
        <v>7475</v>
      </c>
    </row>
    <row r="1165">
      <c r="A1165" t="s">
        <v>132</v>
      </c>
      <c r="B1165" t="s">
        <v>7476</v>
      </c>
      <c r="C1165" t="s" s="264">
        <v>7477</v>
      </c>
    </row>
    <row r="1166">
      <c r="A1166" t="s">
        <v>132</v>
      </c>
      <c r="B1166" t="s">
        <v>7478</v>
      </c>
      <c r="C1166" t="s" s="264">
        <v>7479</v>
      </c>
    </row>
    <row r="1167">
      <c r="A1167" t="s">
        <v>132</v>
      </c>
      <c r="B1167" t="s">
        <v>7480</v>
      </c>
      <c r="C1167" t="s" s="264">
        <v>7481</v>
      </c>
    </row>
    <row r="1168">
      <c r="A1168" t="s">
        <v>132</v>
      </c>
      <c r="B1168" t="s">
        <v>7482</v>
      </c>
      <c r="C1168" t="s" s="264">
        <v>7483</v>
      </c>
    </row>
    <row r="1169">
      <c r="A1169" t="s">
        <v>132</v>
      </c>
      <c r="B1169" t="s">
        <v>7484</v>
      </c>
      <c r="C1169" t="s" s="264">
        <v>7485</v>
      </c>
    </row>
    <row r="1170">
      <c r="A1170" t="s">
        <v>132</v>
      </c>
      <c r="B1170" t="s">
        <v>7486</v>
      </c>
      <c r="C1170" t="s" s="264">
        <v>7487</v>
      </c>
    </row>
    <row r="1171">
      <c r="A1171" t="s">
        <v>132</v>
      </c>
      <c r="B1171" t="s">
        <v>7488</v>
      </c>
      <c r="C1171" t="s" s="264">
        <v>7489</v>
      </c>
    </row>
    <row r="1172">
      <c r="A1172" t="s">
        <v>132</v>
      </c>
      <c r="B1172" t="s">
        <v>7490</v>
      </c>
      <c r="C1172" t="s" s="264">
        <v>7491</v>
      </c>
    </row>
    <row r="1173">
      <c r="A1173" t="s">
        <v>132</v>
      </c>
      <c r="B1173" t="s">
        <v>7492</v>
      </c>
      <c r="C1173" t="s" s="264">
        <v>7493</v>
      </c>
    </row>
    <row r="1174">
      <c r="A1174" t="s">
        <v>132</v>
      </c>
      <c r="B1174" t="s">
        <v>7494</v>
      </c>
      <c r="C1174" t="s" s="264">
        <v>7495</v>
      </c>
    </row>
    <row r="1175">
      <c r="A1175" t="s">
        <v>132</v>
      </c>
      <c r="B1175" t="s">
        <v>7496</v>
      </c>
      <c r="C1175" t="s" s="264">
        <v>7497</v>
      </c>
    </row>
    <row r="1176">
      <c r="A1176" t="s">
        <v>132</v>
      </c>
      <c r="B1176" t="s">
        <v>7498</v>
      </c>
      <c r="C1176" t="s" s="264">
        <v>7499</v>
      </c>
    </row>
    <row r="1177">
      <c r="A1177" t="s">
        <v>132</v>
      </c>
      <c r="B1177" t="s">
        <v>7500</v>
      </c>
      <c r="C1177" t="s" s="264">
        <v>7501</v>
      </c>
    </row>
    <row r="1178">
      <c r="A1178" t="s">
        <v>132</v>
      </c>
      <c r="B1178" t="s">
        <v>7502</v>
      </c>
      <c r="C1178" t="s" s="264">
        <v>7503</v>
      </c>
    </row>
    <row r="1179">
      <c r="A1179" t="s">
        <v>132</v>
      </c>
      <c r="B1179" t="s">
        <v>7504</v>
      </c>
      <c r="C1179" t="s" s="264">
        <v>7505</v>
      </c>
    </row>
    <row r="1180">
      <c r="A1180" t="s">
        <v>132</v>
      </c>
      <c r="B1180" t="s">
        <v>7506</v>
      </c>
      <c r="C1180" t="s" s="264">
        <v>7507</v>
      </c>
    </row>
    <row r="1181">
      <c r="A1181" t="s">
        <v>132</v>
      </c>
      <c r="B1181" t="s">
        <v>7508</v>
      </c>
      <c r="C1181" t="s" s="264">
        <v>7509</v>
      </c>
    </row>
    <row r="1182">
      <c r="A1182" t="s">
        <v>132</v>
      </c>
      <c r="B1182" t="s">
        <v>7510</v>
      </c>
      <c r="C1182" t="s" s="264">
        <v>7511</v>
      </c>
    </row>
    <row r="1183">
      <c r="A1183" t="s">
        <v>132</v>
      </c>
      <c r="B1183" t="s">
        <v>7512</v>
      </c>
      <c r="C1183" t="s" s="264">
        <v>7513</v>
      </c>
    </row>
    <row r="1184">
      <c r="A1184" t="s">
        <v>132</v>
      </c>
      <c r="B1184" t="s">
        <v>7514</v>
      </c>
      <c r="C1184" t="s" s="264">
        <v>7515</v>
      </c>
    </row>
    <row r="1185">
      <c r="A1185" t="s">
        <v>132</v>
      </c>
      <c r="B1185" t="s">
        <v>7516</v>
      </c>
      <c r="C1185" t="s" s="264">
        <v>7517</v>
      </c>
    </row>
    <row r="1186">
      <c r="A1186" t="s">
        <v>132</v>
      </c>
      <c r="B1186" t="s">
        <v>7518</v>
      </c>
      <c r="C1186" t="s" s="264">
        <v>7519</v>
      </c>
    </row>
    <row r="1187">
      <c r="A1187" t="s">
        <v>132</v>
      </c>
      <c r="B1187" t="s">
        <v>7520</v>
      </c>
      <c r="C1187" t="s" s="264">
        <v>7521</v>
      </c>
    </row>
    <row r="1188">
      <c r="A1188" t="s">
        <v>132</v>
      </c>
      <c r="B1188" t="s">
        <v>7522</v>
      </c>
      <c r="C1188" t="s" s="264">
        <v>7523</v>
      </c>
    </row>
    <row r="1189">
      <c r="A1189" t="s">
        <v>132</v>
      </c>
      <c r="B1189" t="s">
        <v>7524</v>
      </c>
      <c r="C1189" t="s" s="264">
        <v>7525</v>
      </c>
    </row>
    <row r="1190">
      <c r="A1190" t="s">
        <v>132</v>
      </c>
      <c r="B1190" t="s">
        <v>7526</v>
      </c>
      <c r="C1190" t="s" s="264">
        <v>7527</v>
      </c>
    </row>
    <row r="1191">
      <c r="A1191" t="s">
        <v>132</v>
      </c>
      <c r="B1191" t="s">
        <v>7528</v>
      </c>
      <c r="C1191" t="s" s="264">
        <v>7529</v>
      </c>
    </row>
    <row r="1192">
      <c r="A1192" t="s">
        <v>132</v>
      </c>
      <c r="B1192" t="s">
        <v>7530</v>
      </c>
      <c r="C1192" t="s" s="264">
        <v>7531</v>
      </c>
    </row>
    <row r="1193">
      <c r="A1193" t="s">
        <v>132</v>
      </c>
      <c r="B1193" t="s">
        <v>7532</v>
      </c>
      <c r="C1193" t="s" s="264">
        <v>7533</v>
      </c>
    </row>
    <row r="1194">
      <c r="A1194" t="s">
        <v>132</v>
      </c>
      <c r="B1194" t="s">
        <v>7534</v>
      </c>
      <c r="C1194" t="s" s="264">
        <v>7535</v>
      </c>
    </row>
    <row r="1195">
      <c r="A1195" t="s">
        <v>132</v>
      </c>
      <c r="B1195" t="s">
        <v>7536</v>
      </c>
      <c r="C1195" t="s" s="264">
        <v>7537</v>
      </c>
    </row>
    <row r="1196">
      <c r="A1196" t="s">
        <v>132</v>
      </c>
      <c r="B1196" t="s">
        <v>7538</v>
      </c>
      <c r="C1196" t="s" s="264">
        <v>7539</v>
      </c>
    </row>
    <row r="1197">
      <c r="A1197" t="s">
        <v>132</v>
      </c>
      <c r="B1197" t="s">
        <v>7540</v>
      </c>
      <c r="C1197" t="s" s="264">
        <v>7541</v>
      </c>
    </row>
    <row r="1198">
      <c r="A1198" t="s">
        <v>132</v>
      </c>
      <c r="B1198" t="s">
        <v>7542</v>
      </c>
      <c r="C1198" t="s" s="264">
        <v>7543</v>
      </c>
    </row>
    <row r="1199">
      <c r="A1199" t="s">
        <v>132</v>
      </c>
      <c r="B1199" t="s">
        <v>7544</v>
      </c>
      <c r="C1199" t="s" s="264">
        <v>7545</v>
      </c>
    </row>
    <row r="1200">
      <c r="A1200" t="s">
        <v>132</v>
      </c>
      <c r="B1200" t="s">
        <v>7546</v>
      </c>
      <c r="C1200" t="s" s="264">
        <v>7547</v>
      </c>
    </row>
    <row r="1201">
      <c r="A1201" t="s">
        <v>132</v>
      </c>
      <c r="B1201" t="s">
        <v>7548</v>
      </c>
      <c r="C1201" t="s" s="264">
        <v>7549</v>
      </c>
    </row>
    <row r="1202">
      <c r="A1202" t="s">
        <v>132</v>
      </c>
      <c r="B1202" t="s">
        <v>7550</v>
      </c>
      <c r="C1202" t="s" s="264">
        <v>7551</v>
      </c>
    </row>
    <row r="1203">
      <c r="A1203" t="s">
        <v>132</v>
      </c>
      <c r="B1203" t="s">
        <v>7552</v>
      </c>
      <c r="C1203" t="s" s="264">
        <v>7553</v>
      </c>
    </row>
    <row r="1204">
      <c r="A1204" t="s">
        <v>132</v>
      </c>
      <c r="B1204" t="s">
        <v>7554</v>
      </c>
      <c r="C1204" t="s" s="264">
        <v>7555</v>
      </c>
    </row>
    <row r="1205">
      <c r="A1205" t="s">
        <v>132</v>
      </c>
      <c r="B1205" t="s">
        <v>7556</v>
      </c>
      <c r="C1205" t="s" s="264">
        <v>7557</v>
      </c>
    </row>
    <row r="1206">
      <c r="A1206" t="s">
        <v>132</v>
      </c>
      <c r="B1206" t="s">
        <v>7558</v>
      </c>
      <c r="C1206" t="s" s="264">
        <v>7559</v>
      </c>
    </row>
    <row r="1207">
      <c r="A1207" t="s">
        <v>132</v>
      </c>
      <c r="B1207" t="s">
        <v>7560</v>
      </c>
      <c r="C1207" t="s" s="264">
        <v>7561</v>
      </c>
    </row>
    <row r="1208">
      <c r="A1208" t="s">
        <v>132</v>
      </c>
      <c r="B1208" t="s">
        <v>7562</v>
      </c>
      <c r="C1208" t="s" s="264">
        <v>7563</v>
      </c>
    </row>
    <row r="1209">
      <c r="A1209" t="s">
        <v>132</v>
      </c>
      <c r="B1209" t="s">
        <v>7564</v>
      </c>
      <c r="C1209" t="s" s="264">
        <v>7565</v>
      </c>
    </row>
    <row r="1210">
      <c r="A1210" t="s">
        <v>132</v>
      </c>
      <c r="B1210" t="s">
        <v>7566</v>
      </c>
      <c r="C1210" t="s" s="264">
        <v>7567</v>
      </c>
    </row>
    <row r="1211">
      <c r="A1211" t="s">
        <v>132</v>
      </c>
      <c r="B1211" t="s">
        <v>7568</v>
      </c>
      <c r="C1211" t="s" s="264">
        <v>7569</v>
      </c>
    </row>
    <row r="1212">
      <c r="A1212" t="s">
        <v>132</v>
      </c>
      <c r="B1212" t="s">
        <v>7570</v>
      </c>
      <c r="C1212" t="s" s="264">
        <v>7571</v>
      </c>
    </row>
    <row r="1213">
      <c r="A1213" t="s">
        <v>132</v>
      </c>
      <c r="B1213" t="s">
        <v>7572</v>
      </c>
      <c r="C1213" t="s" s="264">
        <v>7573</v>
      </c>
    </row>
    <row r="1214">
      <c r="A1214" t="s">
        <v>132</v>
      </c>
      <c r="B1214" t="s">
        <v>7574</v>
      </c>
      <c r="C1214" t="s" s="264">
        <v>7575</v>
      </c>
    </row>
    <row r="1215">
      <c r="A1215" t="s">
        <v>132</v>
      </c>
      <c r="B1215" t="s">
        <v>7576</v>
      </c>
      <c r="C1215" t="s" s="264">
        <v>7577</v>
      </c>
    </row>
    <row r="1216">
      <c r="A1216" t="s">
        <v>132</v>
      </c>
      <c r="B1216" t="s">
        <v>7578</v>
      </c>
      <c r="C1216" t="s" s="264">
        <v>7579</v>
      </c>
    </row>
    <row r="1217">
      <c r="A1217" t="s">
        <v>132</v>
      </c>
      <c r="B1217" t="s">
        <v>7580</v>
      </c>
      <c r="C1217" t="s" s="264">
        <v>7581</v>
      </c>
    </row>
    <row r="1218">
      <c r="A1218" t="s">
        <v>132</v>
      </c>
      <c r="B1218" t="s">
        <v>7582</v>
      </c>
      <c r="C1218" t="s" s="264">
        <v>7583</v>
      </c>
    </row>
    <row r="1219">
      <c r="A1219" t="s">
        <v>132</v>
      </c>
      <c r="B1219" t="s">
        <v>7584</v>
      </c>
      <c r="C1219" t="s" s="264">
        <v>7585</v>
      </c>
    </row>
    <row r="1220">
      <c r="A1220" t="s">
        <v>132</v>
      </c>
      <c r="B1220" t="s">
        <v>7586</v>
      </c>
      <c r="C1220" t="s" s="264">
        <v>7587</v>
      </c>
    </row>
    <row r="1221">
      <c r="A1221" t="s">
        <v>132</v>
      </c>
      <c r="B1221" t="s">
        <v>7588</v>
      </c>
      <c r="C1221" t="s" s="264">
        <v>7589</v>
      </c>
    </row>
    <row r="1222">
      <c r="A1222" t="s">
        <v>132</v>
      </c>
      <c r="B1222" t="s">
        <v>7590</v>
      </c>
      <c r="C1222" t="s" s="264">
        <v>7591</v>
      </c>
    </row>
    <row r="1223">
      <c r="A1223" t="s">
        <v>132</v>
      </c>
      <c r="B1223" t="s">
        <v>7592</v>
      </c>
      <c r="C1223" t="s" s="264">
        <v>7593</v>
      </c>
    </row>
    <row r="1224">
      <c r="A1224" t="s">
        <v>132</v>
      </c>
      <c r="B1224" t="s">
        <v>7594</v>
      </c>
      <c r="C1224" t="s" s="264">
        <v>7595</v>
      </c>
    </row>
    <row r="1225">
      <c r="A1225" t="s">
        <v>132</v>
      </c>
      <c r="B1225" t="s">
        <v>7596</v>
      </c>
      <c r="C1225" t="s" s="264">
        <v>7597</v>
      </c>
    </row>
    <row r="1226">
      <c r="A1226" t="s">
        <v>132</v>
      </c>
      <c r="B1226" t="s">
        <v>7598</v>
      </c>
      <c r="C1226" t="s" s="264">
        <v>7599</v>
      </c>
    </row>
    <row r="1227">
      <c r="A1227" t="s">
        <v>132</v>
      </c>
      <c r="B1227" t="s">
        <v>7600</v>
      </c>
      <c r="C1227" t="s" s="264">
        <v>7601</v>
      </c>
    </row>
    <row r="1228">
      <c r="A1228" t="s">
        <v>132</v>
      </c>
      <c r="B1228" t="s">
        <v>7602</v>
      </c>
      <c r="C1228" t="s" s="264">
        <v>7603</v>
      </c>
    </row>
    <row r="1229">
      <c r="A1229" t="s">
        <v>132</v>
      </c>
      <c r="B1229" t="s">
        <v>7604</v>
      </c>
      <c r="C1229" t="s" s="264">
        <v>7605</v>
      </c>
    </row>
    <row r="1230">
      <c r="A1230" t="s">
        <v>132</v>
      </c>
      <c r="B1230" t="s">
        <v>7606</v>
      </c>
      <c r="C1230" t="s" s="264">
        <v>7607</v>
      </c>
    </row>
    <row r="1231">
      <c r="A1231" t="s">
        <v>132</v>
      </c>
      <c r="B1231" t="s">
        <v>7608</v>
      </c>
      <c r="C1231" t="s" s="264">
        <v>7609</v>
      </c>
    </row>
    <row r="1232">
      <c r="A1232" t="s">
        <v>132</v>
      </c>
      <c r="B1232" t="s">
        <v>7610</v>
      </c>
      <c r="C1232" t="s" s="264">
        <v>7611</v>
      </c>
    </row>
    <row r="1233">
      <c r="A1233" t="s">
        <v>132</v>
      </c>
      <c r="B1233" t="s">
        <v>7612</v>
      </c>
      <c r="C1233" t="s" s="264">
        <v>7613</v>
      </c>
    </row>
    <row r="1234">
      <c r="A1234" t="s">
        <v>132</v>
      </c>
      <c r="B1234" t="s">
        <v>7614</v>
      </c>
      <c r="C1234" t="s" s="264">
        <v>7615</v>
      </c>
    </row>
    <row r="1235">
      <c r="A1235" t="s">
        <v>132</v>
      </c>
      <c r="B1235" t="s">
        <v>7616</v>
      </c>
      <c r="C1235" t="s" s="264">
        <v>7617</v>
      </c>
    </row>
    <row r="1236">
      <c r="A1236" t="s">
        <v>132</v>
      </c>
      <c r="B1236" t="s">
        <v>7618</v>
      </c>
      <c r="C1236" t="s" s="264">
        <v>7619</v>
      </c>
    </row>
    <row r="1237">
      <c r="A1237" t="s">
        <v>132</v>
      </c>
      <c r="B1237" t="s">
        <v>7620</v>
      </c>
      <c r="C1237" t="s" s="264">
        <v>7621</v>
      </c>
    </row>
    <row r="1238">
      <c r="A1238" t="s">
        <v>132</v>
      </c>
      <c r="B1238" t="s">
        <v>7622</v>
      </c>
      <c r="C1238" t="s" s="264">
        <v>7623</v>
      </c>
    </row>
    <row r="1239">
      <c r="A1239" t="s">
        <v>132</v>
      </c>
      <c r="B1239" t="s">
        <v>7624</v>
      </c>
      <c r="C1239" t="s" s="264">
        <v>7625</v>
      </c>
    </row>
    <row r="1240">
      <c r="A1240" t="s">
        <v>132</v>
      </c>
      <c r="B1240" t="s">
        <v>7626</v>
      </c>
      <c r="C1240" t="s" s="264">
        <v>7627</v>
      </c>
    </row>
    <row r="1241">
      <c r="A1241" t="s">
        <v>132</v>
      </c>
      <c r="B1241" t="s">
        <v>7628</v>
      </c>
      <c r="C1241" t="s" s="264">
        <v>7629</v>
      </c>
    </row>
    <row r="1242">
      <c r="A1242" t="s">
        <v>132</v>
      </c>
      <c r="B1242" t="s">
        <v>7630</v>
      </c>
      <c r="C1242" t="s" s="264">
        <v>7631</v>
      </c>
    </row>
    <row r="1243">
      <c r="A1243" t="s">
        <v>132</v>
      </c>
      <c r="B1243" t="s">
        <v>7632</v>
      </c>
      <c r="C1243" t="s" s="264">
        <v>7633</v>
      </c>
    </row>
    <row r="1244">
      <c r="A1244" t="s">
        <v>132</v>
      </c>
      <c r="B1244" t="s">
        <v>7634</v>
      </c>
      <c r="C1244" t="s" s="264">
        <v>7635</v>
      </c>
    </row>
    <row r="1245">
      <c r="A1245" t="s">
        <v>132</v>
      </c>
      <c r="B1245" t="s">
        <v>7636</v>
      </c>
      <c r="C1245" t="s" s="264">
        <v>7637</v>
      </c>
    </row>
    <row r="1246">
      <c r="A1246" t="s">
        <v>132</v>
      </c>
      <c r="B1246" t="s">
        <v>7638</v>
      </c>
      <c r="C1246" t="s" s="264">
        <v>7639</v>
      </c>
    </row>
    <row r="1247">
      <c r="A1247" t="s">
        <v>132</v>
      </c>
      <c r="B1247" t="s">
        <v>7640</v>
      </c>
      <c r="C1247" t="s" s="264">
        <v>7641</v>
      </c>
    </row>
    <row r="1248">
      <c r="A1248" t="s">
        <v>132</v>
      </c>
      <c r="B1248" t="s">
        <v>7642</v>
      </c>
      <c r="C1248" t="s" s="264">
        <v>7643</v>
      </c>
    </row>
    <row r="1249">
      <c r="A1249" t="s">
        <v>132</v>
      </c>
      <c r="B1249" t="s">
        <v>7644</v>
      </c>
      <c r="C1249" t="s" s="264">
        <v>7645</v>
      </c>
    </row>
    <row r="1250">
      <c r="A1250" t="s">
        <v>132</v>
      </c>
      <c r="B1250" t="s">
        <v>7646</v>
      </c>
      <c r="C1250" t="s" s="264">
        <v>7647</v>
      </c>
    </row>
    <row r="1251">
      <c r="A1251" t="s">
        <v>132</v>
      </c>
      <c r="B1251" t="s">
        <v>7648</v>
      </c>
      <c r="C1251" t="s" s="264">
        <v>7649</v>
      </c>
    </row>
    <row r="1252">
      <c r="A1252" t="s">
        <v>132</v>
      </c>
      <c r="B1252" t="s">
        <v>7650</v>
      </c>
      <c r="C1252" t="s" s="264">
        <v>7651</v>
      </c>
    </row>
    <row r="1253">
      <c r="A1253" t="s">
        <v>132</v>
      </c>
      <c r="B1253" t="s">
        <v>7652</v>
      </c>
      <c r="C1253" t="s" s="264">
        <v>7653</v>
      </c>
    </row>
    <row r="1254">
      <c r="A1254" t="s">
        <v>132</v>
      </c>
      <c r="B1254" t="s">
        <v>7654</v>
      </c>
      <c r="C1254" t="s" s="264">
        <v>7655</v>
      </c>
    </row>
    <row r="1255">
      <c r="A1255" t="s">
        <v>132</v>
      </c>
      <c r="B1255" t="s">
        <v>7656</v>
      </c>
      <c r="C1255" t="s" s="264">
        <v>7657</v>
      </c>
    </row>
    <row r="1256">
      <c r="A1256" t="s">
        <v>132</v>
      </c>
      <c r="B1256" t="s">
        <v>7658</v>
      </c>
      <c r="C1256" t="s" s="264">
        <v>7659</v>
      </c>
    </row>
    <row r="1257">
      <c r="A1257" t="s">
        <v>132</v>
      </c>
      <c r="B1257" t="s">
        <v>7660</v>
      </c>
      <c r="C1257" t="s" s="264">
        <v>7661</v>
      </c>
    </row>
    <row r="1258">
      <c r="A1258" t="s">
        <v>132</v>
      </c>
      <c r="B1258" t="s">
        <v>7662</v>
      </c>
      <c r="C1258" t="s" s="264">
        <v>7663</v>
      </c>
    </row>
    <row r="1259">
      <c r="A1259" t="s">
        <v>132</v>
      </c>
      <c r="B1259" t="s">
        <v>7664</v>
      </c>
      <c r="C1259" t="s" s="264">
        <v>7665</v>
      </c>
    </row>
    <row r="1260">
      <c r="A1260" t="s">
        <v>132</v>
      </c>
      <c r="B1260" t="s">
        <v>7666</v>
      </c>
      <c r="C1260" t="s" s="264">
        <v>7667</v>
      </c>
    </row>
    <row r="1261">
      <c r="A1261" t="s">
        <v>132</v>
      </c>
      <c r="B1261" t="s">
        <v>7668</v>
      </c>
      <c r="C1261" t="s" s="264">
        <v>7669</v>
      </c>
    </row>
    <row r="1262">
      <c r="A1262" t="s">
        <v>132</v>
      </c>
      <c r="B1262" t="s">
        <v>7670</v>
      </c>
      <c r="C1262" t="s" s="264">
        <v>7671</v>
      </c>
    </row>
    <row r="1263">
      <c r="A1263" t="s">
        <v>132</v>
      </c>
      <c r="B1263" t="s">
        <v>7672</v>
      </c>
      <c r="C1263" t="s" s="264">
        <v>7673</v>
      </c>
    </row>
    <row r="1264">
      <c r="A1264" t="s">
        <v>132</v>
      </c>
      <c r="B1264" t="s">
        <v>7674</v>
      </c>
      <c r="C1264" t="s" s="264">
        <v>7675</v>
      </c>
    </row>
    <row r="1265">
      <c r="A1265" t="s">
        <v>132</v>
      </c>
      <c r="B1265" t="s">
        <v>7676</v>
      </c>
      <c r="C1265" t="s" s="264">
        <v>7677</v>
      </c>
    </row>
    <row r="1266">
      <c r="A1266" t="s">
        <v>132</v>
      </c>
      <c r="B1266" t="s">
        <v>7678</v>
      </c>
      <c r="C1266" t="s" s="264">
        <v>7679</v>
      </c>
    </row>
    <row r="1267">
      <c r="A1267" t="s">
        <v>132</v>
      </c>
      <c r="B1267" t="s">
        <v>7680</v>
      </c>
      <c r="C1267" t="s" s="264">
        <v>7681</v>
      </c>
    </row>
    <row r="1268">
      <c r="A1268" t="s">
        <v>132</v>
      </c>
      <c r="B1268" t="s">
        <v>7682</v>
      </c>
      <c r="C1268" t="s" s="264">
        <v>7683</v>
      </c>
    </row>
    <row r="1269">
      <c r="A1269" t="s">
        <v>132</v>
      </c>
      <c r="B1269" t="s">
        <v>7684</v>
      </c>
      <c r="C1269" t="s" s="264">
        <v>7685</v>
      </c>
    </row>
    <row r="1270">
      <c r="A1270" t="s">
        <v>132</v>
      </c>
      <c r="B1270" t="s">
        <v>7686</v>
      </c>
      <c r="C1270" t="s" s="264">
        <v>7687</v>
      </c>
    </row>
    <row r="1271">
      <c r="A1271" t="s">
        <v>132</v>
      </c>
      <c r="B1271" t="s">
        <v>7688</v>
      </c>
      <c r="C1271" t="s" s="264">
        <v>7689</v>
      </c>
    </row>
    <row r="1272">
      <c r="A1272" t="s">
        <v>132</v>
      </c>
      <c r="B1272" t="s">
        <v>7690</v>
      </c>
      <c r="C1272" t="s" s="264">
        <v>7691</v>
      </c>
    </row>
    <row r="1273">
      <c r="A1273" t="s">
        <v>132</v>
      </c>
      <c r="B1273" t="s">
        <v>7692</v>
      </c>
      <c r="C1273" t="s" s="264">
        <v>7693</v>
      </c>
    </row>
    <row r="1274">
      <c r="A1274" t="s">
        <v>132</v>
      </c>
      <c r="B1274" t="s">
        <v>7694</v>
      </c>
      <c r="C1274" t="s" s="264">
        <v>7695</v>
      </c>
    </row>
    <row r="1275">
      <c r="A1275" t="s">
        <v>132</v>
      </c>
      <c r="B1275" t="s">
        <v>7696</v>
      </c>
      <c r="C1275" t="s" s="264">
        <v>7697</v>
      </c>
    </row>
    <row r="1276">
      <c r="A1276" t="s">
        <v>132</v>
      </c>
      <c r="B1276" t="s">
        <v>7698</v>
      </c>
      <c r="C1276" t="s" s="264">
        <v>7699</v>
      </c>
    </row>
    <row r="1277">
      <c r="A1277" t="s">
        <v>132</v>
      </c>
      <c r="B1277" t="s">
        <v>7700</v>
      </c>
      <c r="C1277" t="s" s="264">
        <v>7701</v>
      </c>
    </row>
    <row r="1278">
      <c r="A1278" t="s">
        <v>132</v>
      </c>
      <c r="B1278" t="s">
        <v>7702</v>
      </c>
      <c r="C1278" t="s" s="264">
        <v>7703</v>
      </c>
    </row>
    <row r="1279">
      <c r="A1279" t="s">
        <v>132</v>
      </c>
      <c r="B1279" t="s">
        <v>7704</v>
      </c>
      <c r="C1279" t="s" s="264">
        <v>7705</v>
      </c>
    </row>
    <row r="1280">
      <c r="A1280" t="s">
        <v>132</v>
      </c>
      <c r="B1280" t="s">
        <v>7706</v>
      </c>
      <c r="C1280" t="s" s="264">
        <v>7707</v>
      </c>
    </row>
    <row r="1281">
      <c r="A1281" t="s">
        <v>132</v>
      </c>
      <c r="B1281" t="s">
        <v>7708</v>
      </c>
      <c r="C1281" t="s" s="264">
        <v>7709</v>
      </c>
    </row>
    <row r="1282">
      <c r="A1282" t="s">
        <v>132</v>
      </c>
      <c r="B1282" t="s">
        <v>7710</v>
      </c>
      <c r="C1282" t="s" s="264">
        <v>7711</v>
      </c>
    </row>
    <row r="1283">
      <c r="A1283" t="s">
        <v>132</v>
      </c>
      <c r="B1283" t="s">
        <v>7712</v>
      </c>
      <c r="C1283" t="s" s="264">
        <v>7713</v>
      </c>
    </row>
    <row r="1284">
      <c r="A1284" t="s">
        <v>132</v>
      </c>
      <c r="B1284" t="s">
        <v>7714</v>
      </c>
      <c r="C1284" t="s" s="264">
        <v>7715</v>
      </c>
    </row>
    <row r="1285">
      <c r="A1285" t="s">
        <v>132</v>
      </c>
      <c r="B1285" t="s">
        <v>7716</v>
      </c>
      <c r="C1285" t="s" s="264">
        <v>7717</v>
      </c>
    </row>
    <row r="1286">
      <c r="A1286" t="s">
        <v>132</v>
      </c>
      <c r="B1286" t="s">
        <v>7718</v>
      </c>
      <c r="C1286" t="s" s="264">
        <v>7719</v>
      </c>
    </row>
    <row r="1287">
      <c r="A1287" t="s">
        <v>132</v>
      </c>
      <c r="B1287" t="s">
        <v>7720</v>
      </c>
      <c r="C1287" t="s" s="264">
        <v>7721</v>
      </c>
    </row>
    <row r="1288">
      <c r="A1288" t="s">
        <v>132</v>
      </c>
      <c r="B1288" t="s">
        <v>7722</v>
      </c>
      <c r="C1288" t="s" s="264">
        <v>7723</v>
      </c>
    </row>
    <row r="1289">
      <c r="A1289" t="s">
        <v>132</v>
      </c>
      <c r="B1289" t="s">
        <v>7724</v>
      </c>
      <c r="C1289" t="s" s="264">
        <v>7725</v>
      </c>
    </row>
    <row r="1290">
      <c r="A1290" t="s">
        <v>132</v>
      </c>
      <c r="B1290" t="s">
        <v>7726</v>
      </c>
      <c r="C1290" t="s" s="264">
        <v>7727</v>
      </c>
    </row>
    <row r="1291">
      <c r="A1291" t="s">
        <v>132</v>
      </c>
      <c r="B1291" t="s">
        <v>7728</v>
      </c>
      <c r="C1291" t="s" s="264">
        <v>7729</v>
      </c>
    </row>
    <row r="1292">
      <c r="A1292" t="s">
        <v>132</v>
      </c>
      <c r="B1292" t="s">
        <v>7730</v>
      </c>
      <c r="C1292" t="s" s="264">
        <v>7731</v>
      </c>
    </row>
    <row r="1293">
      <c r="A1293" t="s">
        <v>132</v>
      </c>
      <c r="B1293" t="s">
        <v>7732</v>
      </c>
      <c r="C1293" t="s" s="264">
        <v>7733</v>
      </c>
    </row>
    <row r="1294">
      <c r="A1294" t="s">
        <v>132</v>
      </c>
      <c r="B1294" t="s">
        <v>7734</v>
      </c>
      <c r="C1294" t="s" s="264">
        <v>7735</v>
      </c>
    </row>
    <row r="1295">
      <c r="A1295" t="s">
        <v>132</v>
      </c>
      <c r="B1295" t="s">
        <v>7736</v>
      </c>
      <c r="C1295" t="s" s="264">
        <v>7737</v>
      </c>
    </row>
    <row r="1296">
      <c r="A1296" t="s">
        <v>132</v>
      </c>
      <c r="B1296" t="s">
        <v>7738</v>
      </c>
      <c r="C1296" t="s" s="264">
        <v>7739</v>
      </c>
    </row>
    <row r="1297">
      <c r="A1297" t="s">
        <v>132</v>
      </c>
      <c r="B1297" t="s">
        <v>7740</v>
      </c>
      <c r="C1297" t="s" s="264">
        <v>7741</v>
      </c>
    </row>
    <row r="1298">
      <c r="A1298" t="s">
        <v>132</v>
      </c>
      <c r="B1298" t="s">
        <v>7742</v>
      </c>
      <c r="C1298" t="s" s="264">
        <v>7743</v>
      </c>
    </row>
    <row r="1299">
      <c r="A1299" t="s">
        <v>132</v>
      </c>
      <c r="B1299" t="s">
        <v>7744</v>
      </c>
      <c r="C1299" t="s" s="264">
        <v>7745</v>
      </c>
    </row>
    <row r="1300">
      <c r="A1300" t="s">
        <v>132</v>
      </c>
      <c r="B1300" t="s">
        <v>7746</v>
      </c>
      <c r="C1300" t="s" s="264">
        <v>7747</v>
      </c>
    </row>
    <row r="1301">
      <c r="A1301" t="s">
        <v>132</v>
      </c>
      <c r="B1301" t="s">
        <v>7748</v>
      </c>
      <c r="C1301" t="s" s="264">
        <v>7749</v>
      </c>
    </row>
    <row r="1302">
      <c r="A1302" t="s">
        <v>132</v>
      </c>
      <c r="B1302" t="s">
        <v>7750</v>
      </c>
      <c r="C1302" t="s" s="264">
        <v>7751</v>
      </c>
    </row>
    <row r="1303">
      <c r="A1303" t="s">
        <v>132</v>
      </c>
      <c r="B1303" t="s">
        <v>7752</v>
      </c>
      <c r="C1303" t="s" s="264">
        <v>7753</v>
      </c>
    </row>
    <row r="1304">
      <c r="A1304" t="s">
        <v>132</v>
      </c>
      <c r="B1304" t="s">
        <v>7754</v>
      </c>
      <c r="C1304" t="s" s="264">
        <v>7755</v>
      </c>
    </row>
    <row r="1305">
      <c r="A1305" t="s">
        <v>132</v>
      </c>
      <c r="B1305" t="s">
        <v>7756</v>
      </c>
      <c r="C1305" t="s" s="264">
        <v>7757</v>
      </c>
    </row>
    <row r="1306">
      <c r="A1306" t="s">
        <v>132</v>
      </c>
      <c r="B1306" t="s">
        <v>7758</v>
      </c>
      <c r="C1306" t="s" s="264">
        <v>7759</v>
      </c>
    </row>
    <row r="1307">
      <c r="A1307" t="s">
        <v>132</v>
      </c>
      <c r="B1307" t="s">
        <v>7760</v>
      </c>
      <c r="C1307" t="s" s="264">
        <v>7761</v>
      </c>
    </row>
    <row r="1308">
      <c r="A1308" t="s">
        <v>132</v>
      </c>
      <c r="B1308" t="s">
        <v>7762</v>
      </c>
      <c r="C1308" t="s" s="264">
        <v>7763</v>
      </c>
    </row>
    <row r="1309">
      <c r="A1309" t="s">
        <v>132</v>
      </c>
      <c r="B1309" t="s">
        <v>7764</v>
      </c>
      <c r="C1309" t="s" s="264">
        <v>7765</v>
      </c>
    </row>
    <row r="1310">
      <c r="A1310" t="s">
        <v>132</v>
      </c>
      <c r="B1310" t="s">
        <v>7766</v>
      </c>
      <c r="C1310" t="s" s="264">
        <v>7767</v>
      </c>
    </row>
    <row r="1311">
      <c r="A1311" t="s">
        <v>132</v>
      </c>
      <c r="B1311" t="s">
        <v>7768</v>
      </c>
      <c r="C1311" t="s" s="264">
        <v>7769</v>
      </c>
    </row>
    <row r="1312">
      <c r="A1312" t="s">
        <v>132</v>
      </c>
      <c r="B1312" t="s">
        <v>7770</v>
      </c>
      <c r="C1312" t="s" s="264">
        <v>7771</v>
      </c>
    </row>
    <row r="1313">
      <c r="A1313" t="s">
        <v>132</v>
      </c>
      <c r="B1313" t="s">
        <v>7772</v>
      </c>
      <c r="C1313" t="s" s="264">
        <v>7773</v>
      </c>
    </row>
    <row r="1314">
      <c r="A1314" t="s">
        <v>132</v>
      </c>
      <c r="B1314" t="s">
        <v>7774</v>
      </c>
      <c r="C1314" t="s" s="264">
        <v>7775</v>
      </c>
    </row>
    <row r="1315">
      <c r="A1315" t="s">
        <v>132</v>
      </c>
      <c r="B1315" t="s">
        <v>7776</v>
      </c>
      <c r="C1315" t="s" s="264">
        <v>7777</v>
      </c>
    </row>
    <row r="1316">
      <c r="A1316" t="s">
        <v>132</v>
      </c>
      <c r="B1316" t="s">
        <v>7778</v>
      </c>
      <c r="C1316" t="s" s="264">
        <v>7779</v>
      </c>
    </row>
    <row r="1317">
      <c r="A1317" t="s">
        <v>132</v>
      </c>
      <c r="B1317" t="s">
        <v>7780</v>
      </c>
      <c r="C1317" t="s" s="264">
        <v>7781</v>
      </c>
    </row>
    <row r="1318">
      <c r="A1318" t="s">
        <v>132</v>
      </c>
      <c r="B1318" t="s">
        <v>7782</v>
      </c>
      <c r="C1318" t="s" s="264">
        <v>7783</v>
      </c>
    </row>
    <row r="1319">
      <c r="A1319" t="s">
        <v>132</v>
      </c>
      <c r="B1319" t="s">
        <v>7784</v>
      </c>
      <c r="C1319" t="s" s="264">
        <v>7785</v>
      </c>
    </row>
    <row r="1320">
      <c r="A1320" t="s">
        <v>132</v>
      </c>
      <c r="B1320" t="s">
        <v>7786</v>
      </c>
      <c r="C1320" t="s" s="264">
        <v>7787</v>
      </c>
    </row>
    <row r="1321">
      <c r="A1321" t="s">
        <v>132</v>
      </c>
      <c r="B1321" t="s">
        <v>7788</v>
      </c>
      <c r="C1321" t="s" s="264">
        <v>7789</v>
      </c>
    </row>
    <row r="1322">
      <c r="A1322" t="s">
        <v>132</v>
      </c>
      <c r="B1322" t="s">
        <v>7790</v>
      </c>
      <c r="C1322" t="s" s="264">
        <v>7791</v>
      </c>
    </row>
    <row r="1323">
      <c r="A1323" t="s">
        <v>132</v>
      </c>
      <c r="B1323" t="s">
        <v>7792</v>
      </c>
      <c r="C1323" t="s" s="264">
        <v>7793</v>
      </c>
    </row>
    <row r="1324">
      <c r="A1324" t="s">
        <v>132</v>
      </c>
      <c r="B1324" t="s">
        <v>7794</v>
      </c>
      <c r="C1324" t="s" s="264">
        <v>7795</v>
      </c>
    </row>
    <row r="1325">
      <c r="A1325" t="s">
        <v>132</v>
      </c>
      <c r="B1325" t="s">
        <v>7796</v>
      </c>
      <c r="C1325" t="s" s="264">
        <v>7797</v>
      </c>
    </row>
    <row r="1326">
      <c r="A1326" t="s">
        <v>132</v>
      </c>
      <c r="B1326" t="s">
        <v>7798</v>
      </c>
      <c r="C1326" t="s" s="264">
        <v>7799</v>
      </c>
    </row>
    <row r="1327">
      <c r="A1327" t="s">
        <v>132</v>
      </c>
      <c r="B1327" t="s">
        <v>7800</v>
      </c>
      <c r="C1327" t="s" s="264">
        <v>7801</v>
      </c>
    </row>
    <row r="1328">
      <c r="A1328" t="s">
        <v>132</v>
      </c>
      <c r="B1328" t="s">
        <v>7802</v>
      </c>
      <c r="C1328" t="s" s="264">
        <v>7803</v>
      </c>
    </row>
    <row r="1329">
      <c r="A1329" t="s">
        <v>132</v>
      </c>
      <c r="B1329" t="s">
        <v>7804</v>
      </c>
      <c r="C1329" t="s" s="264">
        <v>7805</v>
      </c>
    </row>
    <row r="1330">
      <c r="A1330" t="s">
        <v>132</v>
      </c>
      <c r="B1330" t="s">
        <v>7806</v>
      </c>
      <c r="C1330" t="s" s="264">
        <v>7807</v>
      </c>
    </row>
    <row r="1331">
      <c r="A1331" t="s">
        <v>132</v>
      </c>
      <c r="B1331" t="s">
        <v>7808</v>
      </c>
      <c r="C1331" t="s" s="264">
        <v>7809</v>
      </c>
    </row>
    <row r="1332">
      <c r="A1332" t="s">
        <v>132</v>
      </c>
      <c r="B1332" t="s">
        <v>7810</v>
      </c>
      <c r="C1332" t="s" s="264">
        <v>7811</v>
      </c>
    </row>
    <row r="1333">
      <c r="A1333" t="s">
        <v>132</v>
      </c>
      <c r="B1333" t="s">
        <v>7812</v>
      </c>
      <c r="C1333" t="s" s="264">
        <v>7813</v>
      </c>
    </row>
    <row r="1334">
      <c r="A1334" t="s">
        <v>132</v>
      </c>
      <c r="B1334" t="s">
        <v>7814</v>
      </c>
      <c r="C1334" t="s" s="264">
        <v>7815</v>
      </c>
    </row>
    <row r="1335">
      <c r="A1335" t="s">
        <v>132</v>
      </c>
      <c r="B1335" t="s">
        <v>7816</v>
      </c>
      <c r="C1335" t="s" s="264">
        <v>7817</v>
      </c>
    </row>
    <row r="1336">
      <c r="A1336" t="s">
        <v>132</v>
      </c>
      <c r="B1336" t="s">
        <v>7818</v>
      </c>
      <c r="C1336" t="s" s="264">
        <v>7819</v>
      </c>
    </row>
    <row r="1337">
      <c r="A1337" t="s">
        <v>132</v>
      </c>
      <c r="B1337" t="s">
        <v>7820</v>
      </c>
      <c r="C1337" t="s" s="264">
        <v>7821</v>
      </c>
    </row>
    <row r="1338">
      <c r="A1338" t="s">
        <v>132</v>
      </c>
      <c r="B1338" t="s">
        <v>7822</v>
      </c>
      <c r="C1338" t="s" s="264">
        <v>7823</v>
      </c>
    </row>
    <row r="1339">
      <c r="A1339" t="s">
        <v>132</v>
      </c>
      <c r="B1339" t="s">
        <v>7824</v>
      </c>
      <c r="C1339" t="s" s="264">
        <v>7825</v>
      </c>
    </row>
    <row r="1340">
      <c r="A1340" t="s">
        <v>132</v>
      </c>
      <c r="B1340" t="s">
        <v>7826</v>
      </c>
      <c r="C1340" t="s" s="264">
        <v>7827</v>
      </c>
    </row>
    <row r="1341">
      <c r="A1341" t="s">
        <v>132</v>
      </c>
      <c r="B1341" t="s">
        <v>7828</v>
      </c>
      <c r="C1341" t="s" s="264">
        <v>7829</v>
      </c>
    </row>
    <row r="1342">
      <c r="A1342" t="s">
        <v>132</v>
      </c>
      <c r="B1342" t="s">
        <v>7830</v>
      </c>
      <c r="C1342" t="s" s="264">
        <v>7831</v>
      </c>
    </row>
    <row r="1343">
      <c r="A1343" t="s">
        <v>155</v>
      </c>
      <c r="B1343" t="s">
        <v>7832</v>
      </c>
      <c r="C1343" t="s" s="264">
        <v>5272</v>
      </c>
    </row>
    <row r="1344">
      <c r="A1344" t="s">
        <v>155</v>
      </c>
      <c r="B1344" t="s">
        <v>7833</v>
      </c>
      <c r="C1344" t="s" s="264">
        <v>5298</v>
      </c>
    </row>
    <row r="1345">
      <c r="A1345" t="s">
        <v>155</v>
      </c>
      <c r="B1345" t="s">
        <v>7834</v>
      </c>
      <c r="C1345" t="s" s="264">
        <v>5308</v>
      </c>
    </row>
    <row r="1346">
      <c r="A1346" t="s">
        <v>155</v>
      </c>
      <c r="B1346" t="s">
        <v>7835</v>
      </c>
      <c r="C1346" t="s" s="264">
        <v>5334</v>
      </c>
    </row>
    <row r="1347">
      <c r="A1347" t="s">
        <v>155</v>
      </c>
      <c r="B1347" t="s">
        <v>7836</v>
      </c>
      <c r="C1347" t="s" s="264">
        <v>5340</v>
      </c>
    </row>
    <row r="1348">
      <c r="A1348" t="s">
        <v>155</v>
      </c>
      <c r="B1348" t="s">
        <v>7837</v>
      </c>
      <c r="C1348" t="s" s="264">
        <v>5354</v>
      </c>
    </row>
    <row r="1349">
      <c r="A1349" t="s">
        <v>155</v>
      </c>
      <c r="B1349" t="s">
        <v>7838</v>
      </c>
      <c r="C1349" t="s" s="264">
        <v>5364</v>
      </c>
    </row>
    <row r="1350">
      <c r="A1350" t="s">
        <v>155</v>
      </c>
      <c r="B1350" t="s">
        <v>7839</v>
      </c>
      <c r="C1350" t="s" s="264">
        <v>5378</v>
      </c>
    </row>
    <row r="1351">
      <c r="A1351" t="s">
        <v>155</v>
      </c>
      <c r="B1351" t="s">
        <v>7840</v>
      </c>
      <c r="C1351" t="s" s="264">
        <v>5392</v>
      </c>
    </row>
    <row r="1352">
      <c r="A1352" t="s">
        <v>155</v>
      </c>
      <c r="B1352" t="s">
        <v>7841</v>
      </c>
      <c r="C1352" t="s" s="264">
        <v>5274</v>
      </c>
    </row>
    <row r="1353">
      <c r="A1353" t="s">
        <v>155</v>
      </c>
      <c r="B1353" t="s">
        <v>7842</v>
      </c>
      <c r="C1353" t="s" s="264">
        <v>5300</v>
      </c>
    </row>
    <row r="1354">
      <c r="A1354" t="s">
        <v>155</v>
      </c>
      <c r="B1354" t="s">
        <v>7843</v>
      </c>
      <c r="C1354" t="s" s="264">
        <v>5310</v>
      </c>
    </row>
    <row r="1355">
      <c r="A1355" t="s">
        <v>155</v>
      </c>
      <c r="B1355" t="s">
        <v>7844</v>
      </c>
      <c r="C1355" t="s" s="264">
        <v>5336</v>
      </c>
    </row>
    <row r="1356">
      <c r="A1356" t="s">
        <v>155</v>
      </c>
      <c r="B1356" t="s">
        <v>7845</v>
      </c>
      <c r="C1356" t="s" s="264">
        <v>6251</v>
      </c>
    </row>
    <row r="1357">
      <c r="A1357" t="s">
        <v>155</v>
      </c>
      <c r="B1357" t="s">
        <v>7846</v>
      </c>
      <c r="C1357" t="s" s="264">
        <v>5356</v>
      </c>
    </row>
    <row r="1358">
      <c r="A1358" t="s">
        <v>155</v>
      </c>
      <c r="B1358" t="s">
        <v>7847</v>
      </c>
      <c r="C1358" t="s" s="264">
        <v>6254</v>
      </c>
    </row>
    <row r="1359">
      <c r="A1359" t="s">
        <v>155</v>
      </c>
      <c r="B1359" t="s">
        <v>7848</v>
      </c>
      <c r="C1359" t="s" s="264">
        <v>6322</v>
      </c>
    </row>
    <row r="1360">
      <c r="A1360" t="s">
        <v>155</v>
      </c>
      <c r="B1360" t="s">
        <v>7849</v>
      </c>
      <c r="C1360" t="s" s="264">
        <v>5410</v>
      </c>
    </row>
    <row r="1361">
      <c r="A1361" t="s">
        <v>155</v>
      </c>
      <c r="B1361" t="s">
        <v>7850</v>
      </c>
      <c r="C1361" t="s" s="264">
        <v>5276</v>
      </c>
    </row>
    <row r="1362">
      <c r="A1362" t="s">
        <v>155</v>
      </c>
      <c r="B1362" t="s">
        <v>7851</v>
      </c>
      <c r="C1362" t="s" s="264">
        <v>5302</v>
      </c>
    </row>
    <row r="1363">
      <c r="A1363" t="s">
        <v>155</v>
      </c>
      <c r="B1363" t="s">
        <v>7852</v>
      </c>
      <c r="C1363" t="s" s="264">
        <v>5312</v>
      </c>
    </row>
    <row r="1364">
      <c r="A1364" t="s">
        <v>155</v>
      </c>
      <c r="B1364" t="s">
        <v>7853</v>
      </c>
      <c r="C1364" t="s" s="264">
        <v>5338</v>
      </c>
    </row>
    <row r="1365">
      <c r="A1365" t="s">
        <v>155</v>
      </c>
      <c r="B1365" t="s">
        <v>7854</v>
      </c>
      <c r="C1365" t="s" s="264">
        <v>6256</v>
      </c>
    </row>
    <row r="1366">
      <c r="A1366" t="s">
        <v>155</v>
      </c>
      <c r="B1366" t="s">
        <v>7855</v>
      </c>
      <c r="C1366" t="s" s="264">
        <v>5358</v>
      </c>
    </row>
    <row r="1367">
      <c r="A1367" t="s">
        <v>155</v>
      </c>
      <c r="B1367" t="s">
        <v>7856</v>
      </c>
      <c r="C1367" t="s" s="264">
        <v>6259</v>
      </c>
    </row>
    <row r="1368">
      <c r="A1368" t="s">
        <v>155</v>
      </c>
      <c r="B1368" t="s">
        <v>7857</v>
      </c>
      <c r="C1368" t="s" s="264">
        <v>6326</v>
      </c>
    </row>
    <row r="1369">
      <c r="A1369" t="s">
        <v>155</v>
      </c>
      <c r="B1369" t="s">
        <v>7858</v>
      </c>
      <c r="C1369" t="s" s="264">
        <v>5428</v>
      </c>
    </row>
    <row r="1370">
      <c r="A1370" t="s">
        <v>155</v>
      </c>
      <c r="B1370" t="s">
        <v>7859</v>
      </c>
      <c r="C1370" t="s" s="264">
        <v>7860</v>
      </c>
    </row>
    <row r="1371">
      <c r="A1371" t="s">
        <v>155</v>
      </c>
      <c r="B1371" t="s">
        <v>7861</v>
      </c>
      <c r="C1371" t="s" s="264">
        <v>6809</v>
      </c>
    </row>
    <row r="1372">
      <c r="A1372" t="s">
        <v>155</v>
      </c>
      <c r="B1372" t="s">
        <v>7862</v>
      </c>
      <c r="C1372" t="s" s="264">
        <v>5664</v>
      </c>
    </row>
    <row r="1373">
      <c r="A1373" t="s">
        <v>155</v>
      </c>
      <c r="B1373" t="s">
        <v>7863</v>
      </c>
      <c r="C1373" t="s" s="264">
        <v>6814</v>
      </c>
    </row>
    <row r="1374">
      <c r="A1374" t="s">
        <v>155</v>
      </c>
      <c r="B1374" t="s">
        <v>7864</v>
      </c>
      <c r="C1374" t="s" s="264">
        <v>6261</v>
      </c>
    </row>
    <row r="1375">
      <c r="A1375" t="s">
        <v>155</v>
      </c>
      <c r="B1375" t="s">
        <v>7865</v>
      </c>
      <c r="C1375" t="s" s="264">
        <v>6263</v>
      </c>
    </row>
    <row r="1376">
      <c r="A1376" t="s">
        <v>155</v>
      </c>
      <c r="B1376" t="s">
        <v>7866</v>
      </c>
      <c r="C1376" t="s" s="264">
        <v>6265</v>
      </c>
    </row>
    <row r="1377">
      <c r="A1377" t="s">
        <v>155</v>
      </c>
      <c r="B1377" t="s">
        <v>7867</v>
      </c>
      <c r="C1377" t="s" s="264">
        <v>6330</v>
      </c>
    </row>
    <row r="1378">
      <c r="A1378" t="s">
        <v>155</v>
      </c>
      <c r="B1378" t="s">
        <v>7868</v>
      </c>
      <c r="C1378" t="s" s="264">
        <v>5446</v>
      </c>
    </row>
    <row r="1379">
      <c r="A1379" t="s">
        <v>155</v>
      </c>
      <c r="B1379" t="s">
        <v>7869</v>
      </c>
      <c r="C1379" t="s" s="264">
        <v>5278</v>
      </c>
    </row>
    <row r="1380">
      <c r="A1380" t="s">
        <v>155</v>
      </c>
      <c r="B1380" t="s">
        <v>7870</v>
      </c>
      <c r="C1380" t="s" s="264">
        <v>7871</v>
      </c>
    </row>
    <row r="1381">
      <c r="A1381" t="s">
        <v>155</v>
      </c>
      <c r="B1381" t="s">
        <v>7872</v>
      </c>
      <c r="C1381" t="s" s="264">
        <v>5314</v>
      </c>
    </row>
    <row r="1382">
      <c r="A1382" t="s">
        <v>155</v>
      </c>
      <c r="B1382" t="s">
        <v>7873</v>
      </c>
      <c r="C1382" t="s" s="264">
        <v>7874</v>
      </c>
    </row>
    <row r="1383">
      <c r="A1383" t="s">
        <v>155</v>
      </c>
      <c r="B1383" t="s">
        <v>7875</v>
      </c>
      <c r="C1383" t="s" s="264">
        <v>6267</v>
      </c>
    </row>
    <row r="1384">
      <c r="A1384" t="s">
        <v>155</v>
      </c>
      <c r="B1384" t="s">
        <v>7876</v>
      </c>
      <c r="C1384" t="s" s="264">
        <v>6269</v>
      </c>
    </row>
    <row r="1385">
      <c r="A1385" t="s">
        <v>155</v>
      </c>
      <c r="B1385" t="s">
        <v>7877</v>
      </c>
      <c r="C1385" t="s" s="264">
        <v>6271</v>
      </c>
    </row>
    <row r="1386">
      <c r="A1386" t="s">
        <v>155</v>
      </c>
      <c r="B1386" t="s">
        <v>7878</v>
      </c>
      <c r="C1386" t="s" s="264">
        <v>6334</v>
      </c>
    </row>
    <row r="1387">
      <c r="A1387" t="s">
        <v>155</v>
      </c>
      <c r="B1387" t="s">
        <v>7879</v>
      </c>
      <c r="C1387" t="s" s="264">
        <v>5464</v>
      </c>
    </row>
    <row r="1388">
      <c r="A1388" t="s">
        <v>155</v>
      </c>
      <c r="B1388" t="s">
        <v>7880</v>
      </c>
      <c r="C1388" t="s" s="264">
        <v>5280</v>
      </c>
    </row>
    <row r="1389">
      <c r="A1389" t="s">
        <v>155</v>
      </c>
      <c r="B1389" t="s">
        <v>7881</v>
      </c>
      <c r="C1389" t="s" s="264">
        <v>7882</v>
      </c>
    </row>
    <row r="1390">
      <c r="A1390" t="s">
        <v>155</v>
      </c>
      <c r="B1390" t="s">
        <v>7883</v>
      </c>
      <c r="C1390" t="s" s="264">
        <v>5316</v>
      </c>
    </row>
    <row r="1391">
      <c r="A1391" t="s">
        <v>155</v>
      </c>
      <c r="B1391" t="s">
        <v>7884</v>
      </c>
      <c r="C1391" t="s" s="264">
        <v>7885</v>
      </c>
    </row>
    <row r="1392">
      <c r="A1392" t="s">
        <v>155</v>
      </c>
      <c r="B1392" t="s">
        <v>7886</v>
      </c>
      <c r="C1392" t="s" s="264">
        <v>6273</v>
      </c>
    </row>
    <row r="1393">
      <c r="A1393" t="s">
        <v>155</v>
      </c>
      <c r="B1393" t="s">
        <v>7887</v>
      </c>
      <c r="C1393" t="s" s="264">
        <v>6275</v>
      </c>
    </row>
    <row r="1394">
      <c r="A1394" t="s">
        <v>155</v>
      </c>
      <c r="B1394" t="s">
        <v>7888</v>
      </c>
      <c r="C1394" t="s" s="264">
        <v>6277</v>
      </c>
    </row>
    <row r="1395">
      <c r="A1395" t="s">
        <v>155</v>
      </c>
      <c r="B1395" t="s">
        <v>7889</v>
      </c>
      <c r="C1395" t="s" s="264">
        <v>6338</v>
      </c>
    </row>
    <row r="1396">
      <c r="A1396" t="s">
        <v>155</v>
      </c>
      <c r="B1396" t="s">
        <v>7890</v>
      </c>
      <c r="C1396" t="s" s="264">
        <v>5482</v>
      </c>
    </row>
    <row r="1397">
      <c r="A1397" t="s">
        <v>155</v>
      </c>
      <c r="B1397" t="s">
        <v>7891</v>
      </c>
      <c r="C1397" t="s" s="264">
        <v>5282</v>
      </c>
    </row>
    <row r="1398">
      <c r="A1398" t="s">
        <v>155</v>
      </c>
      <c r="B1398" t="s">
        <v>7892</v>
      </c>
      <c r="C1398" t="s" s="264">
        <v>7893</v>
      </c>
    </row>
    <row r="1399">
      <c r="A1399" t="s">
        <v>155</v>
      </c>
      <c r="B1399" t="s">
        <v>7894</v>
      </c>
      <c r="C1399" t="s" s="264">
        <v>5318</v>
      </c>
    </row>
    <row r="1400">
      <c r="A1400" t="s">
        <v>155</v>
      </c>
      <c r="B1400" t="s">
        <v>7895</v>
      </c>
      <c r="C1400" t="s" s="264">
        <v>7896</v>
      </c>
    </row>
    <row r="1401">
      <c r="A1401" t="s">
        <v>155</v>
      </c>
      <c r="B1401" t="s">
        <v>7897</v>
      </c>
      <c r="C1401" t="s" s="264">
        <v>6279</v>
      </c>
    </row>
    <row r="1402">
      <c r="A1402" t="s">
        <v>155</v>
      </c>
      <c r="B1402" t="s">
        <v>7898</v>
      </c>
      <c r="C1402" t="s" s="264">
        <v>6281</v>
      </c>
    </row>
    <row r="1403">
      <c r="A1403" t="s">
        <v>155</v>
      </c>
      <c r="B1403" t="s">
        <v>7899</v>
      </c>
      <c r="C1403" t="s" s="264">
        <v>6283</v>
      </c>
    </row>
    <row r="1404">
      <c r="A1404" t="s">
        <v>155</v>
      </c>
      <c r="B1404" t="s">
        <v>7900</v>
      </c>
      <c r="C1404" t="s" s="264">
        <v>6342</v>
      </c>
    </row>
    <row r="1405">
      <c r="A1405" t="s">
        <v>155</v>
      </c>
      <c r="B1405" t="s">
        <v>7901</v>
      </c>
      <c r="C1405" t="s" s="264">
        <v>5500</v>
      </c>
    </row>
    <row r="1406">
      <c r="A1406" t="s">
        <v>155</v>
      </c>
      <c r="B1406" t="s">
        <v>7902</v>
      </c>
      <c r="C1406" t="s" s="264">
        <v>5284</v>
      </c>
    </row>
    <row r="1407">
      <c r="A1407" t="s">
        <v>155</v>
      </c>
      <c r="B1407" t="s">
        <v>7903</v>
      </c>
      <c r="C1407" t="s" s="264">
        <v>7904</v>
      </c>
    </row>
    <row r="1408">
      <c r="A1408" t="s">
        <v>155</v>
      </c>
      <c r="B1408" t="s">
        <v>7905</v>
      </c>
      <c r="C1408" t="s" s="264">
        <v>5320</v>
      </c>
    </row>
    <row r="1409">
      <c r="A1409" t="s">
        <v>155</v>
      </c>
      <c r="B1409" t="s">
        <v>7906</v>
      </c>
      <c r="C1409" t="s" s="264">
        <v>7907</v>
      </c>
    </row>
    <row r="1410">
      <c r="A1410" t="s">
        <v>155</v>
      </c>
      <c r="B1410" t="s">
        <v>7908</v>
      </c>
      <c r="C1410" t="s" s="264">
        <v>6285</v>
      </c>
    </row>
    <row r="1411">
      <c r="A1411" t="s">
        <v>155</v>
      </c>
      <c r="B1411" t="s">
        <v>7909</v>
      </c>
      <c r="C1411" t="s" s="264">
        <v>6287</v>
      </c>
    </row>
    <row r="1412">
      <c r="A1412" t="s">
        <v>155</v>
      </c>
      <c r="B1412" t="s">
        <v>7910</v>
      </c>
      <c r="C1412" t="s" s="264">
        <v>6289</v>
      </c>
    </row>
    <row r="1413">
      <c r="A1413" t="s">
        <v>155</v>
      </c>
      <c r="B1413" t="s">
        <v>7911</v>
      </c>
      <c r="C1413" t="s" s="264">
        <v>6346</v>
      </c>
    </row>
    <row r="1414">
      <c r="A1414" t="s">
        <v>155</v>
      </c>
      <c r="B1414" t="s">
        <v>7912</v>
      </c>
      <c r="C1414" t="s" s="264">
        <v>5517</v>
      </c>
    </row>
    <row r="1415">
      <c r="A1415" t="s">
        <v>155</v>
      </c>
      <c r="B1415" t="s">
        <v>7913</v>
      </c>
      <c r="C1415" t="s" s="264">
        <v>5286</v>
      </c>
    </row>
    <row r="1416">
      <c r="A1416" t="s">
        <v>155</v>
      </c>
      <c r="B1416" t="s">
        <v>7914</v>
      </c>
      <c r="C1416" t="s" s="264">
        <v>5304</v>
      </c>
    </row>
    <row r="1417">
      <c r="A1417" t="s">
        <v>155</v>
      </c>
      <c r="B1417" t="s">
        <v>7915</v>
      </c>
      <c r="C1417" t="s" s="264">
        <v>5322</v>
      </c>
    </row>
    <row r="1418">
      <c r="A1418" t="s">
        <v>155</v>
      </c>
      <c r="B1418" t="s">
        <v>7916</v>
      </c>
      <c r="C1418" t="s" s="264">
        <v>7917</v>
      </c>
    </row>
    <row r="1419">
      <c r="A1419" t="s">
        <v>155</v>
      </c>
      <c r="B1419" t="s">
        <v>7918</v>
      </c>
      <c r="C1419" t="s" s="264">
        <v>5342</v>
      </c>
    </row>
    <row r="1420">
      <c r="A1420" t="s">
        <v>155</v>
      </c>
      <c r="B1420" t="s">
        <v>7919</v>
      </c>
      <c r="C1420" t="s" s="264">
        <v>5360</v>
      </c>
    </row>
    <row r="1421">
      <c r="A1421" t="s">
        <v>155</v>
      </c>
      <c r="B1421" t="s">
        <v>7920</v>
      </c>
      <c r="C1421" t="s" s="264">
        <v>5366</v>
      </c>
    </row>
    <row r="1422">
      <c r="A1422" t="s">
        <v>155</v>
      </c>
      <c r="B1422" t="s">
        <v>7921</v>
      </c>
      <c r="C1422" t="s" s="264">
        <v>5380</v>
      </c>
    </row>
    <row r="1423">
      <c r="A1423" t="s">
        <v>155</v>
      </c>
      <c r="B1423" t="s">
        <v>7922</v>
      </c>
      <c r="C1423" t="s" s="264">
        <v>5535</v>
      </c>
    </row>
    <row r="1424">
      <c r="A1424" t="s">
        <v>155</v>
      </c>
      <c r="B1424" t="s">
        <v>7923</v>
      </c>
      <c r="C1424" t="s" s="264">
        <v>5288</v>
      </c>
    </row>
    <row r="1425">
      <c r="A1425" t="s">
        <v>155</v>
      </c>
      <c r="B1425" t="s">
        <v>7924</v>
      </c>
      <c r="C1425" t="s" s="264">
        <v>5306</v>
      </c>
    </row>
    <row r="1426">
      <c r="A1426" t="s">
        <v>155</v>
      </c>
      <c r="B1426" t="s">
        <v>7925</v>
      </c>
      <c r="C1426" t="s" s="264">
        <v>5324</v>
      </c>
    </row>
    <row r="1427">
      <c r="A1427" t="s">
        <v>155</v>
      </c>
      <c r="B1427" t="s">
        <v>7926</v>
      </c>
      <c r="C1427" t="s" s="264">
        <v>7927</v>
      </c>
    </row>
    <row r="1428">
      <c r="A1428" t="s">
        <v>155</v>
      </c>
      <c r="B1428" t="s">
        <v>7928</v>
      </c>
      <c r="C1428" t="s" s="264">
        <v>5344</v>
      </c>
    </row>
    <row r="1429">
      <c r="A1429" t="s">
        <v>155</v>
      </c>
      <c r="B1429" t="s">
        <v>7929</v>
      </c>
      <c r="C1429" t="s" s="264">
        <v>6295</v>
      </c>
    </row>
    <row r="1430">
      <c r="A1430" t="s">
        <v>155</v>
      </c>
      <c r="B1430" t="s">
        <v>7930</v>
      </c>
      <c r="C1430" t="s" s="264">
        <v>5368</v>
      </c>
    </row>
    <row r="1431">
      <c r="A1431" t="s">
        <v>155</v>
      </c>
      <c r="B1431" t="s">
        <v>7931</v>
      </c>
      <c r="C1431" t="s" s="264">
        <v>5382</v>
      </c>
    </row>
    <row r="1432">
      <c r="A1432" t="s">
        <v>155</v>
      </c>
      <c r="B1432" t="s">
        <v>7932</v>
      </c>
      <c r="C1432" t="s" s="264">
        <v>5553</v>
      </c>
    </row>
    <row r="1433">
      <c r="A1433" t="s">
        <v>155</v>
      </c>
      <c r="B1433" t="s">
        <v>7933</v>
      </c>
      <c r="C1433" t="s" s="264">
        <v>7934</v>
      </c>
    </row>
    <row r="1434">
      <c r="A1434" t="s">
        <v>155</v>
      </c>
      <c r="B1434" t="s">
        <v>7935</v>
      </c>
      <c r="C1434" t="s" s="264">
        <v>7936</v>
      </c>
    </row>
    <row r="1435">
      <c r="A1435" t="s">
        <v>155</v>
      </c>
      <c r="B1435" t="s">
        <v>7937</v>
      </c>
      <c r="C1435" t="s" s="264">
        <v>5672</v>
      </c>
    </row>
    <row r="1436">
      <c r="A1436" t="s">
        <v>155</v>
      </c>
      <c r="B1436" t="s">
        <v>7938</v>
      </c>
      <c r="C1436" t="s" s="264">
        <v>7939</v>
      </c>
    </row>
    <row r="1437">
      <c r="A1437" t="s">
        <v>155</v>
      </c>
      <c r="B1437" t="s">
        <v>7940</v>
      </c>
      <c r="C1437" t="s" s="264">
        <v>6298</v>
      </c>
    </row>
    <row r="1438">
      <c r="A1438" t="s">
        <v>155</v>
      </c>
      <c r="B1438" t="s">
        <v>7941</v>
      </c>
      <c r="C1438" t="s" s="264">
        <v>6300</v>
      </c>
    </row>
    <row r="1439">
      <c r="A1439" t="s">
        <v>155</v>
      </c>
      <c r="B1439" t="s">
        <v>7942</v>
      </c>
      <c r="C1439" t="s" s="264">
        <v>6302</v>
      </c>
    </row>
    <row r="1440">
      <c r="A1440" t="s">
        <v>155</v>
      </c>
      <c r="B1440" t="s">
        <v>7943</v>
      </c>
      <c r="C1440" t="s" s="264">
        <v>6356</v>
      </c>
    </row>
    <row r="1441">
      <c r="A1441" t="s">
        <v>155</v>
      </c>
      <c r="B1441" t="s">
        <v>7944</v>
      </c>
      <c r="C1441" t="s" s="264">
        <v>5571</v>
      </c>
    </row>
    <row r="1442">
      <c r="A1442" t="s">
        <v>155</v>
      </c>
      <c r="B1442" t="s">
        <v>7945</v>
      </c>
      <c r="C1442" t="s" s="264">
        <v>5290</v>
      </c>
    </row>
    <row r="1443">
      <c r="A1443" t="s">
        <v>155</v>
      </c>
      <c r="B1443" t="s">
        <v>7946</v>
      </c>
      <c r="C1443" t="s" s="264">
        <v>7947</v>
      </c>
    </row>
    <row r="1444">
      <c r="A1444" t="s">
        <v>155</v>
      </c>
      <c r="B1444" t="s">
        <v>7948</v>
      </c>
      <c r="C1444" t="s" s="264">
        <v>5326</v>
      </c>
    </row>
    <row r="1445">
      <c r="A1445" t="s">
        <v>155</v>
      </c>
      <c r="B1445" t="s">
        <v>7949</v>
      </c>
      <c r="C1445" t="s" s="264">
        <v>7950</v>
      </c>
    </row>
    <row r="1446">
      <c r="A1446" t="s">
        <v>155</v>
      </c>
      <c r="B1446" t="s">
        <v>7951</v>
      </c>
      <c r="C1446" t="s" s="264">
        <v>5346</v>
      </c>
    </row>
    <row r="1447">
      <c r="A1447" t="s">
        <v>155</v>
      </c>
      <c r="B1447" t="s">
        <v>7952</v>
      </c>
      <c r="C1447" t="s" s="264">
        <v>5362</v>
      </c>
    </row>
    <row r="1448">
      <c r="A1448" t="s">
        <v>155</v>
      </c>
      <c r="B1448" t="s">
        <v>7953</v>
      </c>
      <c r="C1448" t="s" s="264">
        <v>5370</v>
      </c>
    </row>
    <row r="1449">
      <c r="A1449" t="s">
        <v>155</v>
      </c>
      <c r="B1449" t="s">
        <v>7954</v>
      </c>
      <c r="C1449" t="s" s="264">
        <v>5384</v>
      </c>
    </row>
    <row r="1450">
      <c r="A1450" t="s">
        <v>155</v>
      </c>
      <c r="B1450" t="s">
        <v>7955</v>
      </c>
      <c r="C1450" t="s" s="264">
        <v>5589</v>
      </c>
    </row>
    <row r="1451">
      <c r="A1451" t="s">
        <v>155</v>
      </c>
      <c r="B1451" t="s">
        <v>7956</v>
      </c>
      <c r="C1451" t="s" s="264">
        <v>5292</v>
      </c>
    </row>
    <row r="1452">
      <c r="A1452" t="s">
        <v>155</v>
      </c>
      <c r="B1452" t="s">
        <v>7957</v>
      </c>
      <c r="C1452" t="s" s="264">
        <v>7958</v>
      </c>
    </row>
    <row r="1453">
      <c r="A1453" t="s">
        <v>155</v>
      </c>
      <c r="B1453" t="s">
        <v>7959</v>
      </c>
      <c r="C1453" t="s" s="264">
        <v>5328</v>
      </c>
    </row>
    <row r="1454">
      <c r="A1454" t="s">
        <v>155</v>
      </c>
      <c r="B1454" t="s">
        <v>7960</v>
      </c>
      <c r="C1454" t="s" s="264">
        <v>7961</v>
      </c>
    </row>
    <row r="1455">
      <c r="A1455" t="s">
        <v>155</v>
      </c>
      <c r="B1455" t="s">
        <v>7962</v>
      </c>
      <c r="C1455" t="s" s="264">
        <v>5348</v>
      </c>
    </row>
    <row r="1456">
      <c r="A1456" t="s">
        <v>155</v>
      </c>
      <c r="B1456" t="s">
        <v>7963</v>
      </c>
      <c r="C1456" t="s" s="264">
        <v>6308</v>
      </c>
    </row>
    <row r="1457">
      <c r="A1457" t="s">
        <v>155</v>
      </c>
      <c r="B1457" t="s">
        <v>7964</v>
      </c>
      <c r="C1457" t="s" s="264">
        <v>5372</v>
      </c>
    </row>
    <row r="1458">
      <c r="A1458" t="s">
        <v>155</v>
      </c>
      <c r="B1458" t="s">
        <v>7965</v>
      </c>
      <c r="C1458" t="s" s="264">
        <v>5386</v>
      </c>
    </row>
    <row r="1459">
      <c r="A1459" t="s">
        <v>155</v>
      </c>
      <c r="B1459" t="s">
        <v>7966</v>
      </c>
      <c r="C1459" t="s" s="264">
        <v>5607</v>
      </c>
    </row>
    <row r="1460">
      <c r="A1460" t="s">
        <v>155</v>
      </c>
      <c r="B1460" t="s">
        <v>7967</v>
      </c>
      <c r="C1460" t="s" s="264">
        <v>5294</v>
      </c>
    </row>
    <row r="1461">
      <c r="A1461" t="s">
        <v>155</v>
      </c>
      <c r="B1461" t="s">
        <v>7968</v>
      </c>
      <c r="C1461" t="s" s="264">
        <v>7969</v>
      </c>
    </row>
    <row r="1462">
      <c r="A1462" t="s">
        <v>155</v>
      </c>
      <c r="B1462" t="s">
        <v>7970</v>
      </c>
      <c r="C1462" t="s" s="264">
        <v>5330</v>
      </c>
    </row>
    <row r="1463">
      <c r="A1463" t="s">
        <v>155</v>
      </c>
      <c r="B1463" t="s">
        <v>7971</v>
      </c>
      <c r="C1463" t="s" s="264">
        <v>7972</v>
      </c>
    </row>
    <row r="1464">
      <c r="A1464" t="s">
        <v>155</v>
      </c>
      <c r="B1464" t="s">
        <v>7973</v>
      </c>
      <c r="C1464" t="s" s="264">
        <v>5350</v>
      </c>
    </row>
    <row r="1465">
      <c r="A1465" t="s">
        <v>155</v>
      </c>
      <c r="B1465" t="s">
        <v>7974</v>
      </c>
      <c r="C1465" t="s" s="264">
        <v>6312</v>
      </c>
    </row>
    <row r="1466">
      <c r="A1466" t="s">
        <v>155</v>
      </c>
      <c r="B1466" t="s">
        <v>7975</v>
      </c>
      <c r="C1466" t="s" s="264">
        <v>5374</v>
      </c>
    </row>
    <row r="1467">
      <c r="A1467" t="s">
        <v>155</v>
      </c>
      <c r="B1467" t="s">
        <v>7976</v>
      </c>
      <c r="C1467" t="s" s="264">
        <v>5388</v>
      </c>
    </row>
    <row r="1468">
      <c r="A1468" t="s">
        <v>155</v>
      </c>
      <c r="B1468" t="s">
        <v>7977</v>
      </c>
      <c r="C1468" t="s" s="264">
        <v>5625</v>
      </c>
    </row>
    <row r="1469">
      <c r="A1469" t="s">
        <v>155</v>
      </c>
      <c r="B1469" t="s">
        <v>7978</v>
      </c>
      <c r="C1469" t="s" s="264">
        <v>5296</v>
      </c>
    </row>
    <row r="1470">
      <c r="A1470" t="s">
        <v>155</v>
      </c>
      <c r="B1470" t="s">
        <v>7979</v>
      </c>
      <c r="C1470" t="s" s="264">
        <v>7980</v>
      </c>
    </row>
    <row r="1471">
      <c r="A1471" t="s">
        <v>155</v>
      </c>
      <c r="B1471" t="s">
        <v>7981</v>
      </c>
      <c r="C1471" t="s" s="264">
        <v>5332</v>
      </c>
    </row>
    <row r="1472">
      <c r="A1472" t="s">
        <v>155</v>
      </c>
      <c r="B1472" t="s">
        <v>7982</v>
      </c>
      <c r="C1472" t="s" s="264">
        <v>7983</v>
      </c>
    </row>
    <row r="1473">
      <c r="A1473" t="s">
        <v>155</v>
      </c>
      <c r="B1473" t="s">
        <v>7984</v>
      </c>
      <c r="C1473" t="s" s="264">
        <v>5352</v>
      </c>
    </row>
    <row r="1474">
      <c r="A1474" t="s">
        <v>155</v>
      </c>
      <c r="B1474" t="s">
        <v>7985</v>
      </c>
      <c r="C1474" t="s" s="264">
        <v>6316</v>
      </c>
    </row>
    <row r="1475">
      <c r="A1475" t="s">
        <v>155</v>
      </c>
      <c r="B1475" t="s">
        <v>7986</v>
      </c>
      <c r="C1475" t="s" s="264">
        <v>5376</v>
      </c>
    </row>
    <row r="1476">
      <c r="A1476" t="s">
        <v>155</v>
      </c>
      <c r="B1476" t="s">
        <v>7987</v>
      </c>
      <c r="C1476" t="s" s="264">
        <v>5390</v>
      </c>
    </row>
    <row r="1477">
      <c r="A1477" t="s">
        <v>155</v>
      </c>
      <c r="B1477" t="s">
        <v>7988</v>
      </c>
      <c r="C1477" t="s" s="264">
        <v>5643</v>
      </c>
    </row>
    <row r="1478">
      <c r="A1478" t="s">
        <v>155</v>
      </c>
      <c r="B1478" t="s">
        <v>7989</v>
      </c>
      <c r="C1478" t="s" s="264">
        <v>5394</v>
      </c>
    </row>
    <row r="1479">
      <c r="A1479" t="s">
        <v>155</v>
      </c>
      <c r="B1479" t="s">
        <v>7990</v>
      </c>
      <c r="C1479" t="s" s="264">
        <v>5412</v>
      </c>
    </row>
    <row r="1480">
      <c r="A1480" t="s">
        <v>155</v>
      </c>
      <c r="B1480" t="s">
        <v>7991</v>
      </c>
      <c r="C1480" t="s" s="264">
        <v>5430</v>
      </c>
    </row>
    <row r="1481">
      <c r="A1481" t="s">
        <v>155</v>
      </c>
      <c r="B1481" t="s">
        <v>7992</v>
      </c>
      <c r="C1481" t="s" s="264">
        <v>5466</v>
      </c>
    </row>
    <row r="1482">
      <c r="A1482" t="s">
        <v>155</v>
      </c>
      <c r="B1482" t="s">
        <v>7993</v>
      </c>
      <c r="C1482" t="s" s="264">
        <v>5484</v>
      </c>
    </row>
    <row r="1483">
      <c r="A1483" t="s">
        <v>155</v>
      </c>
      <c r="B1483" t="s">
        <v>7994</v>
      </c>
      <c r="C1483" t="s" s="264">
        <v>5502</v>
      </c>
    </row>
    <row r="1484">
      <c r="A1484" t="s">
        <v>155</v>
      </c>
      <c r="B1484" t="s">
        <v>7995</v>
      </c>
      <c r="C1484" t="s" s="264">
        <v>5519</v>
      </c>
    </row>
    <row r="1485">
      <c r="A1485" t="s">
        <v>155</v>
      </c>
      <c r="B1485" t="s">
        <v>7996</v>
      </c>
      <c r="C1485" t="s" s="264">
        <v>5537</v>
      </c>
    </row>
    <row r="1486">
      <c r="A1486" t="s">
        <v>155</v>
      </c>
      <c r="B1486" t="s">
        <v>7997</v>
      </c>
      <c r="C1486" t="s" s="264">
        <v>5555</v>
      </c>
    </row>
    <row r="1487">
      <c r="A1487" t="s">
        <v>155</v>
      </c>
      <c r="B1487" t="s">
        <v>7998</v>
      </c>
      <c r="C1487" t="s" s="264">
        <v>5591</v>
      </c>
    </row>
    <row r="1488">
      <c r="A1488" t="s">
        <v>155</v>
      </c>
      <c r="B1488" t="s">
        <v>7999</v>
      </c>
      <c r="C1488" t="s" s="264">
        <v>5609</v>
      </c>
    </row>
    <row r="1489">
      <c r="A1489" t="s">
        <v>155</v>
      </c>
      <c r="B1489" t="s">
        <v>8000</v>
      </c>
      <c r="C1489" t="s" s="264">
        <v>5627</v>
      </c>
    </row>
    <row r="1490">
      <c r="A1490" t="s">
        <v>155</v>
      </c>
      <c r="B1490" t="s">
        <v>8001</v>
      </c>
      <c r="C1490" t="s" s="264">
        <v>5645</v>
      </c>
    </row>
    <row r="1491">
      <c r="A1491" t="s">
        <v>156</v>
      </c>
      <c r="B1491" t="s">
        <v>8002</v>
      </c>
      <c r="C1491" t="s" s="264">
        <v>5680</v>
      </c>
    </row>
    <row r="1492">
      <c r="A1492" t="s">
        <v>156</v>
      </c>
      <c r="B1492" t="s">
        <v>8003</v>
      </c>
      <c r="C1492" t="s" s="264">
        <v>5718</v>
      </c>
    </row>
    <row r="1493">
      <c r="A1493" t="s">
        <v>156</v>
      </c>
      <c r="B1493" t="s">
        <v>8004</v>
      </c>
      <c r="C1493" t="s" s="264">
        <v>5756</v>
      </c>
    </row>
    <row r="1494">
      <c r="A1494" t="s">
        <v>156</v>
      </c>
      <c r="B1494" t="s">
        <v>8005</v>
      </c>
      <c r="C1494" t="s" s="264">
        <v>5794</v>
      </c>
    </row>
    <row r="1495">
      <c r="A1495" t="s">
        <v>156</v>
      </c>
      <c r="B1495" t="s">
        <v>8006</v>
      </c>
      <c r="C1495" t="s" s="264">
        <v>5832</v>
      </c>
    </row>
    <row r="1496">
      <c r="A1496" t="s">
        <v>156</v>
      </c>
      <c r="B1496" t="s">
        <v>8007</v>
      </c>
      <c r="C1496" t="s" s="264">
        <v>5870</v>
      </c>
    </row>
    <row r="1497">
      <c r="A1497" t="s">
        <v>156</v>
      </c>
      <c r="B1497" t="s">
        <v>8008</v>
      </c>
      <c r="C1497" t="s" s="264">
        <v>5908</v>
      </c>
    </row>
    <row r="1498">
      <c r="A1498" t="s">
        <v>156</v>
      </c>
      <c r="B1498" t="s">
        <v>8009</v>
      </c>
      <c r="C1498" t="s" s="264">
        <v>5946</v>
      </c>
    </row>
    <row r="1499">
      <c r="A1499" t="s">
        <v>156</v>
      </c>
      <c r="B1499" t="s">
        <v>8010</v>
      </c>
      <c r="C1499" t="s" s="264">
        <v>5984</v>
      </c>
    </row>
    <row r="1500">
      <c r="A1500" t="s">
        <v>156</v>
      </c>
      <c r="B1500" t="s">
        <v>8011</v>
      </c>
      <c r="C1500" t="s" s="264">
        <v>6022</v>
      </c>
    </row>
    <row r="1501">
      <c r="A1501" t="s">
        <v>156</v>
      </c>
      <c r="B1501" t="s">
        <v>8012</v>
      </c>
      <c r="C1501" t="s" s="264">
        <v>6060</v>
      </c>
    </row>
    <row r="1502">
      <c r="A1502" t="s">
        <v>156</v>
      </c>
      <c r="B1502" t="s">
        <v>8013</v>
      </c>
      <c r="C1502" t="s" s="264">
        <v>6098</v>
      </c>
    </row>
    <row r="1503">
      <c r="A1503" t="s">
        <v>156</v>
      </c>
      <c r="B1503" t="s">
        <v>8014</v>
      </c>
      <c r="C1503" t="s" s="264">
        <v>6136</v>
      </c>
    </row>
    <row r="1504">
      <c r="A1504" t="s">
        <v>156</v>
      </c>
      <c r="B1504" t="s">
        <v>8015</v>
      </c>
      <c r="C1504" t="s" s="264">
        <v>6174</v>
      </c>
    </row>
    <row r="1505">
      <c r="A1505" t="s">
        <v>156</v>
      </c>
      <c r="B1505" t="s">
        <v>8016</v>
      </c>
      <c r="C1505" t="s" s="264">
        <v>6212</v>
      </c>
    </row>
    <row r="1506">
      <c r="A1506" t="s">
        <v>155</v>
      </c>
      <c r="B1506" t="s">
        <v>8017</v>
      </c>
      <c r="C1506" t="s" s="264">
        <v>5396</v>
      </c>
    </row>
    <row r="1507">
      <c r="A1507" t="s">
        <v>155</v>
      </c>
      <c r="B1507" t="s">
        <v>8018</v>
      </c>
      <c r="C1507" t="s" s="264">
        <v>5398</v>
      </c>
    </row>
    <row r="1508">
      <c r="A1508" t="s">
        <v>155</v>
      </c>
      <c r="B1508" t="s">
        <v>8019</v>
      </c>
      <c r="C1508" t="s" s="264">
        <v>5688</v>
      </c>
    </row>
    <row r="1509">
      <c r="A1509" t="s">
        <v>155</v>
      </c>
      <c r="B1509" t="s">
        <v>8020</v>
      </c>
      <c r="C1509" t="s" s="264">
        <v>5400</v>
      </c>
    </row>
    <row r="1510">
      <c r="A1510" t="s">
        <v>155</v>
      </c>
      <c r="B1510" t="s">
        <v>8021</v>
      </c>
      <c r="C1510" t="s" s="264">
        <v>5692</v>
      </c>
    </row>
    <row r="1511">
      <c r="A1511" t="s">
        <v>155</v>
      </c>
      <c r="B1511" t="s">
        <v>8022</v>
      </c>
      <c r="C1511" t="s" s="264">
        <v>5402</v>
      </c>
    </row>
    <row r="1512">
      <c r="A1512" t="s">
        <v>155</v>
      </c>
      <c r="B1512" t="s">
        <v>8023</v>
      </c>
      <c r="C1512" t="s" s="264">
        <v>5696</v>
      </c>
    </row>
    <row r="1513">
      <c r="A1513" t="s">
        <v>155</v>
      </c>
      <c r="B1513" t="s">
        <v>8024</v>
      </c>
      <c r="C1513" t="s" s="264">
        <v>5404</v>
      </c>
    </row>
    <row r="1514">
      <c r="A1514" t="s">
        <v>155</v>
      </c>
      <c r="B1514" t="s">
        <v>8025</v>
      </c>
      <c r="C1514" t="s" s="264">
        <v>5700</v>
      </c>
    </row>
    <row r="1515">
      <c r="A1515" t="s">
        <v>155</v>
      </c>
      <c r="B1515" t="s">
        <v>8026</v>
      </c>
      <c r="C1515" t="s" s="264">
        <v>5406</v>
      </c>
    </row>
    <row r="1516">
      <c r="A1516" t="s">
        <v>155</v>
      </c>
      <c r="B1516" t="s">
        <v>8027</v>
      </c>
      <c r="C1516" t="s" s="264">
        <v>5704</v>
      </c>
    </row>
    <row r="1517">
      <c r="A1517" t="s">
        <v>155</v>
      </c>
      <c r="B1517" t="s">
        <v>8028</v>
      </c>
      <c r="C1517" t="s" s="264">
        <v>5408</v>
      </c>
    </row>
    <row r="1518">
      <c r="A1518" t="s">
        <v>155</v>
      </c>
      <c r="B1518" t="s">
        <v>8029</v>
      </c>
      <c r="C1518" t="s" s="264">
        <v>5708</v>
      </c>
    </row>
    <row r="1519">
      <c r="A1519" t="s">
        <v>155</v>
      </c>
      <c r="B1519" t="s">
        <v>8030</v>
      </c>
      <c r="C1519" t="s" s="264">
        <v>5678</v>
      </c>
    </row>
    <row r="1520">
      <c r="A1520" t="s">
        <v>155</v>
      </c>
      <c r="B1520" t="s">
        <v>8031</v>
      </c>
      <c r="C1520" t="s" s="264">
        <v>5712</v>
      </c>
    </row>
    <row r="1521">
      <c r="A1521" t="s">
        <v>155</v>
      </c>
      <c r="B1521" t="s">
        <v>8032</v>
      </c>
      <c r="C1521" t="s" s="264">
        <v>5680</v>
      </c>
    </row>
    <row r="1522">
      <c r="A1522" t="s">
        <v>155</v>
      </c>
      <c r="B1522" t="s">
        <v>8033</v>
      </c>
      <c r="C1522" t="s" s="264">
        <v>5682</v>
      </c>
    </row>
    <row r="1523">
      <c r="A1523" t="s">
        <v>155</v>
      </c>
      <c r="B1523" t="s">
        <v>8034</v>
      </c>
      <c r="C1523" t="s" s="264">
        <v>5684</v>
      </c>
    </row>
    <row r="1524">
      <c r="A1524" t="s">
        <v>155</v>
      </c>
      <c r="B1524" t="s">
        <v>8035</v>
      </c>
      <c r="C1524" t="s" s="264">
        <v>5686</v>
      </c>
    </row>
    <row r="1525">
      <c r="A1525" t="s">
        <v>155</v>
      </c>
      <c r="B1525" t="s">
        <v>8036</v>
      </c>
      <c r="C1525" t="s" s="264">
        <v>5414</v>
      </c>
    </row>
    <row r="1526">
      <c r="A1526" t="s">
        <v>155</v>
      </c>
      <c r="B1526" t="s">
        <v>8037</v>
      </c>
      <c r="C1526" t="s" s="264">
        <v>5416</v>
      </c>
    </row>
    <row r="1527">
      <c r="A1527" t="s">
        <v>155</v>
      </c>
      <c r="B1527" t="s">
        <v>8038</v>
      </c>
      <c r="C1527" t="s" s="264">
        <v>5726</v>
      </c>
    </row>
    <row r="1528">
      <c r="A1528" t="s">
        <v>155</v>
      </c>
      <c r="B1528" t="s">
        <v>8039</v>
      </c>
      <c r="C1528" t="s" s="264">
        <v>5418</v>
      </c>
    </row>
    <row r="1529">
      <c r="A1529" t="s">
        <v>155</v>
      </c>
      <c r="B1529" t="s">
        <v>8040</v>
      </c>
      <c r="C1529" t="s" s="264">
        <v>5730</v>
      </c>
    </row>
    <row r="1530">
      <c r="A1530" t="s">
        <v>155</v>
      </c>
      <c r="B1530" t="s">
        <v>8041</v>
      </c>
      <c r="C1530" t="s" s="264">
        <v>5420</v>
      </c>
    </row>
    <row r="1531">
      <c r="A1531" t="s">
        <v>155</v>
      </c>
      <c r="B1531" t="s">
        <v>8042</v>
      </c>
      <c r="C1531" t="s" s="264">
        <v>5734</v>
      </c>
    </row>
    <row r="1532">
      <c r="A1532" t="s">
        <v>155</v>
      </c>
      <c r="B1532" t="s">
        <v>8043</v>
      </c>
      <c r="C1532" t="s" s="264">
        <v>5422</v>
      </c>
    </row>
    <row r="1533">
      <c r="A1533" t="s">
        <v>155</v>
      </c>
      <c r="B1533" t="s">
        <v>8044</v>
      </c>
      <c r="C1533" t="s" s="264">
        <v>5738</v>
      </c>
    </row>
    <row r="1534">
      <c r="A1534" t="s">
        <v>155</v>
      </c>
      <c r="B1534" t="s">
        <v>8045</v>
      </c>
      <c r="C1534" t="s" s="264">
        <v>5424</v>
      </c>
    </row>
    <row r="1535">
      <c r="A1535" t="s">
        <v>155</v>
      </c>
      <c r="B1535" t="s">
        <v>8046</v>
      </c>
      <c r="C1535" t="s" s="264">
        <v>5742</v>
      </c>
    </row>
    <row r="1536">
      <c r="A1536" t="s">
        <v>155</v>
      </c>
      <c r="B1536" t="s">
        <v>8047</v>
      </c>
      <c r="C1536" t="s" s="264">
        <v>5426</v>
      </c>
    </row>
    <row r="1537">
      <c r="A1537" t="s">
        <v>155</v>
      </c>
      <c r="B1537" t="s">
        <v>8048</v>
      </c>
      <c r="C1537" t="s" s="264">
        <v>5746</v>
      </c>
    </row>
    <row r="1538">
      <c r="A1538" t="s">
        <v>155</v>
      </c>
      <c r="B1538" t="s">
        <v>8049</v>
      </c>
      <c r="C1538" t="s" s="264">
        <v>5716</v>
      </c>
    </row>
    <row r="1539">
      <c r="A1539" t="s">
        <v>155</v>
      </c>
      <c r="B1539" t="s">
        <v>8050</v>
      </c>
      <c r="C1539" t="s" s="264">
        <v>5750</v>
      </c>
    </row>
    <row r="1540">
      <c r="A1540" t="s">
        <v>155</v>
      </c>
      <c r="B1540" t="s">
        <v>8051</v>
      </c>
      <c r="C1540" t="s" s="264">
        <v>5718</v>
      </c>
    </row>
    <row r="1541">
      <c r="A1541" t="s">
        <v>155</v>
      </c>
      <c r="B1541" t="s">
        <v>8052</v>
      </c>
      <c r="C1541" t="s" s="264">
        <v>5720</v>
      </c>
    </row>
    <row r="1542">
      <c r="A1542" t="s">
        <v>155</v>
      </c>
      <c r="B1542" t="s">
        <v>8053</v>
      </c>
      <c r="C1542" t="s" s="264">
        <v>5722</v>
      </c>
    </row>
    <row r="1543">
      <c r="A1543" t="s">
        <v>155</v>
      </c>
      <c r="B1543" t="s">
        <v>8054</v>
      </c>
      <c r="C1543" t="s" s="264">
        <v>5724</v>
      </c>
    </row>
    <row r="1544">
      <c r="A1544" t="s">
        <v>155</v>
      </c>
      <c r="B1544" t="s">
        <v>8055</v>
      </c>
      <c r="C1544" t="s" s="264">
        <v>5432</v>
      </c>
    </row>
    <row r="1545">
      <c r="A1545" t="s">
        <v>155</v>
      </c>
      <c r="B1545" t="s">
        <v>8056</v>
      </c>
      <c r="C1545" t="s" s="264">
        <v>5434</v>
      </c>
    </row>
    <row r="1546">
      <c r="A1546" t="s">
        <v>155</v>
      </c>
      <c r="B1546" t="s">
        <v>8057</v>
      </c>
      <c r="C1546" t="s" s="264">
        <v>5764</v>
      </c>
    </row>
    <row r="1547">
      <c r="A1547" t="s">
        <v>155</v>
      </c>
      <c r="B1547" t="s">
        <v>8058</v>
      </c>
      <c r="C1547" t="s" s="264">
        <v>5436</v>
      </c>
    </row>
    <row r="1548">
      <c r="A1548" t="s">
        <v>155</v>
      </c>
      <c r="B1548" t="s">
        <v>8059</v>
      </c>
      <c r="C1548" t="s" s="264">
        <v>5768</v>
      </c>
    </row>
    <row r="1549">
      <c r="A1549" t="s">
        <v>155</v>
      </c>
      <c r="B1549" t="s">
        <v>8060</v>
      </c>
      <c r="C1549" t="s" s="264">
        <v>5438</v>
      </c>
    </row>
    <row r="1550">
      <c r="A1550" t="s">
        <v>155</v>
      </c>
      <c r="B1550" t="s">
        <v>8061</v>
      </c>
      <c r="C1550" t="s" s="264">
        <v>5772</v>
      </c>
    </row>
    <row r="1551">
      <c r="A1551" t="s">
        <v>155</v>
      </c>
      <c r="B1551" t="s">
        <v>8062</v>
      </c>
      <c r="C1551" t="s" s="264">
        <v>5440</v>
      </c>
    </row>
    <row r="1552">
      <c r="A1552" t="s">
        <v>155</v>
      </c>
      <c r="B1552" t="s">
        <v>8063</v>
      </c>
      <c r="C1552" t="s" s="264">
        <v>5776</v>
      </c>
    </row>
    <row r="1553">
      <c r="A1553" t="s">
        <v>155</v>
      </c>
      <c r="B1553" t="s">
        <v>8064</v>
      </c>
      <c r="C1553" t="s" s="264">
        <v>5442</v>
      </c>
    </row>
    <row r="1554">
      <c r="A1554" t="s">
        <v>155</v>
      </c>
      <c r="B1554" t="s">
        <v>8065</v>
      </c>
      <c r="C1554" t="s" s="264">
        <v>5780</v>
      </c>
    </row>
    <row r="1555">
      <c r="A1555" t="s">
        <v>155</v>
      </c>
      <c r="B1555" t="s">
        <v>8066</v>
      </c>
      <c r="C1555" t="s" s="264">
        <v>5444</v>
      </c>
    </row>
    <row r="1556">
      <c r="A1556" t="s">
        <v>155</v>
      </c>
      <c r="B1556" t="s">
        <v>8067</v>
      </c>
      <c r="C1556" t="s" s="264">
        <v>5784</v>
      </c>
    </row>
    <row r="1557">
      <c r="A1557" t="s">
        <v>155</v>
      </c>
      <c r="B1557" t="s">
        <v>8068</v>
      </c>
      <c r="C1557" t="s" s="264">
        <v>5754</v>
      </c>
    </row>
    <row r="1558">
      <c r="A1558" t="s">
        <v>155</v>
      </c>
      <c r="B1558" t="s">
        <v>8069</v>
      </c>
      <c r="C1558" t="s" s="264">
        <v>5788</v>
      </c>
    </row>
    <row r="1559">
      <c r="A1559" t="s">
        <v>155</v>
      </c>
      <c r="B1559" t="s">
        <v>8070</v>
      </c>
      <c r="C1559" t="s" s="264">
        <v>5756</v>
      </c>
    </row>
    <row r="1560">
      <c r="A1560" t="s">
        <v>155</v>
      </c>
      <c r="B1560" t="s">
        <v>8071</v>
      </c>
      <c r="C1560" t="s" s="264">
        <v>5758</v>
      </c>
    </row>
    <row r="1561">
      <c r="A1561" t="s">
        <v>155</v>
      </c>
      <c r="B1561" t="s">
        <v>8072</v>
      </c>
      <c r="C1561" t="s" s="264">
        <v>5760</v>
      </c>
    </row>
    <row r="1562">
      <c r="A1562" t="s">
        <v>155</v>
      </c>
      <c r="B1562" t="s">
        <v>8073</v>
      </c>
      <c r="C1562" t="s" s="264">
        <v>5762</v>
      </c>
    </row>
    <row r="1563">
      <c r="A1563" t="s">
        <v>155</v>
      </c>
      <c r="B1563" t="s">
        <v>8074</v>
      </c>
      <c r="C1563" t="s" s="264">
        <v>5450</v>
      </c>
    </row>
    <row r="1564">
      <c r="A1564" t="s">
        <v>155</v>
      </c>
      <c r="B1564" t="s">
        <v>8075</v>
      </c>
      <c r="C1564" t="s" s="264">
        <v>5452</v>
      </c>
    </row>
    <row r="1565">
      <c r="A1565" t="s">
        <v>155</v>
      </c>
      <c r="B1565" t="s">
        <v>8076</v>
      </c>
      <c r="C1565" t="s" s="264">
        <v>5802</v>
      </c>
    </row>
    <row r="1566">
      <c r="A1566" t="s">
        <v>155</v>
      </c>
      <c r="B1566" t="s">
        <v>8077</v>
      </c>
      <c r="C1566" t="s" s="264">
        <v>5454</v>
      </c>
    </row>
    <row r="1567">
      <c r="A1567" t="s">
        <v>155</v>
      </c>
      <c r="B1567" t="s">
        <v>8078</v>
      </c>
      <c r="C1567" t="s" s="264">
        <v>5806</v>
      </c>
    </row>
    <row r="1568">
      <c r="A1568" t="s">
        <v>155</v>
      </c>
      <c r="B1568" t="s">
        <v>8079</v>
      </c>
      <c r="C1568" t="s" s="264">
        <v>5456</v>
      </c>
    </row>
    <row r="1569">
      <c r="A1569" t="s">
        <v>155</v>
      </c>
      <c r="B1569" t="s">
        <v>8080</v>
      </c>
      <c r="C1569" t="s" s="264">
        <v>5810</v>
      </c>
    </row>
    <row r="1570">
      <c r="A1570" t="s">
        <v>155</v>
      </c>
      <c r="B1570" t="s">
        <v>8081</v>
      </c>
      <c r="C1570" t="s" s="264">
        <v>5458</v>
      </c>
    </row>
    <row r="1571">
      <c r="A1571" t="s">
        <v>155</v>
      </c>
      <c r="B1571" t="s">
        <v>8082</v>
      </c>
      <c r="C1571" t="s" s="264">
        <v>5814</v>
      </c>
    </row>
    <row r="1572">
      <c r="A1572" t="s">
        <v>155</v>
      </c>
      <c r="B1572" t="s">
        <v>8083</v>
      </c>
      <c r="C1572" t="s" s="264">
        <v>5460</v>
      </c>
    </row>
    <row r="1573">
      <c r="A1573" t="s">
        <v>155</v>
      </c>
      <c r="B1573" t="s">
        <v>8084</v>
      </c>
      <c r="C1573" t="s" s="264">
        <v>5818</v>
      </c>
    </row>
    <row r="1574">
      <c r="A1574" t="s">
        <v>155</v>
      </c>
      <c r="B1574" t="s">
        <v>8085</v>
      </c>
      <c r="C1574" t="s" s="264">
        <v>5462</v>
      </c>
    </row>
    <row r="1575">
      <c r="A1575" t="s">
        <v>155</v>
      </c>
      <c r="B1575" t="s">
        <v>8086</v>
      </c>
      <c r="C1575" t="s" s="264">
        <v>5822</v>
      </c>
    </row>
    <row r="1576">
      <c r="A1576" t="s">
        <v>155</v>
      </c>
      <c r="B1576" t="s">
        <v>8087</v>
      </c>
      <c r="C1576" t="s" s="264">
        <v>5792</v>
      </c>
    </row>
    <row r="1577">
      <c r="A1577" t="s">
        <v>155</v>
      </c>
      <c r="B1577" t="s">
        <v>8088</v>
      </c>
      <c r="C1577" t="s" s="264">
        <v>5826</v>
      </c>
    </row>
    <row r="1578">
      <c r="A1578" t="s">
        <v>155</v>
      </c>
      <c r="B1578" t="s">
        <v>8089</v>
      </c>
      <c r="C1578" t="s" s="264">
        <v>5794</v>
      </c>
    </row>
    <row r="1579">
      <c r="A1579" t="s">
        <v>155</v>
      </c>
      <c r="B1579" t="s">
        <v>8090</v>
      </c>
      <c r="C1579" t="s" s="264">
        <v>5796</v>
      </c>
    </row>
    <row r="1580">
      <c r="A1580" t="s">
        <v>155</v>
      </c>
      <c r="B1580" t="s">
        <v>8091</v>
      </c>
      <c r="C1580" t="s" s="264">
        <v>5798</v>
      </c>
    </row>
    <row r="1581">
      <c r="A1581" t="s">
        <v>155</v>
      </c>
      <c r="B1581" t="s">
        <v>8092</v>
      </c>
      <c r="C1581" t="s" s="264">
        <v>5800</v>
      </c>
    </row>
    <row r="1582">
      <c r="A1582" t="s">
        <v>155</v>
      </c>
      <c r="B1582" t="s">
        <v>8093</v>
      </c>
      <c r="C1582" t="s" s="264">
        <v>5468</v>
      </c>
    </row>
    <row r="1583">
      <c r="A1583" t="s">
        <v>155</v>
      </c>
      <c r="B1583" t="s">
        <v>8094</v>
      </c>
      <c r="C1583" t="s" s="264">
        <v>5470</v>
      </c>
    </row>
    <row r="1584">
      <c r="A1584" t="s">
        <v>155</v>
      </c>
      <c r="B1584" t="s">
        <v>8095</v>
      </c>
      <c r="C1584" t="s" s="264">
        <v>5840</v>
      </c>
    </row>
    <row r="1585">
      <c r="A1585" t="s">
        <v>155</v>
      </c>
      <c r="B1585" t="s">
        <v>8096</v>
      </c>
      <c r="C1585" t="s" s="264">
        <v>5472</v>
      </c>
    </row>
    <row r="1586">
      <c r="A1586" t="s">
        <v>155</v>
      </c>
      <c r="B1586" t="s">
        <v>8097</v>
      </c>
      <c r="C1586" t="s" s="264">
        <v>5844</v>
      </c>
    </row>
    <row r="1587">
      <c r="A1587" t="s">
        <v>155</v>
      </c>
      <c r="B1587" t="s">
        <v>8098</v>
      </c>
      <c r="C1587" t="s" s="264">
        <v>5474</v>
      </c>
    </row>
    <row r="1588">
      <c r="A1588" t="s">
        <v>155</v>
      </c>
      <c r="B1588" t="s">
        <v>8099</v>
      </c>
      <c r="C1588" t="s" s="264">
        <v>5848</v>
      </c>
    </row>
    <row r="1589">
      <c r="A1589" t="s">
        <v>155</v>
      </c>
      <c r="B1589" t="s">
        <v>8100</v>
      </c>
      <c r="C1589" t="s" s="264">
        <v>5476</v>
      </c>
    </row>
    <row r="1590">
      <c r="A1590" t="s">
        <v>155</v>
      </c>
      <c r="B1590" t="s">
        <v>8101</v>
      </c>
      <c r="C1590" t="s" s="264">
        <v>5852</v>
      </c>
    </row>
    <row r="1591">
      <c r="A1591" t="s">
        <v>155</v>
      </c>
      <c r="B1591" t="s">
        <v>8102</v>
      </c>
      <c r="C1591" t="s" s="264">
        <v>5478</v>
      </c>
    </row>
    <row r="1592">
      <c r="A1592" t="s">
        <v>155</v>
      </c>
      <c r="B1592" t="s">
        <v>8103</v>
      </c>
      <c r="C1592" t="s" s="264">
        <v>5856</v>
      </c>
    </row>
    <row r="1593">
      <c r="A1593" t="s">
        <v>155</v>
      </c>
      <c r="B1593" t="s">
        <v>8104</v>
      </c>
      <c r="C1593" t="s" s="264">
        <v>5480</v>
      </c>
    </row>
    <row r="1594">
      <c r="A1594" t="s">
        <v>155</v>
      </c>
      <c r="B1594" t="s">
        <v>8105</v>
      </c>
      <c r="C1594" t="s" s="264">
        <v>5860</v>
      </c>
    </row>
    <row r="1595">
      <c r="A1595" t="s">
        <v>155</v>
      </c>
      <c r="B1595" t="s">
        <v>8106</v>
      </c>
      <c r="C1595" t="s" s="264">
        <v>5830</v>
      </c>
    </row>
    <row r="1596">
      <c r="A1596" t="s">
        <v>155</v>
      </c>
      <c r="B1596" t="s">
        <v>8107</v>
      </c>
      <c r="C1596" t="s" s="264">
        <v>5864</v>
      </c>
    </row>
    <row r="1597">
      <c r="A1597" t="s">
        <v>155</v>
      </c>
      <c r="B1597" t="s">
        <v>8108</v>
      </c>
      <c r="C1597" t="s" s="264">
        <v>5832</v>
      </c>
    </row>
    <row r="1598">
      <c r="A1598" t="s">
        <v>155</v>
      </c>
      <c r="B1598" t="s">
        <v>8109</v>
      </c>
      <c r="C1598" t="s" s="264">
        <v>5834</v>
      </c>
    </row>
    <row r="1599">
      <c r="A1599" t="s">
        <v>155</v>
      </c>
      <c r="B1599" t="s">
        <v>8110</v>
      </c>
      <c r="C1599" t="s" s="264">
        <v>5836</v>
      </c>
    </row>
    <row r="1600">
      <c r="A1600" t="s">
        <v>155</v>
      </c>
      <c r="B1600" t="s">
        <v>8111</v>
      </c>
      <c r="C1600" t="s" s="264">
        <v>5838</v>
      </c>
    </row>
    <row r="1601">
      <c r="A1601" t="s">
        <v>155</v>
      </c>
      <c r="B1601" t="s">
        <v>8112</v>
      </c>
      <c r="C1601" t="s" s="264">
        <v>5486</v>
      </c>
    </row>
    <row r="1602">
      <c r="A1602" t="s">
        <v>155</v>
      </c>
      <c r="B1602" t="s">
        <v>8113</v>
      </c>
      <c r="C1602" t="s" s="264">
        <v>5488</v>
      </c>
    </row>
    <row r="1603">
      <c r="A1603" t="s">
        <v>155</v>
      </c>
      <c r="B1603" t="s">
        <v>8114</v>
      </c>
      <c r="C1603" t="s" s="264">
        <v>5878</v>
      </c>
    </row>
    <row r="1604">
      <c r="A1604" t="s">
        <v>155</v>
      </c>
      <c r="B1604" t="s">
        <v>8115</v>
      </c>
      <c r="C1604" t="s" s="264">
        <v>5490</v>
      </c>
    </row>
    <row r="1605">
      <c r="A1605" t="s">
        <v>155</v>
      </c>
      <c r="B1605" t="s">
        <v>8116</v>
      </c>
      <c r="C1605" t="s" s="264">
        <v>5882</v>
      </c>
    </row>
    <row r="1606">
      <c r="A1606" t="s">
        <v>155</v>
      </c>
      <c r="B1606" t="s">
        <v>8117</v>
      </c>
      <c r="C1606" t="s" s="264">
        <v>5492</v>
      </c>
    </row>
    <row r="1607">
      <c r="A1607" t="s">
        <v>155</v>
      </c>
      <c r="B1607" t="s">
        <v>8118</v>
      </c>
      <c r="C1607" t="s" s="264">
        <v>5886</v>
      </c>
    </row>
    <row r="1608">
      <c r="A1608" t="s">
        <v>155</v>
      </c>
      <c r="B1608" t="s">
        <v>8119</v>
      </c>
      <c r="C1608" t="s" s="264">
        <v>5494</v>
      </c>
    </row>
    <row r="1609">
      <c r="A1609" t="s">
        <v>155</v>
      </c>
      <c r="B1609" t="s">
        <v>8120</v>
      </c>
      <c r="C1609" t="s" s="264">
        <v>5890</v>
      </c>
    </row>
    <row r="1610">
      <c r="A1610" t="s">
        <v>155</v>
      </c>
      <c r="B1610" t="s">
        <v>8121</v>
      </c>
      <c r="C1610" t="s" s="264">
        <v>5496</v>
      </c>
    </row>
    <row r="1611">
      <c r="A1611" t="s">
        <v>155</v>
      </c>
      <c r="B1611" t="s">
        <v>8122</v>
      </c>
      <c r="C1611" t="s" s="264">
        <v>5894</v>
      </c>
    </row>
    <row r="1612">
      <c r="A1612" t="s">
        <v>155</v>
      </c>
      <c r="B1612" t="s">
        <v>8123</v>
      </c>
      <c r="C1612" t="s" s="264">
        <v>5498</v>
      </c>
    </row>
    <row r="1613">
      <c r="A1613" t="s">
        <v>155</v>
      </c>
      <c r="B1613" t="s">
        <v>8124</v>
      </c>
      <c r="C1613" t="s" s="264">
        <v>5898</v>
      </c>
    </row>
    <row r="1614">
      <c r="A1614" t="s">
        <v>155</v>
      </c>
      <c r="B1614" t="s">
        <v>8125</v>
      </c>
      <c r="C1614" t="s" s="264">
        <v>5868</v>
      </c>
    </row>
    <row r="1615">
      <c r="A1615" t="s">
        <v>155</v>
      </c>
      <c r="B1615" t="s">
        <v>8126</v>
      </c>
      <c r="C1615" t="s" s="264">
        <v>5902</v>
      </c>
    </row>
    <row r="1616">
      <c r="A1616" t="s">
        <v>155</v>
      </c>
      <c r="B1616" t="s">
        <v>8127</v>
      </c>
      <c r="C1616" t="s" s="264">
        <v>5870</v>
      </c>
    </row>
    <row r="1617">
      <c r="A1617" t="s">
        <v>155</v>
      </c>
      <c r="B1617" t="s">
        <v>8128</v>
      </c>
      <c r="C1617" t="s" s="264">
        <v>5872</v>
      </c>
    </row>
    <row r="1618">
      <c r="A1618" t="s">
        <v>155</v>
      </c>
      <c r="B1618" t="s">
        <v>8129</v>
      </c>
      <c r="C1618" t="s" s="264">
        <v>5874</v>
      </c>
    </row>
    <row r="1619">
      <c r="A1619" t="s">
        <v>155</v>
      </c>
      <c r="B1619" t="s">
        <v>8130</v>
      </c>
      <c r="C1619" t="s" s="264">
        <v>5876</v>
      </c>
    </row>
    <row r="1620">
      <c r="A1620" t="s">
        <v>155</v>
      </c>
      <c r="B1620" t="s">
        <v>8131</v>
      </c>
      <c r="C1620" t="s" s="264">
        <v>126</v>
      </c>
    </row>
    <row r="1621">
      <c r="A1621" t="s">
        <v>155</v>
      </c>
      <c r="B1621" t="s">
        <v>8132</v>
      </c>
      <c r="C1621" t="s" s="264">
        <v>5505</v>
      </c>
    </row>
    <row r="1622">
      <c r="A1622" t="s">
        <v>155</v>
      </c>
      <c r="B1622" t="s">
        <v>8133</v>
      </c>
      <c r="C1622" t="s" s="264">
        <v>5916</v>
      </c>
    </row>
    <row r="1623">
      <c r="A1623" t="s">
        <v>155</v>
      </c>
      <c r="B1623" t="s">
        <v>8134</v>
      </c>
      <c r="C1623" t="s" s="264">
        <v>5507</v>
      </c>
    </row>
    <row r="1624">
      <c r="A1624" t="s">
        <v>155</v>
      </c>
      <c r="B1624" t="s">
        <v>8135</v>
      </c>
      <c r="C1624" t="s" s="264">
        <v>5920</v>
      </c>
    </row>
    <row r="1625">
      <c r="A1625" t="s">
        <v>155</v>
      </c>
      <c r="B1625" t="s">
        <v>8136</v>
      </c>
      <c r="C1625" t="s" s="264">
        <v>5509</v>
      </c>
    </row>
    <row r="1626">
      <c r="A1626" t="s">
        <v>155</v>
      </c>
      <c r="B1626" t="s">
        <v>8137</v>
      </c>
      <c r="C1626" t="s" s="264">
        <v>5924</v>
      </c>
    </row>
    <row r="1627">
      <c r="A1627" t="s">
        <v>155</v>
      </c>
      <c r="B1627" t="s">
        <v>8138</v>
      </c>
      <c r="C1627" t="s" s="264">
        <v>5511</v>
      </c>
    </row>
    <row r="1628">
      <c r="A1628" t="s">
        <v>155</v>
      </c>
      <c r="B1628" t="s">
        <v>8139</v>
      </c>
      <c r="C1628" t="s" s="264">
        <v>5928</v>
      </c>
    </row>
    <row r="1629">
      <c r="A1629" t="s">
        <v>155</v>
      </c>
      <c r="B1629" t="s">
        <v>8140</v>
      </c>
      <c r="C1629" t="s" s="264">
        <v>5513</v>
      </c>
    </row>
    <row r="1630">
      <c r="A1630" t="s">
        <v>155</v>
      </c>
      <c r="B1630" t="s">
        <v>8141</v>
      </c>
      <c r="C1630" t="s" s="264">
        <v>5932</v>
      </c>
    </row>
    <row r="1631">
      <c r="A1631" t="s">
        <v>155</v>
      </c>
      <c r="B1631" t="s">
        <v>8142</v>
      </c>
      <c r="C1631" t="s" s="264">
        <v>5515</v>
      </c>
    </row>
    <row r="1632">
      <c r="A1632" t="s">
        <v>155</v>
      </c>
      <c r="B1632" t="s">
        <v>8143</v>
      </c>
      <c r="C1632" t="s" s="264">
        <v>5936</v>
      </c>
    </row>
    <row r="1633">
      <c r="A1633" t="s">
        <v>155</v>
      </c>
      <c r="B1633" t="s">
        <v>8144</v>
      </c>
      <c r="C1633" t="s" s="264">
        <v>5906</v>
      </c>
    </row>
    <row r="1634">
      <c r="A1634" t="s">
        <v>155</v>
      </c>
      <c r="B1634" t="s">
        <v>8145</v>
      </c>
      <c r="C1634" t="s" s="264">
        <v>5940</v>
      </c>
    </row>
    <row r="1635">
      <c r="A1635" t="s">
        <v>155</v>
      </c>
      <c r="B1635" t="s">
        <v>8146</v>
      </c>
      <c r="C1635" t="s" s="264">
        <v>5908</v>
      </c>
    </row>
    <row r="1636">
      <c r="A1636" t="s">
        <v>155</v>
      </c>
      <c r="B1636" t="s">
        <v>8147</v>
      </c>
      <c r="C1636" t="s" s="264">
        <v>5910</v>
      </c>
    </row>
    <row r="1637">
      <c r="A1637" t="s">
        <v>155</v>
      </c>
      <c r="B1637" t="s">
        <v>8148</v>
      </c>
      <c r="C1637" t="s" s="264">
        <v>5912</v>
      </c>
    </row>
    <row r="1638">
      <c r="A1638" t="s">
        <v>155</v>
      </c>
      <c r="B1638" t="s">
        <v>8149</v>
      </c>
      <c r="C1638" t="s" s="264">
        <v>5914</v>
      </c>
    </row>
    <row r="1639">
      <c r="A1639" t="s">
        <v>155</v>
      </c>
      <c r="B1639" t="s">
        <v>8150</v>
      </c>
      <c r="C1639" t="s" s="264">
        <v>5521</v>
      </c>
    </row>
    <row r="1640">
      <c r="A1640" t="s">
        <v>155</v>
      </c>
      <c r="B1640" t="s">
        <v>8151</v>
      </c>
      <c r="C1640" t="s" s="264">
        <v>5523</v>
      </c>
    </row>
    <row r="1641">
      <c r="A1641" t="s">
        <v>155</v>
      </c>
      <c r="B1641" t="s">
        <v>8152</v>
      </c>
      <c r="C1641" t="s" s="264">
        <v>5954</v>
      </c>
    </row>
    <row r="1642">
      <c r="A1642" t="s">
        <v>155</v>
      </c>
      <c r="B1642" t="s">
        <v>8153</v>
      </c>
      <c r="C1642" t="s" s="264">
        <v>5525</v>
      </c>
    </row>
    <row r="1643">
      <c r="A1643" t="s">
        <v>155</v>
      </c>
      <c r="B1643" t="s">
        <v>8154</v>
      </c>
      <c r="C1643" t="s" s="264">
        <v>5958</v>
      </c>
    </row>
    <row r="1644">
      <c r="A1644" t="s">
        <v>155</v>
      </c>
      <c r="B1644" t="s">
        <v>8155</v>
      </c>
      <c r="C1644" t="s" s="264">
        <v>5527</v>
      </c>
    </row>
    <row r="1645">
      <c r="A1645" t="s">
        <v>155</v>
      </c>
      <c r="B1645" t="s">
        <v>8156</v>
      </c>
      <c r="C1645" t="s" s="264">
        <v>5962</v>
      </c>
    </row>
    <row r="1646">
      <c r="A1646" t="s">
        <v>155</v>
      </c>
      <c r="B1646" t="s">
        <v>8157</v>
      </c>
      <c r="C1646" t="s" s="264">
        <v>5529</v>
      </c>
    </row>
    <row r="1647">
      <c r="A1647" t="s">
        <v>155</v>
      </c>
      <c r="B1647" t="s">
        <v>8158</v>
      </c>
      <c r="C1647" t="s" s="264">
        <v>5966</v>
      </c>
    </row>
    <row r="1648">
      <c r="A1648" t="s">
        <v>155</v>
      </c>
      <c r="B1648" t="s">
        <v>8159</v>
      </c>
      <c r="C1648" t="s" s="264">
        <v>5531</v>
      </c>
    </row>
    <row r="1649">
      <c r="A1649" t="s">
        <v>155</v>
      </c>
      <c r="B1649" t="s">
        <v>8160</v>
      </c>
      <c r="C1649" t="s" s="264">
        <v>5970</v>
      </c>
    </row>
    <row r="1650">
      <c r="A1650" t="s">
        <v>155</v>
      </c>
      <c r="B1650" t="s">
        <v>8161</v>
      </c>
      <c r="C1650" t="s" s="264">
        <v>5533</v>
      </c>
    </row>
    <row r="1651">
      <c r="A1651" t="s">
        <v>155</v>
      </c>
      <c r="B1651" t="s">
        <v>8162</v>
      </c>
      <c r="C1651" t="s" s="264">
        <v>5974</v>
      </c>
    </row>
    <row r="1652">
      <c r="A1652" t="s">
        <v>155</v>
      </c>
      <c r="B1652" t="s">
        <v>8163</v>
      </c>
      <c r="C1652" t="s" s="264">
        <v>5944</v>
      </c>
    </row>
    <row r="1653">
      <c r="A1653" t="s">
        <v>155</v>
      </c>
      <c r="B1653" t="s">
        <v>8164</v>
      </c>
      <c r="C1653" t="s" s="264">
        <v>5978</v>
      </c>
    </row>
    <row r="1654">
      <c r="A1654" t="s">
        <v>155</v>
      </c>
      <c r="B1654" t="s">
        <v>8165</v>
      </c>
      <c r="C1654" t="s" s="264">
        <v>5946</v>
      </c>
    </row>
    <row r="1655">
      <c r="A1655" t="s">
        <v>155</v>
      </c>
      <c r="B1655" t="s">
        <v>8166</v>
      </c>
      <c r="C1655" t="s" s="264">
        <v>5948</v>
      </c>
    </row>
    <row r="1656">
      <c r="A1656" t="s">
        <v>155</v>
      </c>
      <c r="B1656" t="s">
        <v>8167</v>
      </c>
      <c r="C1656" t="s" s="264">
        <v>5950</v>
      </c>
    </row>
    <row r="1657">
      <c r="A1657" t="s">
        <v>155</v>
      </c>
      <c r="B1657" t="s">
        <v>8168</v>
      </c>
      <c r="C1657" t="s" s="264">
        <v>5952</v>
      </c>
    </row>
    <row r="1658">
      <c r="A1658" t="s">
        <v>155</v>
      </c>
      <c r="B1658" t="s">
        <v>8169</v>
      </c>
      <c r="C1658" t="s" s="264">
        <v>5539</v>
      </c>
    </row>
    <row r="1659">
      <c r="A1659" t="s">
        <v>155</v>
      </c>
      <c r="B1659" t="s">
        <v>8170</v>
      </c>
      <c r="C1659" t="s" s="264">
        <v>5541</v>
      </c>
    </row>
    <row r="1660">
      <c r="A1660" t="s">
        <v>155</v>
      </c>
      <c r="B1660" t="s">
        <v>8171</v>
      </c>
      <c r="C1660" t="s" s="264">
        <v>5992</v>
      </c>
    </row>
    <row r="1661">
      <c r="A1661" t="s">
        <v>155</v>
      </c>
      <c r="B1661" t="s">
        <v>8172</v>
      </c>
      <c r="C1661" t="s" s="264">
        <v>5543</v>
      </c>
    </row>
    <row r="1662">
      <c r="A1662" t="s">
        <v>155</v>
      </c>
      <c r="B1662" t="s">
        <v>8173</v>
      </c>
      <c r="C1662" t="s" s="264">
        <v>5996</v>
      </c>
    </row>
    <row r="1663">
      <c r="A1663" t="s">
        <v>155</v>
      </c>
      <c r="B1663" t="s">
        <v>8174</v>
      </c>
      <c r="C1663" t="s" s="264">
        <v>5545</v>
      </c>
    </row>
    <row r="1664">
      <c r="A1664" t="s">
        <v>155</v>
      </c>
      <c r="B1664" t="s">
        <v>8175</v>
      </c>
      <c r="C1664" t="s" s="264">
        <v>6000</v>
      </c>
    </row>
    <row r="1665">
      <c r="A1665" t="s">
        <v>155</v>
      </c>
      <c r="B1665" t="s">
        <v>8176</v>
      </c>
      <c r="C1665" t="s" s="264">
        <v>5547</v>
      </c>
    </row>
    <row r="1666">
      <c r="A1666" t="s">
        <v>155</v>
      </c>
      <c r="B1666" t="s">
        <v>8177</v>
      </c>
      <c r="C1666" t="s" s="264">
        <v>6004</v>
      </c>
    </row>
    <row r="1667">
      <c r="A1667" t="s">
        <v>155</v>
      </c>
      <c r="B1667" t="s">
        <v>8178</v>
      </c>
      <c r="C1667" t="s" s="264">
        <v>5549</v>
      </c>
    </row>
    <row r="1668">
      <c r="A1668" t="s">
        <v>155</v>
      </c>
      <c r="B1668" t="s">
        <v>8179</v>
      </c>
      <c r="C1668" t="s" s="264">
        <v>6008</v>
      </c>
    </row>
    <row r="1669">
      <c r="A1669" t="s">
        <v>155</v>
      </c>
      <c r="B1669" t="s">
        <v>8180</v>
      </c>
      <c r="C1669" t="s" s="264">
        <v>5551</v>
      </c>
    </row>
    <row r="1670">
      <c r="A1670" t="s">
        <v>155</v>
      </c>
      <c r="B1670" t="s">
        <v>8181</v>
      </c>
      <c r="C1670" t="s" s="264">
        <v>6012</v>
      </c>
    </row>
    <row r="1671">
      <c r="A1671" t="s">
        <v>155</v>
      </c>
      <c r="B1671" t="s">
        <v>8182</v>
      </c>
      <c r="C1671" t="s" s="264">
        <v>5982</v>
      </c>
    </row>
    <row r="1672">
      <c r="A1672" t="s">
        <v>155</v>
      </c>
      <c r="B1672" t="s">
        <v>8183</v>
      </c>
      <c r="C1672" t="s" s="264">
        <v>6016</v>
      </c>
    </row>
    <row r="1673">
      <c r="A1673" t="s">
        <v>155</v>
      </c>
      <c r="B1673" t="s">
        <v>8184</v>
      </c>
      <c r="C1673" t="s" s="264">
        <v>5984</v>
      </c>
    </row>
    <row r="1674">
      <c r="A1674" t="s">
        <v>155</v>
      </c>
      <c r="B1674" t="s">
        <v>8185</v>
      </c>
      <c r="C1674" t="s" s="264">
        <v>5986</v>
      </c>
    </row>
    <row r="1675">
      <c r="A1675" t="s">
        <v>155</v>
      </c>
      <c r="B1675" t="s">
        <v>8186</v>
      </c>
      <c r="C1675" t="s" s="264">
        <v>5988</v>
      </c>
    </row>
    <row r="1676">
      <c r="A1676" t="s">
        <v>155</v>
      </c>
      <c r="B1676" t="s">
        <v>8187</v>
      </c>
      <c r="C1676" t="s" s="264">
        <v>5990</v>
      </c>
    </row>
    <row r="1677">
      <c r="A1677" t="s">
        <v>155</v>
      </c>
      <c r="B1677" t="s">
        <v>8188</v>
      </c>
      <c r="C1677" t="s" s="264">
        <v>5557</v>
      </c>
    </row>
    <row r="1678">
      <c r="A1678" t="s">
        <v>155</v>
      </c>
      <c r="B1678" t="s">
        <v>8189</v>
      </c>
      <c r="C1678" t="s" s="264">
        <v>5559</v>
      </c>
    </row>
    <row r="1679">
      <c r="A1679" t="s">
        <v>155</v>
      </c>
      <c r="B1679" t="s">
        <v>8190</v>
      </c>
      <c r="C1679" t="s" s="264">
        <v>6030</v>
      </c>
    </row>
    <row r="1680">
      <c r="A1680" t="s">
        <v>155</v>
      </c>
      <c r="B1680" t="s">
        <v>8191</v>
      </c>
      <c r="C1680" t="s" s="264">
        <v>5561</v>
      </c>
    </row>
    <row r="1681">
      <c r="A1681" t="s">
        <v>155</v>
      </c>
      <c r="B1681" t="s">
        <v>8192</v>
      </c>
      <c r="C1681" t="s" s="264">
        <v>6034</v>
      </c>
    </row>
    <row r="1682">
      <c r="A1682" t="s">
        <v>155</v>
      </c>
      <c r="B1682" t="s">
        <v>8193</v>
      </c>
      <c r="C1682" t="s" s="264">
        <v>5563</v>
      </c>
    </row>
    <row r="1683">
      <c r="A1683" t="s">
        <v>155</v>
      </c>
      <c r="B1683" t="s">
        <v>8194</v>
      </c>
      <c r="C1683" t="s" s="264">
        <v>6038</v>
      </c>
    </row>
    <row r="1684">
      <c r="A1684" t="s">
        <v>155</v>
      </c>
      <c r="B1684" t="s">
        <v>8195</v>
      </c>
      <c r="C1684" t="s" s="264">
        <v>5565</v>
      </c>
    </row>
    <row r="1685">
      <c r="A1685" t="s">
        <v>155</v>
      </c>
      <c r="B1685" t="s">
        <v>8196</v>
      </c>
      <c r="C1685" t="s" s="264">
        <v>6042</v>
      </c>
    </row>
    <row r="1686">
      <c r="A1686" t="s">
        <v>155</v>
      </c>
      <c r="B1686" t="s">
        <v>8197</v>
      </c>
      <c r="C1686" t="s" s="264">
        <v>5567</v>
      </c>
    </row>
    <row r="1687">
      <c r="A1687" t="s">
        <v>155</v>
      </c>
      <c r="B1687" t="s">
        <v>8198</v>
      </c>
      <c r="C1687" t="s" s="264">
        <v>6046</v>
      </c>
    </row>
    <row r="1688">
      <c r="A1688" t="s">
        <v>155</v>
      </c>
      <c r="B1688" t="s">
        <v>8199</v>
      </c>
      <c r="C1688" t="s" s="264">
        <v>5569</v>
      </c>
    </row>
    <row r="1689">
      <c r="A1689" t="s">
        <v>155</v>
      </c>
      <c r="B1689" t="s">
        <v>8200</v>
      </c>
      <c r="C1689" t="s" s="264">
        <v>6050</v>
      </c>
    </row>
    <row r="1690">
      <c r="A1690" t="s">
        <v>155</v>
      </c>
      <c r="B1690" t="s">
        <v>8201</v>
      </c>
      <c r="C1690" t="s" s="264">
        <v>6020</v>
      </c>
    </row>
    <row r="1691">
      <c r="A1691" t="s">
        <v>155</v>
      </c>
      <c r="B1691" t="s">
        <v>8202</v>
      </c>
      <c r="C1691" t="s" s="264">
        <v>6054</v>
      </c>
    </row>
    <row r="1692">
      <c r="A1692" t="s">
        <v>155</v>
      </c>
      <c r="B1692" t="s">
        <v>8203</v>
      </c>
      <c r="C1692" t="s" s="264">
        <v>6022</v>
      </c>
    </row>
    <row r="1693">
      <c r="A1693" t="s">
        <v>155</v>
      </c>
      <c r="B1693" t="s">
        <v>8204</v>
      </c>
      <c r="C1693" t="s" s="264">
        <v>6024</v>
      </c>
    </row>
    <row r="1694">
      <c r="A1694" t="s">
        <v>155</v>
      </c>
      <c r="B1694" t="s">
        <v>8205</v>
      </c>
      <c r="C1694" t="s" s="264">
        <v>6026</v>
      </c>
    </row>
    <row r="1695">
      <c r="A1695" t="s">
        <v>155</v>
      </c>
      <c r="B1695" t="s">
        <v>8206</v>
      </c>
      <c r="C1695" t="s" s="264">
        <v>6028</v>
      </c>
    </row>
    <row r="1696">
      <c r="A1696" t="s">
        <v>155</v>
      </c>
      <c r="B1696" t="s">
        <v>8207</v>
      </c>
      <c r="C1696" t="s" s="264">
        <v>5575</v>
      </c>
    </row>
    <row r="1697">
      <c r="A1697" t="s">
        <v>155</v>
      </c>
      <c r="B1697" t="s">
        <v>8208</v>
      </c>
      <c r="C1697" t="s" s="264">
        <v>5577</v>
      </c>
    </row>
    <row r="1698">
      <c r="A1698" t="s">
        <v>155</v>
      </c>
      <c r="B1698" t="s">
        <v>8209</v>
      </c>
      <c r="C1698" t="s" s="264">
        <v>6068</v>
      </c>
    </row>
    <row r="1699">
      <c r="A1699" t="s">
        <v>155</v>
      </c>
      <c r="B1699" t="s">
        <v>8210</v>
      </c>
      <c r="C1699" t="s" s="264">
        <v>5579</v>
      </c>
    </row>
    <row r="1700">
      <c r="A1700" t="s">
        <v>155</v>
      </c>
      <c r="B1700" t="s">
        <v>8211</v>
      </c>
      <c r="C1700" t="s" s="264">
        <v>6072</v>
      </c>
    </row>
    <row r="1701">
      <c r="A1701" t="s">
        <v>155</v>
      </c>
      <c r="B1701" t="s">
        <v>8212</v>
      </c>
      <c r="C1701" t="s" s="264">
        <v>5581</v>
      </c>
    </row>
    <row r="1702">
      <c r="A1702" t="s">
        <v>155</v>
      </c>
      <c r="B1702" t="s">
        <v>8213</v>
      </c>
      <c r="C1702" t="s" s="264">
        <v>6076</v>
      </c>
    </row>
    <row r="1703">
      <c r="A1703" t="s">
        <v>155</v>
      </c>
      <c r="B1703" t="s">
        <v>8214</v>
      </c>
      <c r="C1703" t="s" s="264">
        <v>5583</v>
      </c>
    </row>
    <row r="1704">
      <c r="A1704" t="s">
        <v>155</v>
      </c>
      <c r="B1704" t="s">
        <v>8215</v>
      </c>
      <c r="C1704" t="s" s="264">
        <v>6080</v>
      </c>
    </row>
    <row r="1705">
      <c r="A1705" t="s">
        <v>155</v>
      </c>
      <c r="B1705" t="s">
        <v>8216</v>
      </c>
      <c r="C1705" t="s" s="264">
        <v>5585</v>
      </c>
    </row>
    <row r="1706">
      <c r="A1706" t="s">
        <v>155</v>
      </c>
      <c r="B1706" t="s">
        <v>8217</v>
      </c>
      <c r="C1706" t="s" s="264">
        <v>6084</v>
      </c>
    </row>
    <row r="1707">
      <c r="A1707" t="s">
        <v>155</v>
      </c>
      <c r="B1707" t="s">
        <v>8218</v>
      </c>
      <c r="C1707" t="s" s="264">
        <v>5587</v>
      </c>
    </row>
    <row r="1708">
      <c r="A1708" t="s">
        <v>155</v>
      </c>
      <c r="B1708" t="s">
        <v>8219</v>
      </c>
      <c r="C1708" t="s" s="264">
        <v>6088</v>
      </c>
    </row>
    <row r="1709">
      <c r="A1709" t="s">
        <v>155</v>
      </c>
      <c r="B1709" t="s">
        <v>8220</v>
      </c>
      <c r="C1709" t="s" s="264">
        <v>6058</v>
      </c>
    </row>
    <row r="1710">
      <c r="A1710" t="s">
        <v>155</v>
      </c>
      <c r="B1710" t="s">
        <v>8221</v>
      </c>
      <c r="C1710" t="s" s="264">
        <v>6092</v>
      </c>
    </row>
    <row r="1711">
      <c r="A1711" t="s">
        <v>155</v>
      </c>
      <c r="B1711" t="s">
        <v>8222</v>
      </c>
      <c r="C1711" t="s" s="264">
        <v>6060</v>
      </c>
    </row>
    <row r="1712">
      <c r="A1712" t="s">
        <v>155</v>
      </c>
      <c r="B1712" t="s">
        <v>8223</v>
      </c>
      <c r="C1712" t="s" s="264">
        <v>6062</v>
      </c>
    </row>
    <row r="1713">
      <c r="A1713" t="s">
        <v>155</v>
      </c>
      <c r="B1713" t="s">
        <v>8224</v>
      </c>
      <c r="C1713" t="s" s="264">
        <v>6064</v>
      </c>
    </row>
    <row r="1714">
      <c r="A1714" t="s">
        <v>155</v>
      </c>
      <c r="B1714" t="s">
        <v>8225</v>
      </c>
      <c r="C1714" t="s" s="264">
        <v>6066</v>
      </c>
    </row>
    <row r="1715">
      <c r="A1715" t="s">
        <v>155</v>
      </c>
      <c r="B1715" t="s">
        <v>8226</v>
      </c>
      <c r="C1715" t="s" s="264">
        <v>5593</v>
      </c>
    </row>
    <row r="1716">
      <c r="A1716" t="s">
        <v>155</v>
      </c>
      <c r="B1716" t="s">
        <v>8227</v>
      </c>
      <c r="C1716" t="s" s="264">
        <v>5595</v>
      </c>
    </row>
    <row r="1717">
      <c r="A1717" t="s">
        <v>155</v>
      </c>
      <c r="B1717" t="s">
        <v>8228</v>
      </c>
      <c r="C1717" t="s" s="264">
        <v>6106</v>
      </c>
    </row>
    <row r="1718">
      <c r="A1718" t="s">
        <v>155</v>
      </c>
      <c r="B1718" t="s">
        <v>8229</v>
      </c>
      <c r="C1718" t="s" s="264">
        <v>5597</v>
      </c>
    </row>
    <row r="1719">
      <c r="A1719" t="s">
        <v>155</v>
      </c>
      <c r="B1719" t="s">
        <v>8230</v>
      </c>
      <c r="C1719" t="s" s="264">
        <v>6110</v>
      </c>
    </row>
    <row r="1720">
      <c r="A1720" t="s">
        <v>155</v>
      </c>
      <c r="B1720" t="s">
        <v>8231</v>
      </c>
      <c r="C1720" t="s" s="264">
        <v>5599</v>
      </c>
    </row>
    <row r="1721">
      <c r="A1721" t="s">
        <v>155</v>
      </c>
      <c r="B1721" t="s">
        <v>8232</v>
      </c>
      <c r="C1721" t="s" s="264">
        <v>6114</v>
      </c>
    </row>
    <row r="1722">
      <c r="A1722" t="s">
        <v>155</v>
      </c>
      <c r="B1722" t="s">
        <v>8233</v>
      </c>
      <c r="C1722" t="s" s="264">
        <v>5601</v>
      </c>
    </row>
    <row r="1723">
      <c r="A1723" t="s">
        <v>155</v>
      </c>
      <c r="B1723" t="s">
        <v>8234</v>
      </c>
      <c r="C1723" t="s" s="264">
        <v>6118</v>
      </c>
    </row>
    <row r="1724">
      <c r="A1724" t="s">
        <v>155</v>
      </c>
      <c r="B1724" t="s">
        <v>8235</v>
      </c>
      <c r="C1724" t="s" s="264">
        <v>5603</v>
      </c>
    </row>
    <row r="1725">
      <c r="A1725" t="s">
        <v>155</v>
      </c>
      <c r="B1725" t="s">
        <v>8236</v>
      </c>
      <c r="C1725" t="s" s="264">
        <v>6122</v>
      </c>
    </row>
    <row r="1726">
      <c r="A1726" t="s">
        <v>155</v>
      </c>
      <c r="B1726" t="s">
        <v>8237</v>
      </c>
      <c r="C1726" t="s" s="264">
        <v>5605</v>
      </c>
    </row>
    <row r="1727">
      <c r="A1727" t="s">
        <v>155</v>
      </c>
      <c r="B1727" t="s">
        <v>8238</v>
      </c>
      <c r="C1727" t="s" s="264">
        <v>6126</v>
      </c>
    </row>
    <row r="1728">
      <c r="A1728" t="s">
        <v>155</v>
      </c>
      <c r="B1728" t="s">
        <v>8239</v>
      </c>
      <c r="C1728" t="s" s="264">
        <v>6096</v>
      </c>
    </row>
    <row r="1729">
      <c r="A1729" t="s">
        <v>155</v>
      </c>
      <c r="B1729" t="s">
        <v>8240</v>
      </c>
      <c r="C1729" t="s" s="264">
        <v>6130</v>
      </c>
    </row>
    <row r="1730">
      <c r="A1730" t="s">
        <v>155</v>
      </c>
      <c r="B1730" t="s">
        <v>8241</v>
      </c>
      <c r="C1730" t="s" s="264">
        <v>6098</v>
      </c>
    </row>
    <row r="1731">
      <c r="A1731" t="s">
        <v>155</v>
      </c>
      <c r="B1731" t="s">
        <v>8242</v>
      </c>
      <c r="C1731" t="s" s="264">
        <v>6100</v>
      </c>
    </row>
    <row r="1732">
      <c r="A1732" t="s">
        <v>155</v>
      </c>
      <c r="B1732" t="s">
        <v>8243</v>
      </c>
      <c r="C1732" t="s" s="264">
        <v>6102</v>
      </c>
    </row>
    <row r="1733">
      <c r="A1733" t="s">
        <v>155</v>
      </c>
      <c r="B1733" t="s">
        <v>8244</v>
      </c>
      <c r="C1733" t="s" s="264">
        <v>6104</v>
      </c>
    </row>
    <row r="1734">
      <c r="A1734" t="s">
        <v>155</v>
      </c>
      <c r="B1734" t="s">
        <v>8245</v>
      </c>
      <c r="C1734" t="s" s="264">
        <v>5611</v>
      </c>
    </row>
    <row r="1735">
      <c r="A1735" t="s">
        <v>155</v>
      </c>
      <c r="B1735" t="s">
        <v>8246</v>
      </c>
      <c r="C1735" t="s" s="264">
        <v>5613</v>
      </c>
    </row>
    <row r="1736">
      <c r="A1736" t="s">
        <v>155</v>
      </c>
      <c r="B1736" t="s">
        <v>8247</v>
      </c>
      <c r="C1736" t="s" s="264">
        <v>6144</v>
      </c>
    </row>
    <row r="1737">
      <c r="A1737" t="s">
        <v>155</v>
      </c>
      <c r="B1737" t="s">
        <v>8248</v>
      </c>
      <c r="C1737" t="s" s="264">
        <v>5615</v>
      </c>
    </row>
    <row r="1738">
      <c r="A1738" t="s">
        <v>155</v>
      </c>
      <c r="B1738" t="s">
        <v>8249</v>
      </c>
      <c r="C1738" t="s" s="264">
        <v>6148</v>
      </c>
    </row>
    <row r="1739">
      <c r="A1739" t="s">
        <v>155</v>
      </c>
      <c r="B1739" t="s">
        <v>8250</v>
      </c>
      <c r="C1739" t="s" s="264">
        <v>5617</v>
      </c>
    </row>
    <row r="1740">
      <c r="A1740" t="s">
        <v>155</v>
      </c>
      <c r="B1740" t="s">
        <v>8251</v>
      </c>
      <c r="C1740" t="s" s="264">
        <v>6152</v>
      </c>
    </row>
    <row r="1741">
      <c r="A1741" t="s">
        <v>155</v>
      </c>
      <c r="B1741" t="s">
        <v>8252</v>
      </c>
      <c r="C1741" t="s" s="264">
        <v>5619</v>
      </c>
    </row>
    <row r="1742">
      <c r="A1742" t="s">
        <v>155</v>
      </c>
      <c r="B1742" t="s">
        <v>8253</v>
      </c>
      <c r="C1742" t="s" s="264">
        <v>6156</v>
      </c>
    </row>
    <row r="1743">
      <c r="A1743" t="s">
        <v>155</v>
      </c>
      <c r="B1743" t="s">
        <v>8254</v>
      </c>
      <c r="C1743" t="s" s="264">
        <v>5621</v>
      </c>
    </row>
    <row r="1744">
      <c r="A1744" t="s">
        <v>155</v>
      </c>
      <c r="B1744" t="s">
        <v>8255</v>
      </c>
      <c r="C1744" t="s" s="264">
        <v>6160</v>
      </c>
    </row>
    <row r="1745">
      <c r="A1745" t="s">
        <v>155</v>
      </c>
      <c r="B1745" t="s">
        <v>8256</v>
      </c>
      <c r="C1745" t="s" s="264">
        <v>5623</v>
      </c>
    </row>
    <row r="1746">
      <c r="A1746" t="s">
        <v>155</v>
      </c>
      <c r="B1746" t="s">
        <v>8257</v>
      </c>
      <c r="C1746" t="s" s="264">
        <v>6164</v>
      </c>
    </row>
    <row r="1747">
      <c r="A1747" t="s">
        <v>155</v>
      </c>
      <c r="B1747" t="s">
        <v>8258</v>
      </c>
      <c r="C1747" t="s" s="264">
        <v>6134</v>
      </c>
    </row>
    <row r="1748">
      <c r="A1748" t="s">
        <v>155</v>
      </c>
      <c r="B1748" t="s">
        <v>8259</v>
      </c>
      <c r="C1748" t="s" s="264">
        <v>6168</v>
      </c>
    </row>
    <row r="1749">
      <c r="A1749" t="s">
        <v>155</v>
      </c>
      <c r="B1749" t="s">
        <v>8260</v>
      </c>
      <c r="C1749" t="s" s="264">
        <v>6136</v>
      </c>
    </row>
    <row r="1750">
      <c r="A1750" t="s">
        <v>155</v>
      </c>
      <c r="B1750" t="s">
        <v>8261</v>
      </c>
      <c r="C1750" t="s" s="264">
        <v>6138</v>
      </c>
    </row>
    <row r="1751">
      <c r="A1751" t="s">
        <v>155</v>
      </c>
      <c r="B1751" t="s">
        <v>8262</v>
      </c>
      <c r="C1751" t="s" s="264">
        <v>6140</v>
      </c>
    </row>
    <row r="1752">
      <c r="A1752" t="s">
        <v>155</v>
      </c>
      <c r="B1752" t="s">
        <v>8263</v>
      </c>
      <c r="C1752" t="s" s="264">
        <v>6142</v>
      </c>
    </row>
    <row r="1753">
      <c r="A1753" t="s">
        <v>155</v>
      </c>
      <c r="B1753" t="s">
        <v>8264</v>
      </c>
      <c r="C1753" t="s" s="264">
        <v>5629</v>
      </c>
    </row>
    <row r="1754">
      <c r="A1754" t="s">
        <v>155</v>
      </c>
      <c r="B1754" t="s">
        <v>8265</v>
      </c>
      <c r="C1754" t="s" s="264">
        <v>5631</v>
      </c>
    </row>
    <row r="1755">
      <c r="A1755" t="s">
        <v>155</v>
      </c>
      <c r="B1755" t="s">
        <v>8266</v>
      </c>
      <c r="C1755" t="s" s="264">
        <v>6182</v>
      </c>
    </row>
    <row r="1756">
      <c r="A1756" t="s">
        <v>155</v>
      </c>
      <c r="B1756" t="s">
        <v>8267</v>
      </c>
      <c r="C1756" t="s" s="264">
        <v>5633</v>
      </c>
    </row>
    <row r="1757">
      <c r="A1757" t="s">
        <v>155</v>
      </c>
      <c r="B1757" t="s">
        <v>8268</v>
      </c>
      <c r="C1757" t="s" s="264">
        <v>6186</v>
      </c>
    </row>
    <row r="1758">
      <c r="A1758" t="s">
        <v>155</v>
      </c>
      <c r="B1758" t="s">
        <v>8269</v>
      </c>
      <c r="C1758" t="s" s="264">
        <v>5635</v>
      </c>
    </row>
    <row r="1759">
      <c r="A1759" t="s">
        <v>155</v>
      </c>
      <c r="B1759" t="s">
        <v>8270</v>
      </c>
      <c r="C1759" t="s" s="264">
        <v>6190</v>
      </c>
    </row>
    <row r="1760">
      <c r="A1760" t="s">
        <v>155</v>
      </c>
      <c r="B1760" t="s">
        <v>8271</v>
      </c>
      <c r="C1760" t="s" s="264">
        <v>5637</v>
      </c>
    </row>
    <row r="1761">
      <c r="A1761" t="s">
        <v>155</v>
      </c>
      <c r="B1761" t="s">
        <v>8272</v>
      </c>
      <c r="C1761" t="s" s="264">
        <v>6194</v>
      </c>
    </row>
    <row r="1762">
      <c r="A1762" t="s">
        <v>155</v>
      </c>
      <c r="B1762" t="s">
        <v>8273</v>
      </c>
      <c r="C1762" t="s" s="264">
        <v>5639</v>
      </c>
    </row>
    <row r="1763">
      <c r="A1763" t="s">
        <v>155</v>
      </c>
      <c r="B1763" t="s">
        <v>8274</v>
      </c>
      <c r="C1763" t="s" s="264">
        <v>6198</v>
      </c>
    </row>
    <row r="1764">
      <c r="A1764" t="s">
        <v>155</v>
      </c>
      <c r="B1764" t="s">
        <v>8275</v>
      </c>
      <c r="C1764" t="s" s="264">
        <v>5641</v>
      </c>
    </row>
    <row r="1765">
      <c r="A1765" t="s">
        <v>155</v>
      </c>
      <c r="B1765" t="s">
        <v>8276</v>
      </c>
      <c r="C1765" t="s" s="264">
        <v>6202</v>
      </c>
    </row>
    <row r="1766">
      <c r="A1766" t="s">
        <v>155</v>
      </c>
      <c r="B1766" t="s">
        <v>8277</v>
      </c>
      <c r="C1766" t="s" s="264">
        <v>6172</v>
      </c>
    </row>
    <row r="1767">
      <c r="A1767" t="s">
        <v>155</v>
      </c>
      <c r="B1767" t="s">
        <v>8278</v>
      </c>
      <c r="C1767" t="s" s="264">
        <v>6206</v>
      </c>
    </row>
    <row r="1768">
      <c r="A1768" t="s">
        <v>155</v>
      </c>
      <c r="B1768" t="s">
        <v>8279</v>
      </c>
      <c r="C1768" t="s" s="264">
        <v>6174</v>
      </c>
    </row>
    <row r="1769">
      <c r="A1769" t="s">
        <v>155</v>
      </c>
      <c r="B1769" t="s">
        <v>8280</v>
      </c>
      <c r="C1769" t="s" s="264">
        <v>6176</v>
      </c>
    </row>
    <row r="1770">
      <c r="A1770" t="s">
        <v>155</v>
      </c>
      <c r="B1770" t="s">
        <v>8281</v>
      </c>
      <c r="C1770" t="s" s="264">
        <v>6178</v>
      </c>
    </row>
    <row r="1771">
      <c r="A1771" t="s">
        <v>155</v>
      </c>
      <c r="B1771" t="s">
        <v>8282</v>
      </c>
      <c r="C1771" t="s" s="264">
        <v>6180</v>
      </c>
    </row>
    <row r="1772">
      <c r="A1772" t="s">
        <v>155</v>
      </c>
      <c r="B1772" t="s">
        <v>8283</v>
      </c>
      <c r="C1772" t="s" s="264">
        <v>5647</v>
      </c>
    </row>
    <row r="1773">
      <c r="A1773" t="s">
        <v>155</v>
      </c>
      <c r="B1773" t="s">
        <v>8284</v>
      </c>
      <c r="C1773" t="s" s="264">
        <v>5649</v>
      </c>
    </row>
    <row r="1774">
      <c r="A1774" t="s">
        <v>155</v>
      </c>
      <c r="B1774" t="s">
        <v>8285</v>
      </c>
      <c r="C1774" t="s" s="264">
        <v>6220</v>
      </c>
    </row>
    <row r="1775">
      <c r="A1775" t="s">
        <v>155</v>
      </c>
      <c r="B1775" t="s">
        <v>8286</v>
      </c>
      <c r="C1775" t="s" s="264">
        <v>5651</v>
      </c>
    </row>
    <row r="1776">
      <c r="A1776" t="s">
        <v>155</v>
      </c>
      <c r="B1776" t="s">
        <v>8287</v>
      </c>
      <c r="C1776" t="s" s="264">
        <v>6224</v>
      </c>
    </row>
    <row r="1777">
      <c r="A1777" t="s">
        <v>155</v>
      </c>
      <c r="B1777" t="s">
        <v>8288</v>
      </c>
      <c r="C1777" t="s" s="264">
        <v>5653</v>
      </c>
    </row>
    <row r="1778">
      <c r="A1778" t="s">
        <v>155</v>
      </c>
      <c r="B1778" t="s">
        <v>8289</v>
      </c>
      <c r="C1778" t="s" s="264">
        <v>6228</v>
      </c>
    </row>
    <row r="1779">
      <c r="A1779" t="s">
        <v>155</v>
      </c>
      <c r="B1779" t="s">
        <v>8290</v>
      </c>
      <c r="C1779" t="s" s="264">
        <v>5655</v>
      </c>
    </row>
    <row r="1780">
      <c r="A1780" t="s">
        <v>155</v>
      </c>
      <c r="B1780" t="s">
        <v>8291</v>
      </c>
      <c r="C1780" t="s" s="264">
        <v>6232</v>
      </c>
    </row>
    <row r="1781">
      <c r="A1781" t="s">
        <v>155</v>
      </c>
      <c r="B1781" t="s">
        <v>8292</v>
      </c>
      <c r="C1781" t="s" s="264">
        <v>5657</v>
      </c>
    </row>
    <row r="1782">
      <c r="A1782" t="s">
        <v>155</v>
      </c>
      <c r="B1782" t="s">
        <v>8293</v>
      </c>
      <c r="C1782" t="s" s="264">
        <v>6236</v>
      </c>
    </row>
    <row r="1783">
      <c r="A1783" t="s">
        <v>155</v>
      </c>
      <c r="B1783" t="s">
        <v>8294</v>
      </c>
      <c r="C1783" t="s" s="264">
        <v>5659</v>
      </c>
    </row>
    <row r="1784">
      <c r="A1784" t="s">
        <v>155</v>
      </c>
      <c r="B1784" t="s">
        <v>8295</v>
      </c>
      <c r="C1784" t="s" s="264">
        <v>6240</v>
      </c>
    </row>
    <row r="1785">
      <c r="A1785" t="s">
        <v>155</v>
      </c>
      <c r="B1785" t="s">
        <v>8296</v>
      </c>
      <c r="C1785" t="s" s="264">
        <v>6210</v>
      </c>
    </row>
    <row r="1786">
      <c r="A1786" t="s">
        <v>155</v>
      </c>
      <c r="B1786" t="s">
        <v>8297</v>
      </c>
      <c r="C1786" t="s" s="264">
        <v>6244</v>
      </c>
    </row>
    <row r="1787">
      <c r="A1787" t="s">
        <v>155</v>
      </c>
      <c r="B1787" t="s">
        <v>8298</v>
      </c>
      <c r="C1787" t="s" s="264">
        <v>6212</v>
      </c>
    </row>
    <row r="1788">
      <c r="A1788" t="s">
        <v>155</v>
      </c>
      <c r="B1788" t="s">
        <v>8299</v>
      </c>
      <c r="C1788" t="s" s="264">
        <v>6214</v>
      </c>
    </row>
    <row r="1789">
      <c r="A1789" t="s">
        <v>155</v>
      </c>
      <c r="B1789" t="s">
        <v>8300</v>
      </c>
      <c r="C1789" t="s" s="264">
        <v>6216</v>
      </c>
    </row>
    <row r="1790">
      <c r="A1790" t="s">
        <v>155</v>
      </c>
      <c r="B1790" t="s">
        <v>8301</v>
      </c>
      <c r="C1790" t="s" s="264">
        <v>6218</v>
      </c>
    </row>
    <row r="1791">
      <c r="A1791" t="s">
        <v>156</v>
      </c>
      <c r="B1791" t="s">
        <v>8302</v>
      </c>
      <c r="C1791" t="s" s="264">
        <v>5688</v>
      </c>
    </row>
    <row r="1792">
      <c r="A1792" t="s">
        <v>156</v>
      </c>
      <c r="B1792" t="s">
        <v>8303</v>
      </c>
      <c r="C1792" t="s" s="264">
        <v>5692</v>
      </c>
    </row>
    <row r="1793">
      <c r="A1793" t="s">
        <v>156</v>
      </c>
      <c r="B1793" t="s">
        <v>8304</v>
      </c>
      <c r="C1793" t="s" s="264">
        <v>5696</v>
      </c>
    </row>
    <row r="1794">
      <c r="A1794" t="s">
        <v>156</v>
      </c>
      <c r="B1794" t="s">
        <v>8305</v>
      </c>
      <c r="C1794" t="s" s="264">
        <v>5726</v>
      </c>
    </row>
    <row r="1795">
      <c r="A1795" t="s">
        <v>156</v>
      </c>
      <c r="B1795" t="s">
        <v>8306</v>
      </c>
      <c r="C1795" t="s" s="264">
        <v>5730</v>
      </c>
    </row>
    <row r="1796">
      <c r="A1796" t="s">
        <v>156</v>
      </c>
      <c r="B1796" t="s">
        <v>8307</v>
      </c>
      <c r="C1796" t="s" s="264">
        <v>5734</v>
      </c>
    </row>
    <row r="1797">
      <c r="A1797" t="s">
        <v>156</v>
      </c>
      <c r="B1797" t="s">
        <v>8308</v>
      </c>
      <c r="C1797" t="s" s="264">
        <v>5764</v>
      </c>
    </row>
    <row r="1798">
      <c r="A1798" t="s">
        <v>156</v>
      </c>
      <c r="B1798" t="s">
        <v>8309</v>
      </c>
      <c r="C1798" t="s" s="264">
        <v>5768</v>
      </c>
    </row>
    <row r="1799">
      <c r="A1799" t="s">
        <v>156</v>
      </c>
      <c r="B1799" t="s">
        <v>8310</v>
      </c>
      <c r="C1799" t="s" s="264">
        <v>5772</v>
      </c>
    </row>
    <row r="1800">
      <c r="A1800" t="s">
        <v>156</v>
      </c>
      <c r="B1800" t="s">
        <v>8311</v>
      </c>
      <c r="C1800" t="s" s="264">
        <v>5802</v>
      </c>
    </row>
    <row r="1801">
      <c r="A1801" t="s">
        <v>156</v>
      </c>
      <c r="B1801" t="s">
        <v>8312</v>
      </c>
      <c r="C1801" t="s" s="264">
        <v>5806</v>
      </c>
    </row>
    <row r="1802">
      <c r="A1802" t="s">
        <v>156</v>
      </c>
      <c r="B1802" t="s">
        <v>8313</v>
      </c>
      <c r="C1802" t="s" s="264">
        <v>5810</v>
      </c>
    </row>
    <row r="1803">
      <c r="A1803" t="s">
        <v>156</v>
      </c>
      <c r="B1803" t="s">
        <v>8314</v>
      </c>
      <c r="C1803" t="s" s="264">
        <v>5840</v>
      </c>
    </row>
    <row r="1804">
      <c r="A1804" t="s">
        <v>156</v>
      </c>
      <c r="B1804" t="s">
        <v>8315</v>
      </c>
      <c r="C1804" t="s" s="264">
        <v>5844</v>
      </c>
    </row>
    <row r="1805">
      <c r="A1805" t="s">
        <v>156</v>
      </c>
      <c r="B1805" t="s">
        <v>8316</v>
      </c>
      <c r="C1805" t="s" s="264">
        <v>5848</v>
      </c>
    </row>
    <row r="1806">
      <c r="A1806" t="s">
        <v>156</v>
      </c>
      <c r="B1806" t="s">
        <v>8317</v>
      </c>
      <c r="C1806" t="s" s="264">
        <v>5878</v>
      </c>
    </row>
    <row r="1807">
      <c r="A1807" t="s">
        <v>156</v>
      </c>
      <c r="B1807" t="s">
        <v>8318</v>
      </c>
      <c r="C1807" t="s" s="264">
        <v>5882</v>
      </c>
    </row>
    <row r="1808">
      <c r="A1808" t="s">
        <v>156</v>
      </c>
      <c r="B1808" t="s">
        <v>8319</v>
      </c>
      <c r="C1808" t="s" s="264">
        <v>5886</v>
      </c>
    </row>
    <row r="1809">
      <c r="A1809" t="s">
        <v>156</v>
      </c>
      <c r="B1809" t="s">
        <v>8320</v>
      </c>
      <c r="C1809" t="s" s="264">
        <v>5916</v>
      </c>
    </row>
    <row r="1810">
      <c r="A1810" t="s">
        <v>156</v>
      </c>
      <c r="B1810" t="s">
        <v>8321</v>
      </c>
      <c r="C1810" t="s" s="264">
        <v>5920</v>
      </c>
    </row>
    <row r="1811">
      <c r="A1811" t="s">
        <v>156</v>
      </c>
      <c r="B1811" t="s">
        <v>8322</v>
      </c>
      <c r="C1811" t="s" s="264">
        <v>5924</v>
      </c>
    </row>
    <row r="1812">
      <c r="A1812" t="s">
        <v>156</v>
      </c>
      <c r="B1812" t="s">
        <v>8323</v>
      </c>
      <c r="C1812" t="s" s="264">
        <v>5954</v>
      </c>
    </row>
    <row r="1813">
      <c r="A1813" t="s">
        <v>156</v>
      </c>
      <c r="B1813" t="s">
        <v>8324</v>
      </c>
      <c r="C1813" t="s" s="264">
        <v>5958</v>
      </c>
    </row>
    <row r="1814">
      <c r="A1814" t="s">
        <v>156</v>
      </c>
      <c r="B1814" t="s">
        <v>8325</v>
      </c>
      <c r="C1814" t="s" s="264">
        <v>5962</v>
      </c>
    </row>
    <row r="1815">
      <c r="A1815" t="s">
        <v>156</v>
      </c>
      <c r="B1815" t="s">
        <v>8326</v>
      </c>
      <c r="C1815" t="s" s="264">
        <v>5992</v>
      </c>
    </row>
    <row r="1816">
      <c r="A1816" t="s">
        <v>156</v>
      </c>
      <c r="B1816" t="s">
        <v>8327</v>
      </c>
      <c r="C1816" t="s" s="264">
        <v>5996</v>
      </c>
    </row>
    <row r="1817">
      <c r="A1817" t="s">
        <v>156</v>
      </c>
      <c r="B1817" t="s">
        <v>8328</v>
      </c>
      <c r="C1817" t="s" s="264">
        <v>6000</v>
      </c>
    </row>
    <row r="1818">
      <c r="A1818" t="s">
        <v>156</v>
      </c>
      <c r="B1818" t="s">
        <v>8329</v>
      </c>
      <c r="C1818" t="s" s="264">
        <v>6030</v>
      </c>
    </row>
    <row r="1819">
      <c r="A1819" t="s">
        <v>156</v>
      </c>
      <c r="B1819" t="s">
        <v>8330</v>
      </c>
      <c r="C1819" t="s" s="264">
        <v>6034</v>
      </c>
    </row>
    <row r="1820">
      <c r="A1820" t="s">
        <v>156</v>
      </c>
      <c r="B1820" t="s">
        <v>8331</v>
      </c>
      <c r="C1820" t="s" s="264">
        <v>6038</v>
      </c>
    </row>
    <row r="1821">
      <c r="A1821" t="s">
        <v>156</v>
      </c>
      <c r="B1821" t="s">
        <v>8332</v>
      </c>
      <c r="C1821" t="s" s="264">
        <v>6068</v>
      </c>
    </row>
    <row r="1822">
      <c r="A1822" t="s">
        <v>156</v>
      </c>
      <c r="B1822" t="s">
        <v>8333</v>
      </c>
      <c r="C1822" t="s" s="264">
        <v>6072</v>
      </c>
    </row>
    <row r="1823">
      <c r="A1823" t="s">
        <v>156</v>
      </c>
      <c r="B1823" t="s">
        <v>8334</v>
      </c>
      <c r="C1823" t="s" s="264">
        <v>6076</v>
      </c>
    </row>
    <row r="1824">
      <c r="A1824" t="s">
        <v>156</v>
      </c>
      <c r="B1824" t="s">
        <v>8335</v>
      </c>
      <c r="C1824" t="s" s="264">
        <v>6106</v>
      </c>
    </row>
    <row r="1825">
      <c r="A1825" t="s">
        <v>156</v>
      </c>
      <c r="B1825" t="s">
        <v>8336</v>
      </c>
      <c r="C1825" t="s" s="264">
        <v>6110</v>
      </c>
    </row>
    <row r="1826">
      <c r="A1826" t="s">
        <v>156</v>
      </c>
      <c r="B1826" t="s">
        <v>8337</v>
      </c>
      <c r="C1826" t="s" s="264">
        <v>6114</v>
      </c>
    </row>
    <row r="1827">
      <c r="A1827" t="s">
        <v>156</v>
      </c>
      <c r="B1827" t="s">
        <v>8338</v>
      </c>
      <c r="C1827" t="s" s="264">
        <v>6144</v>
      </c>
    </row>
    <row r="1828">
      <c r="A1828" t="s">
        <v>156</v>
      </c>
      <c r="B1828" t="s">
        <v>8339</v>
      </c>
      <c r="C1828" t="s" s="264">
        <v>6148</v>
      </c>
    </row>
    <row r="1829">
      <c r="A1829" t="s">
        <v>156</v>
      </c>
      <c r="B1829" t="s">
        <v>8340</v>
      </c>
      <c r="C1829" t="s" s="264">
        <v>6152</v>
      </c>
    </row>
    <row r="1830">
      <c r="A1830" t="s">
        <v>156</v>
      </c>
      <c r="B1830" t="s">
        <v>8341</v>
      </c>
      <c r="C1830" t="s" s="264">
        <v>6182</v>
      </c>
    </row>
    <row r="1831">
      <c r="A1831" t="s">
        <v>156</v>
      </c>
      <c r="B1831" t="s">
        <v>8342</v>
      </c>
      <c r="C1831" t="s" s="264">
        <v>6186</v>
      </c>
    </row>
    <row r="1832">
      <c r="A1832" t="s">
        <v>156</v>
      </c>
      <c r="B1832" t="s">
        <v>8343</v>
      </c>
      <c r="C1832" t="s" s="264">
        <v>6190</v>
      </c>
    </row>
    <row r="1833">
      <c r="A1833" t="s">
        <v>156</v>
      </c>
      <c r="B1833" t="s">
        <v>8344</v>
      </c>
      <c r="C1833" t="s" s="264">
        <v>6220</v>
      </c>
    </row>
    <row r="1834">
      <c r="A1834" t="s">
        <v>156</v>
      </c>
      <c r="B1834" t="s">
        <v>8345</v>
      </c>
      <c r="C1834" t="s" s="264">
        <v>6224</v>
      </c>
    </row>
    <row r="1835">
      <c r="A1835" t="s">
        <v>156</v>
      </c>
      <c r="B1835" t="s">
        <v>8346</v>
      </c>
      <c r="C1835" t="s" s="264">
        <v>6228</v>
      </c>
    </row>
    <row r="1836">
      <c r="A1836" t="s">
        <v>156</v>
      </c>
      <c r="B1836" t="s">
        <v>8347</v>
      </c>
      <c r="C1836" t="s" s="264">
        <v>5700</v>
      </c>
    </row>
    <row r="1837">
      <c r="A1837" t="s">
        <v>156</v>
      </c>
      <c r="B1837" t="s">
        <v>8348</v>
      </c>
      <c r="C1837" t="s" s="264">
        <v>5704</v>
      </c>
    </row>
    <row r="1838">
      <c r="A1838" t="s">
        <v>156</v>
      </c>
      <c r="B1838" t="s">
        <v>8349</v>
      </c>
      <c r="C1838" t="s" s="264">
        <v>5708</v>
      </c>
    </row>
    <row r="1839">
      <c r="A1839" t="s">
        <v>156</v>
      </c>
      <c r="B1839" t="s">
        <v>8350</v>
      </c>
      <c r="C1839" t="s" s="264">
        <v>5738</v>
      </c>
    </row>
    <row r="1840">
      <c r="A1840" t="s">
        <v>156</v>
      </c>
      <c r="B1840" t="s">
        <v>8351</v>
      </c>
      <c r="C1840" t="s" s="264">
        <v>5742</v>
      </c>
    </row>
    <row r="1841">
      <c r="A1841" t="s">
        <v>156</v>
      </c>
      <c r="B1841" t="s">
        <v>8352</v>
      </c>
      <c r="C1841" t="s" s="264">
        <v>5746</v>
      </c>
    </row>
    <row r="1842">
      <c r="A1842" t="s">
        <v>156</v>
      </c>
      <c r="B1842" t="s">
        <v>8353</v>
      </c>
      <c r="C1842" t="s" s="264">
        <v>5776</v>
      </c>
    </row>
    <row r="1843">
      <c r="A1843" t="s">
        <v>156</v>
      </c>
      <c r="B1843" t="s">
        <v>8354</v>
      </c>
      <c r="C1843" t="s" s="264">
        <v>5780</v>
      </c>
    </row>
    <row r="1844">
      <c r="A1844" t="s">
        <v>156</v>
      </c>
      <c r="B1844" t="s">
        <v>8355</v>
      </c>
      <c r="C1844" t="s" s="264">
        <v>5784</v>
      </c>
    </row>
    <row r="1845">
      <c r="A1845" t="s">
        <v>156</v>
      </c>
      <c r="B1845" t="s">
        <v>8356</v>
      </c>
      <c r="C1845" t="s" s="264">
        <v>5814</v>
      </c>
    </row>
    <row r="1846">
      <c r="A1846" t="s">
        <v>156</v>
      </c>
      <c r="B1846" t="s">
        <v>8357</v>
      </c>
      <c r="C1846" t="s" s="264">
        <v>5818</v>
      </c>
    </row>
    <row r="1847">
      <c r="A1847" t="s">
        <v>156</v>
      </c>
      <c r="B1847" t="s">
        <v>8358</v>
      </c>
      <c r="C1847" t="s" s="264">
        <v>5822</v>
      </c>
    </row>
    <row r="1848">
      <c r="A1848" t="s">
        <v>156</v>
      </c>
      <c r="B1848" t="s">
        <v>8359</v>
      </c>
      <c r="C1848" t="s" s="264">
        <v>5852</v>
      </c>
    </row>
    <row r="1849">
      <c r="A1849" t="s">
        <v>156</v>
      </c>
      <c r="B1849" t="s">
        <v>8360</v>
      </c>
      <c r="C1849" t="s" s="264">
        <v>5856</v>
      </c>
    </row>
    <row r="1850">
      <c r="A1850" t="s">
        <v>156</v>
      </c>
      <c r="B1850" t="s">
        <v>8361</v>
      </c>
      <c r="C1850" t="s" s="264">
        <v>5860</v>
      </c>
    </row>
    <row r="1851">
      <c r="A1851" t="s">
        <v>156</v>
      </c>
      <c r="B1851" t="s">
        <v>8362</v>
      </c>
      <c r="C1851" t="s" s="264">
        <v>5890</v>
      </c>
    </row>
    <row r="1852">
      <c r="A1852" t="s">
        <v>156</v>
      </c>
      <c r="B1852" t="s">
        <v>8363</v>
      </c>
      <c r="C1852" t="s" s="264">
        <v>5894</v>
      </c>
    </row>
    <row r="1853">
      <c r="A1853" t="s">
        <v>156</v>
      </c>
      <c r="B1853" t="s">
        <v>8364</v>
      </c>
      <c r="C1853" t="s" s="264">
        <v>5898</v>
      </c>
    </row>
    <row r="1854">
      <c r="A1854" t="s">
        <v>156</v>
      </c>
      <c r="B1854" t="s">
        <v>8365</v>
      </c>
      <c r="C1854" t="s" s="264">
        <v>5928</v>
      </c>
    </row>
    <row r="1855">
      <c r="A1855" t="s">
        <v>156</v>
      </c>
      <c r="B1855" t="s">
        <v>8366</v>
      </c>
      <c r="C1855" t="s" s="264">
        <v>5932</v>
      </c>
    </row>
    <row r="1856">
      <c r="A1856" t="s">
        <v>156</v>
      </c>
      <c r="B1856" t="s">
        <v>8367</v>
      </c>
      <c r="C1856" t="s" s="264">
        <v>5936</v>
      </c>
    </row>
    <row r="1857">
      <c r="A1857" t="s">
        <v>156</v>
      </c>
      <c r="B1857" t="s">
        <v>8368</v>
      </c>
      <c r="C1857" t="s" s="264">
        <v>5966</v>
      </c>
    </row>
    <row r="1858">
      <c r="A1858" t="s">
        <v>156</v>
      </c>
      <c r="B1858" t="s">
        <v>8369</v>
      </c>
      <c r="C1858" t="s" s="264">
        <v>5970</v>
      </c>
    </row>
    <row r="1859">
      <c r="A1859" t="s">
        <v>156</v>
      </c>
      <c r="B1859" t="s">
        <v>8370</v>
      </c>
      <c r="C1859" t="s" s="264">
        <v>5974</v>
      </c>
    </row>
    <row r="1860">
      <c r="A1860" t="s">
        <v>156</v>
      </c>
      <c r="B1860" t="s">
        <v>8371</v>
      </c>
      <c r="C1860" t="s" s="264">
        <v>6004</v>
      </c>
    </row>
    <row r="1861">
      <c r="A1861" t="s">
        <v>156</v>
      </c>
      <c r="B1861" t="s">
        <v>8372</v>
      </c>
      <c r="C1861" t="s" s="264">
        <v>6008</v>
      </c>
    </row>
    <row r="1862">
      <c r="A1862" t="s">
        <v>156</v>
      </c>
      <c r="B1862" t="s">
        <v>8373</v>
      </c>
      <c r="C1862" t="s" s="264">
        <v>6012</v>
      </c>
    </row>
    <row r="1863">
      <c r="A1863" t="s">
        <v>156</v>
      </c>
      <c r="B1863" t="s">
        <v>8374</v>
      </c>
      <c r="C1863" t="s" s="264">
        <v>6042</v>
      </c>
    </row>
    <row r="1864">
      <c r="A1864" t="s">
        <v>156</v>
      </c>
      <c r="B1864" t="s">
        <v>8375</v>
      </c>
      <c r="C1864" t="s" s="264">
        <v>6046</v>
      </c>
    </row>
    <row r="1865">
      <c r="A1865" t="s">
        <v>156</v>
      </c>
      <c r="B1865" t="s">
        <v>8376</v>
      </c>
      <c r="C1865" t="s" s="264">
        <v>6050</v>
      </c>
    </row>
    <row r="1866">
      <c r="A1866" t="s">
        <v>156</v>
      </c>
      <c r="B1866" t="s">
        <v>8377</v>
      </c>
      <c r="C1866" t="s" s="264">
        <v>6080</v>
      </c>
    </row>
    <row r="1867">
      <c r="A1867" t="s">
        <v>156</v>
      </c>
      <c r="B1867" t="s">
        <v>8378</v>
      </c>
      <c r="C1867" t="s" s="264">
        <v>6084</v>
      </c>
    </row>
    <row r="1868">
      <c r="A1868" t="s">
        <v>156</v>
      </c>
      <c r="B1868" t="s">
        <v>8379</v>
      </c>
      <c r="C1868" t="s" s="264">
        <v>6088</v>
      </c>
    </row>
    <row r="1869">
      <c r="A1869" t="s">
        <v>156</v>
      </c>
      <c r="B1869" t="s">
        <v>8380</v>
      </c>
      <c r="C1869" t="s" s="264">
        <v>6118</v>
      </c>
    </row>
    <row r="1870">
      <c r="A1870" t="s">
        <v>156</v>
      </c>
      <c r="B1870" t="s">
        <v>8381</v>
      </c>
      <c r="C1870" t="s" s="264">
        <v>6122</v>
      </c>
    </row>
    <row r="1871">
      <c r="A1871" t="s">
        <v>156</v>
      </c>
      <c r="B1871" t="s">
        <v>8382</v>
      </c>
      <c r="C1871" t="s" s="264">
        <v>6126</v>
      </c>
    </row>
    <row r="1872">
      <c r="A1872" t="s">
        <v>156</v>
      </c>
      <c r="B1872" t="s">
        <v>8383</v>
      </c>
      <c r="C1872" t="s" s="264">
        <v>6156</v>
      </c>
    </row>
    <row r="1873">
      <c r="A1873" t="s">
        <v>156</v>
      </c>
      <c r="B1873" t="s">
        <v>8384</v>
      </c>
      <c r="C1873" t="s" s="264">
        <v>6160</v>
      </c>
    </row>
    <row r="1874">
      <c r="A1874" t="s">
        <v>156</v>
      </c>
      <c r="B1874" t="s">
        <v>8385</v>
      </c>
      <c r="C1874" t="s" s="264">
        <v>6164</v>
      </c>
    </row>
    <row r="1875">
      <c r="A1875" t="s">
        <v>156</v>
      </c>
      <c r="B1875" t="s">
        <v>8386</v>
      </c>
      <c r="C1875" t="s" s="264">
        <v>6194</v>
      </c>
    </row>
    <row r="1876">
      <c r="A1876" t="s">
        <v>156</v>
      </c>
      <c r="B1876" t="s">
        <v>8387</v>
      </c>
      <c r="C1876" t="s" s="264">
        <v>6198</v>
      </c>
    </row>
    <row r="1877">
      <c r="A1877" t="s">
        <v>156</v>
      </c>
      <c r="B1877" t="s">
        <v>8388</v>
      </c>
      <c r="C1877" t="s" s="264">
        <v>6202</v>
      </c>
    </row>
    <row r="1878">
      <c r="A1878" t="s">
        <v>156</v>
      </c>
      <c r="B1878" t="s">
        <v>8389</v>
      </c>
      <c r="C1878" t="s" s="264">
        <v>6232</v>
      </c>
    </row>
    <row r="1879">
      <c r="A1879" t="s">
        <v>156</v>
      </c>
      <c r="B1879" t="s">
        <v>8390</v>
      </c>
      <c r="C1879" t="s" s="264">
        <v>6236</v>
      </c>
    </row>
    <row r="1880">
      <c r="A1880" t="s">
        <v>156</v>
      </c>
      <c r="B1880" t="s">
        <v>8391</v>
      </c>
      <c r="C1880" t="s" s="264">
        <v>6240</v>
      </c>
    </row>
    <row r="1881">
      <c r="A1881" t="s">
        <v>155</v>
      </c>
      <c r="B1881" t="s">
        <v>8392</v>
      </c>
      <c r="C1881" t="s" s="264">
        <v>5690</v>
      </c>
    </row>
    <row r="1882">
      <c r="A1882" t="s">
        <v>155</v>
      </c>
      <c r="B1882" t="s">
        <v>8393</v>
      </c>
      <c r="C1882" t="s" s="264">
        <v>5728</v>
      </c>
    </row>
    <row r="1883">
      <c r="A1883" t="s">
        <v>155</v>
      </c>
      <c r="B1883" t="s">
        <v>8394</v>
      </c>
      <c r="C1883" t="s" s="264">
        <v>5766</v>
      </c>
    </row>
    <row r="1884">
      <c r="A1884" t="s">
        <v>155</v>
      </c>
      <c r="B1884" t="s">
        <v>8395</v>
      </c>
      <c r="C1884" t="s" s="264">
        <v>5804</v>
      </c>
    </row>
    <row r="1885">
      <c r="A1885" t="s">
        <v>155</v>
      </c>
      <c r="B1885" t="s">
        <v>8396</v>
      </c>
      <c r="C1885" t="s" s="264">
        <v>5842</v>
      </c>
    </row>
    <row r="1886">
      <c r="A1886" t="s">
        <v>155</v>
      </c>
      <c r="B1886" t="s">
        <v>8397</v>
      </c>
      <c r="C1886" t="s" s="264">
        <v>5880</v>
      </c>
    </row>
    <row r="1887">
      <c r="A1887" t="s">
        <v>155</v>
      </c>
      <c r="B1887" t="s">
        <v>8398</v>
      </c>
      <c r="C1887" t="s" s="264">
        <v>5918</v>
      </c>
    </row>
    <row r="1888">
      <c r="A1888" t="s">
        <v>155</v>
      </c>
      <c r="B1888" t="s">
        <v>8399</v>
      </c>
      <c r="C1888" t="s" s="264">
        <v>5956</v>
      </c>
    </row>
    <row r="1889">
      <c r="A1889" t="s">
        <v>155</v>
      </c>
      <c r="B1889" t="s">
        <v>8400</v>
      </c>
      <c r="C1889" t="s" s="264">
        <v>5994</v>
      </c>
    </row>
    <row r="1890">
      <c r="A1890" t="s">
        <v>155</v>
      </c>
      <c r="B1890" t="s">
        <v>8401</v>
      </c>
      <c r="C1890" t="s" s="264">
        <v>6032</v>
      </c>
    </row>
    <row r="1891">
      <c r="A1891" t="s">
        <v>155</v>
      </c>
      <c r="B1891" t="s">
        <v>8402</v>
      </c>
      <c r="C1891" t="s" s="264">
        <v>6070</v>
      </c>
    </row>
    <row r="1892">
      <c r="A1892" t="s">
        <v>155</v>
      </c>
      <c r="B1892" t="s">
        <v>8403</v>
      </c>
      <c r="C1892" t="s" s="264">
        <v>6108</v>
      </c>
    </row>
    <row r="1893">
      <c r="A1893" t="s">
        <v>155</v>
      </c>
      <c r="B1893" t="s">
        <v>8404</v>
      </c>
      <c r="C1893" t="s" s="264">
        <v>6146</v>
      </c>
    </row>
    <row r="1894">
      <c r="A1894" t="s">
        <v>155</v>
      </c>
      <c r="B1894" t="s">
        <v>8405</v>
      </c>
      <c r="C1894" t="s" s="264">
        <v>6184</v>
      </c>
    </row>
    <row r="1895">
      <c r="A1895" t="s">
        <v>155</v>
      </c>
      <c r="B1895" t="s">
        <v>8406</v>
      </c>
      <c r="C1895" t="s" s="264">
        <v>6222</v>
      </c>
    </row>
    <row r="1896">
      <c r="A1896" t="s">
        <v>155</v>
      </c>
      <c r="B1896" t="s">
        <v>8407</v>
      </c>
      <c r="C1896" t="s" s="264">
        <v>5694</v>
      </c>
    </row>
    <row r="1897">
      <c r="A1897" t="s">
        <v>155</v>
      </c>
      <c r="B1897" t="s">
        <v>8408</v>
      </c>
      <c r="C1897" t="s" s="264">
        <v>5698</v>
      </c>
    </row>
    <row r="1898">
      <c r="A1898" t="s">
        <v>155</v>
      </c>
      <c r="B1898" t="s">
        <v>8409</v>
      </c>
      <c r="C1898" t="s" s="264">
        <v>5702</v>
      </c>
    </row>
    <row r="1899">
      <c r="A1899" t="s">
        <v>155</v>
      </c>
      <c r="B1899" t="s">
        <v>8410</v>
      </c>
      <c r="C1899" t="s" s="264">
        <v>5706</v>
      </c>
    </row>
    <row r="1900">
      <c r="A1900" t="s">
        <v>155</v>
      </c>
      <c r="B1900" t="s">
        <v>8411</v>
      </c>
      <c r="C1900" t="s" s="264">
        <v>5710</v>
      </c>
    </row>
    <row r="1901">
      <c r="A1901" t="s">
        <v>155</v>
      </c>
      <c r="B1901" t="s">
        <v>8412</v>
      </c>
      <c r="C1901" t="s" s="264">
        <v>6372</v>
      </c>
    </row>
    <row r="1902">
      <c r="A1902" t="s">
        <v>155</v>
      </c>
      <c r="B1902" t="s">
        <v>8413</v>
      </c>
      <c r="C1902" t="s" s="264">
        <v>8414</v>
      </c>
    </row>
    <row r="1903">
      <c r="A1903" t="s">
        <v>155</v>
      </c>
      <c r="B1903" t="s">
        <v>8415</v>
      </c>
      <c r="C1903" t="s" s="264">
        <v>6374</v>
      </c>
    </row>
    <row r="1904">
      <c r="A1904" t="s">
        <v>155</v>
      </c>
      <c r="B1904" t="s">
        <v>8416</v>
      </c>
      <c r="C1904" t="s" s="264">
        <v>6376</v>
      </c>
    </row>
    <row r="1905">
      <c r="A1905" t="s">
        <v>155</v>
      </c>
      <c r="B1905" t="s">
        <v>8417</v>
      </c>
      <c r="C1905" t="s" s="264">
        <v>6378</v>
      </c>
    </row>
    <row r="1906">
      <c r="A1906" t="s">
        <v>155</v>
      </c>
      <c r="B1906" t="s">
        <v>8418</v>
      </c>
      <c r="C1906" t="s" s="264">
        <v>6380</v>
      </c>
    </row>
    <row r="1907">
      <c r="A1907" t="s">
        <v>155</v>
      </c>
      <c r="B1907" t="s">
        <v>8419</v>
      </c>
      <c r="C1907" t="s" s="264">
        <v>5732</v>
      </c>
    </row>
    <row r="1908">
      <c r="A1908" t="s">
        <v>155</v>
      </c>
      <c r="B1908" t="s">
        <v>8420</v>
      </c>
      <c r="C1908" t="s" s="264">
        <v>5736</v>
      </c>
    </row>
    <row r="1909">
      <c r="A1909" t="s">
        <v>155</v>
      </c>
      <c r="B1909" t="s">
        <v>8421</v>
      </c>
      <c r="C1909" t="s" s="264">
        <v>5740</v>
      </c>
    </row>
    <row r="1910">
      <c r="A1910" t="s">
        <v>155</v>
      </c>
      <c r="B1910" t="s">
        <v>8422</v>
      </c>
      <c r="C1910" t="s" s="264">
        <v>5744</v>
      </c>
    </row>
    <row r="1911">
      <c r="A1911" t="s">
        <v>155</v>
      </c>
      <c r="B1911" t="s">
        <v>8423</v>
      </c>
      <c r="C1911" t="s" s="264">
        <v>5748</v>
      </c>
    </row>
    <row r="1912">
      <c r="A1912" t="s">
        <v>155</v>
      </c>
      <c r="B1912" t="s">
        <v>8424</v>
      </c>
      <c r="C1912" t="s" s="264">
        <v>6400</v>
      </c>
    </row>
    <row r="1913">
      <c r="A1913" t="s">
        <v>155</v>
      </c>
      <c r="B1913" t="s">
        <v>8425</v>
      </c>
      <c r="C1913" t="s" s="264">
        <v>8426</v>
      </c>
    </row>
    <row r="1914">
      <c r="A1914" t="s">
        <v>155</v>
      </c>
      <c r="B1914" t="s">
        <v>8427</v>
      </c>
      <c r="C1914" t="s" s="264">
        <v>6402</v>
      </c>
    </row>
    <row r="1915">
      <c r="A1915" t="s">
        <v>155</v>
      </c>
      <c r="B1915" t="s">
        <v>8428</v>
      </c>
      <c r="C1915" t="s" s="264">
        <v>6404</v>
      </c>
    </row>
    <row r="1916">
      <c r="A1916" t="s">
        <v>155</v>
      </c>
      <c r="B1916" t="s">
        <v>8429</v>
      </c>
      <c r="C1916" t="s" s="264">
        <v>6406</v>
      </c>
    </row>
    <row r="1917">
      <c r="A1917" t="s">
        <v>155</v>
      </c>
      <c r="B1917" t="s">
        <v>8430</v>
      </c>
      <c r="C1917" t="s" s="264">
        <v>6408</v>
      </c>
    </row>
    <row r="1918">
      <c r="A1918" t="s">
        <v>155</v>
      </c>
      <c r="B1918" t="s">
        <v>8431</v>
      </c>
      <c r="C1918" t="s" s="264">
        <v>5770</v>
      </c>
    </row>
    <row r="1919">
      <c r="A1919" t="s">
        <v>155</v>
      </c>
      <c r="B1919" t="s">
        <v>8432</v>
      </c>
      <c r="C1919" t="s" s="264">
        <v>5774</v>
      </c>
    </row>
    <row r="1920">
      <c r="A1920" t="s">
        <v>155</v>
      </c>
      <c r="B1920" t="s">
        <v>8433</v>
      </c>
      <c r="C1920" t="s" s="264">
        <v>5778</v>
      </c>
    </row>
    <row r="1921">
      <c r="A1921" t="s">
        <v>155</v>
      </c>
      <c r="B1921" t="s">
        <v>8434</v>
      </c>
      <c r="C1921" t="s" s="264">
        <v>5782</v>
      </c>
    </row>
    <row r="1922">
      <c r="A1922" t="s">
        <v>155</v>
      </c>
      <c r="B1922" t="s">
        <v>8435</v>
      </c>
      <c r="C1922" t="s" s="264">
        <v>5786</v>
      </c>
    </row>
    <row r="1923">
      <c r="A1923" t="s">
        <v>155</v>
      </c>
      <c r="B1923" t="s">
        <v>8436</v>
      </c>
      <c r="C1923" t="s" s="264">
        <v>6428</v>
      </c>
    </row>
    <row r="1924">
      <c r="A1924" t="s">
        <v>155</v>
      </c>
      <c r="B1924" t="s">
        <v>8437</v>
      </c>
      <c r="C1924" t="s" s="264">
        <v>8438</v>
      </c>
    </row>
    <row r="1925">
      <c r="A1925" t="s">
        <v>155</v>
      </c>
      <c r="B1925" t="s">
        <v>8439</v>
      </c>
      <c r="C1925" t="s" s="264">
        <v>6430</v>
      </c>
    </row>
    <row r="1926">
      <c r="A1926" t="s">
        <v>155</v>
      </c>
      <c r="B1926" t="s">
        <v>8440</v>
      </c>
      <c r="C1926" t="s" s="264">
        <v>6432</v>
      </c>
    </row>
    <row r="1927">
      <c r="A1927" t="s">
        <v>155</v>
      </c>
      <c r="B1927" t="s">
        <v>8441</v>
      </c>
      <c r="C1927" t="s" s="264">
        <v>6434</v>
      </c>
    </row>
    <row r="1928">
      <c r="A1928" t="s">
        <v>155</v>
      </c>
      <c r="B1928" t="s">
        <v>8442</v>
      </c>
      <c r="C1928" t="s" s="264">
        <v>6436</v>
      </c>
    </row>
    <row r="1929">
      <c r="A1929" t="s">
        <v>155</v>
      </c>
      <c r="B1929" t="s">
        <v>8443</v>
      </c>
      <c r="C1929" t="s" s="264">
        <v>5808</v>
      </c>
    </row>
    <row r="1930">
      <c r="A1930" t="s">
        <v>155</v>
      </c>
      <c r="B1930" t="s">
        <v>8444</v>
      </c>
      <c r="C1930" t="s" s="264">
        <v>5812</v>
      </c>
    </row>
    <row r="1931">
      <c r="A1931" t="s">
        <v>155</v>
      </c>
      <c r="B1931" t="s">
        <v>8445</v>
      </c>
      <c r="C1931" t="s" s="264">
        <v>5816</v>
      </c>
    </row>
    <row r="1932">
      <c r="A1932" t="s">
        <v>155</v>
      </c>
      <c r="B1932" t="s">
        <v>8446</v>
      </c>
      <c r="C1932" t="s" s="264">
        <v>5820</v>
      </c>
    </row>
    <row r="1933">
      <c r="A1933" t="s">
        <v>155</v>
      </c>
      <c r="B1933" t="s">
        <v>8447</v>
      </c>
      <c r="C1933" t="s" s="264">
        <v>5824</v>
      </c>
    </row>
    <row r="1934">
      <c r="A1934" t="s">
        <v>155</v>
      </c>
      <c r="B1934" t="s">
        <v>8448</v>
      </c>
      <c r="C1934" t="s" s="264">
        <v>6456</v>
      </c>
    </row>
    <row r="1935">
      <c r="A1935" t="s">
        <v>155</v>
      </c>
      <c r="B1935" t="s">
        <v>8449</v>
      </c>
      <c r="C1935" t="s" s="264">
        <v>8450</v>
      </c>
    </row>
    <row r="1936">
      <c r="A1936" t="s">
        <v>155</v>
      </c>
      <c r="B1936" t="s">
        <v>8451</v>
      </c>
      <c r="C1936" t="s" s="264">
        <v>6458</v>
      </c>
    </row>
    <row r="1937">
      <c r="A1937" t="s">
        <v>155</v>
      </c>
      <c r="B1937" t="s">
        <v>8452</v>
      </c>
      <c r="C1937" t="s" s="264">
        <v>6460</v>
      </c>
    </row>
    <row r="1938">
      <c r="A1938" t="s">
        <v>155</v>
      </c>
      <c r="B1938" t="s">
        <v>8453</v>
      </c>
      <c r="C1938" t="s" s="264">
        <v>6462</v>
      </c>
    </row>
    <row r="1939">
      <c r="A1939" t="s">
        <v>155</v>
      </c>
      <c r="B1939" t="s">
        <v>8454</v>
      </c>
      <c r="C1939" t="s" s="264">
        <v>6464</v>
      </c>
    </row>
    <row r="1940">
      <c r="A1940" t="s">
        <v>155</v>
      </c>
      <c r="B1940" t="s">
        <v>8455</v>
      </c>
      <c r="C1940" t="s" s="264">
        <v>5846</v>
      </c>
    </row>
    <row r="1941">
      <c r="A1941" t="s">
        <v>155</v>
      </c>
      <c r="B1941" t="s">
        <v>8456</v>
      </c>
      <c r="C1941" t="s" s="264">
        <v>5850</v>
      </c>
    </row>
    <row r="1942">
      <c r="A1942" t="s">
        <v>155</v>
      </c>
      <c r="B1942" t="s">
        <v>8457</v>
      </c>
      <c r="C1942" t="s" s="264">
        <v>5854</v>
      </c>
    </row>
    <row r="1943">
      <c r="A1943" t="s">
        <v>155</v>
      </c>
      <c r="B1943" t="s">
        <v>8458</v>
      </c>
      <c r="C1943" t="s" s="264">
        <v>5858</v>
      </c>
    </row>
    <row r="1944">
      <c r="A1944" t="s">
        <v>155</v>
      </c>
      <c r="B1944" t="s">
        <v>8459</v>
      </c>
      <c r="C1944" t="s" s="264">
        <v>5862</v>
      </c>
    </row>
    <row r="1945">
      <c r="A1945" t="s">
        <v>155</v>
      </c>
      <c r="B1945" t="s">
        <v>8460</v>
      </c>
      <c r="C1945" t="s" s="264">
        <v>6484</v>
      </c>
    </row>
    <row r="1946">
      <c r="A1946" t="s">
        <v>155</v>
      </c>
      <c r="B1946" t="s">
        <v>8461</v>
      </c>
      <c r="C1946" t="s" s="264">
        <v>8462</v>
      </c>
    </row>
    <row r="1947">
      <c r="A1947" t="s">
        <v>155</v>
      </c>
      <c r="B1947" t="s">
        <v>8463</v>
      </c>
      <c r="C1947" t="s" s="264">
        <v>6486</v>
      </c>
    </row>
    <row r="1948">
      <c r="A1948" t="s">
        <v>155</v>
      </c>
      <c r="B1948" t="s">
        <v>8464</v>
      </c>
      <c r="C1948" t="s" s="264">
        <v>6488</v>
      </c>
    </row>
    <row r="1949">
      <c r="A1949" t="s">
        <v>155</v>
      </c>
      <c r="B1949" t="s">
        <v>8465</v>
      </c>
      <c r="C1949" t="s" s="264">
        <v>6490</v>
      </c>
    </row>
    <row r="1950">
      <c r="A1950" t="s">
        <v>155</v>
      </c>
      <c r="B1950" t="s">
        <v>8466</v>
      </c>
      <c r="C1950" t="s" s="264">
        <v>6492</v>
      </c>
    </row>
    <row r="1951">
      <c r="A1951" t="s">
        <v>155</v>
      </c>
      <c r="B1951" t="s">
        <v>8467</v>
      </c>
      <c r="C1951" t="s" s="264">
        <v>5884</v>
      </c>
    </row>
    <row r="1952">
      <c r="A1952" t="s">
        <v>155</v>
      </c>
      <c r="B1952" t="s">
        <v>8468</v>
      </c>
      <c r="C1952" t="s" s="264">
        <v>5888</v>
      </c>
    </row>
    <row r="1953">
      <c r="A1953" t="s">
        <v>155</v>
      </c>
      <c r="B1953" t="s">
        <v>8469</v>
      </c>
      <c r="C1953" t="s" s="264">
        <v>5892</v>
      </c>
    </row>
    <row r="1954">
      <c r="A1954" t="s">
        <v>155</v>
      </c>
      <c r="B1954" t="s">
        <v>8470</v>
      </c>
      <c r="C1954" t="s" s="264">
        <v>5896</v>
      </c>
    </row>
    <row r="1955">
      <c r="A1955" t="s">
        <v>155</v>
      </c>
      <c r="B1955" t="s">
        <v>8471</v>
      </c>
      <c r="C1955" t="s" s="264">
        <v>5900</v>
      </c>
    </row>
    <row r="1956">
      <c r="A1956" t="s">
        <v>155</v>
      </c>
      <c r="B1956" t="s">
        <v>8472</v>
      </c>
      <c r="C1956" t="s" s="264">
        <v>6512</v>
      </c>
    </row>
    <row r="1957">
      <c r="A1957" t="s">
        <v>155</v>
      </c>
      <c r="B1957" t="s">
        <v>8473</v>
      </c>
      <c r="C1957" t="s" s="264">
        <v>8474</v>
      </c>
    </row>
    <row r="1958">
      <c r="A1958" t="s">
        <v>155</v>
      </c>
      <c r="B1958" t="s">
        <v>8475</v>
      </c>
      <c r="C1958" t="s" s="264">
        <v>6514</v>
      </c>
    </row>
    <row r="1959">
      <c r="A1959" t="s">
        <v>155</v>
      </c>
      <c r="B1959" t="s">
        <v>8476</v>
      </c>
      <c r="C1959" t="s" s="264">
        <v>6516</v>
      </c>
    </row>
    <row r="1960">
      <c r="A1960" t="s">
        <v>155</v>
      </c>
      <c r="B1960" t="s">
        <v>8477</v>
      </c>
      <c r="C1960" t="s" s="264">
        <v>6518</v>
      </c>
    </row>
    <row r="1961">
      <c r="A1961" t="s">
        <v>155</v>
      </c>
      <c r="B1961" t="s">
        <v>8478</v>
      </c>
      <c r="C1961" t="s" s="264">
        <v>6520</v>
      </c>
    </row>
    <row r="1962">
      <c r="A1962" t="s">
        <v>155</v>
      </c>
      <c r="B1962" t="s">
        <v>8479</v>
      </c>
      <c r="C1962" t="s" s="264">
        <v>5922</v>
      </c>
    </row>
    <row r="1963">
      <c r="A1963" t="s">
        <v>155</v>
      </c>
      <c r="B1963" t="s">
        <v>8480</v>
      </c>
      <c r="C1963" t="s" s="264">
        <v>5926</v>
      </c>
    </row>
    <row r="1964">
      <c r="A1964" t="s">
        <v>155</v>
      </c>
      <c r="B1964" t="s">
        <v>8481</v>
      </c>
      <c r="C1964" t="s" s="264">
        <v>5930</v>
      </c>
    </row>
    <row r="1965">
      <c r="A1965" t="s">
        <v>155</v>
      </c>
      <c r="B1965" t="s">
        <v>8482</v>
      </c>
      <c r="C1965" t="s" s="264">
        <v>5934</v>
      </c>
    </row>
    <row r="1966">
      <c r="A1966" t="s">
        <v>155</v>
      </c>
      <c r="B1966" t="s">
        <v>8483</v>
      </c>
      <c r="C1966" t="s" s="264">
        <v>5938</v>
      </c>
    </row>
    <row r="1967">
      <c r="A1967" t="s">
        <v>155</v>
      </c>
      <c r="B1967" t="s">
        <v>8484</v>
      </c>
      <c r="C1967" t="s" s="264">
        <v>6540</v>
      </c>
    </row>
    <row r="1968">
      <c r="A1968" t="s">
        <v>155</v>
      </c>
      <c r="B1968" t="s">
        <v>8485</v>
      </c>
      <c r="C1968" t="s" s="264">
        <v>8486</v>
      </c>
    </row>
    <row r="1969">
      <c r="A1969" t="s">
        <v>155</v>
      </c>
      <c r="B1969" t="s">
        <v>8487</v>
      </c>
      <c r="C1969" t="s" s="264">
        <v>6542</v>
      </c>
    </row>
    <row r="1970">
      <c r="A1970" t="s">
        <v>155</v>
      </c>
      <c r="B1970" t="s">
        <v>8488</v>
      </c>
      <c r="C1970" t="s" s="264">
        <v>6544</v>
      </c>
    </row>
    <row r="1971">
      <c r="A1971" t="s">
        <v>155</v>
      </c>
      <c r="B1971" t="s">
        <v>8489</v>
      </c>
      <c r="C1971" t="s" s="264">
        <v>6546</v>
      </c>
    </row>
    <row r="1972">
      <c r="A1972" t="s">
        <v>155</v>
      </c>
      <c r="B1972" t="s">
        <v>8490</v>
      </c>
      <c r="C1972" t="s" s="264">
        <v>6548</v>
      </c>
    </row>
    <row r="1973">
      <c r="A1973" t="s">
        <v>155</v>
      </c>
      <c r="B1973" t="s">
        <v>8491</v>
      </c>
      <c r="C1973" t="s" s="264">
        <v>5960</v>
      </c>
    </row>
    <row r="1974">
      <c r="A1974" t="s">
        <v>155</v>
      </c>
      <c r="B1974" t="s">
        <v>8492</v>
      </c>
      <c r="C1974" t="s" s="264">
        <v>5964</v>
      </c>
    </row>
    <row r="1975">
      <c r="A1975" t="s">
        <v>155</v>
      </c>
      <c r="B1975" t="s">
        <v>8493</v>
      </c>
      <c r="C1975" t="s" s="264">
        <v>5968</v>
      </c>
    </row>
    <row r="1976">
      <c r="A1976" t="s">
        <v>155</v>
      </c>
      <c r="B1976" t="s">
        <v>8494</v>
      </c>
      <c r="C1976" t="s" s="264">
        <v>5972</v>
      </c>
    </row>
    <row r="1977">
      <c r="A1977" t="s">
        <v>155</v>
      </c>
      <c r="B1977" t="s">
        <v>8495</v>
      </c>
      <c r="C1977" t="s" s="264">
        <v>5976</v>
      </c>
    </row>
    <row r="1978">
      <c r="A1978" t="s">
        <v>155</v>
      </c>
      <c r="B1978" t="s">
        <v>8496</v>
      </c>
      <c r="C1978" t="s" s="264">
        <v>6568</v>
      </c>
    </row>
    <row r="1979">
      <c r="A1979" t="s">
        <v>155</v>
      </c>
      <c r="B1979" t="s">
        <v>8497</v>
      </c>
      <c r="C1979" t="s" s="264">
        <v>8498</v>
      </c>
    </row>
    <row r="1980">
      <c r="A1980" t="s">
        <v>155</v>
      </c>
      <c r="B1980" t="s">
        <v>8499</v>
      </c>
      <c r="C1980" t="s" s="264">
        <v>6570</v>
      </c>
    </row>
    <row r="1981">
      <c r="A1981" t="s">
        <v>155</v>
      </c>
      <c r="B1981" t="s">
        <v>8500</v>
      </c>
      <c r="C1981" t="s" s="264">
        <v>6572</v>
      </c>
    </row>
    <row r="1982">
      <c r="A1982" t="s">
        <v>155</v>
      </c>
      <c r="B1982" t="s">
        <v>8501</v>
      </c>
      <c r="C1982" t="s" s="264">
        <v>6574</v>
      </c>
    </row>
    <row r="1983">
      <c r="A1983" t="s">
        <v>155</v>
      </c>
      <c r="B1983" t="s">
        <v>8502</v>
      </c>
      <c r="C1983" t="s" s="264">
        <v>6576</v>
      </c>
    </row>
    <row r="1984">
      <c r="A1984" t="s">
        <v>155</v>
      </c>
      <c r="B1984" t="s">
        <v>8503</v>
      </c>
      <c r="C1984" t="s" s="264">
        <v>5998</v>
      </c>
    </row>
    <row r="1985">
      <c r="A1985" t="s">
        <v>155</v>
      </c>
      <c r="B1985" t="s">
        <v>8504</v>
      </c>
      <c r="C1985" t="s" s="264">
        <v>6002</v>
      </c>
    </row>
    <row r="1986">
      <c r="A1986" t="s">
        <v>155</v>
      </c>
      <c r="B1986" t="s">
        <v>8505</v>
      </c>
      <c r="C1986" t="s" s="264">
        <v>6006</v>
      </c>
    </row>
    <row r="1987">
      <c r="A1987" t="s">
        <v>155</v>
      </c>
      <c r="B1987" t="s">
        <v>8506</v>
      </c>
      <c r="C1987" t="s" s="264">
        <v>6010</v>
      </c>
    </row>
    <row r="1988">
      <c r="A1988" t="s">
        <v>155</v>
      </c>
      <c r="B1988" t="s">
        <v>8507</v>
      </c>
      <c r="C1988" t="s" s="264">
        <v>6014</v>
      </c>
    </row>
    <row r="1989">
      <c r="A1989" t="s">
        <v>155</v>
      </c>
      <c r="B1989" t="s">
        <v>8508</v>
      </c>
      <c r="C1989" t="s" s="264">
        <v>6596</v>
      </c>
    </row>
    <row r="1990">
      <c r="A1990" t="s">
        <v>155</v>
      </c>
      <c r="B1990" t="s">
        <v>8509</v>
      </c>
      <c r="C1990" t="s" s="264">
        <v>8510</v>
      </c>
    </row>
    <row r="1991">
      <c r="A1991" t="s">
        <v>155</v>
      </c>
      <c r="B1991" t="s">
        <v>8511</v>
      </c>
      <c r="C1991" t="s" s="264">
        <v>6598</v>
      </c>
    </row>
    <row r="1992">
      <c r="A1992" t="s">
        <v>155</v>
      </c>
      <c r="B1992" t="s">
        <v>8512</v>
      </c>
      <c r="C1992" t="s" s="264">
        <v>6600</v>
      </c>
    </row>
    <row r="1993">
      <c r="A1993" t="s">
        <v>155</v>
      </c>
      <c r="B1993" t="s">
        <v>8513</v>
      </c>
      <c r="C1993" t="s" s="264">
        <v>6602</v>
      </c>
    </row>
    <row r="1994">
      <c r="A1994" t="s">
        <v>155</v>
      </c>
      <c r="B1994" t="s">
        <v>8514</v>
      </c>
      <c r="C1994" t="s" s="264">
        <v>6604</v>
      </c>
    </row>
    <row r="1995">
      <c r="A1995" t="s">
        <v>155</v>
      </c>
      <c r="B1995" t="s">
        <v>8515</v>
      </c>
      <c r="C1995" t="s" s="264">
        <v>6036</v>
      </c>
    </row>
    <row r="1996">
      <c r="A1996" t="s">
        <v>155</v>
      </c>
      <c r="B1996" t="s">
        <v>8516</v>
      </c>
      <c r="C1996" t="s" s="264">
        <v>6040</v>
      </c>
    </row>
    <row r="1997">
      <c r="A1997" t="s">
        <v>155</v>
      </c>
      <c r="B1997" t="s">
        <v>8517</v>
      </c>
      <c r="C1997" t="s" s="264">
        <v>6044</v>
      </c>
    </row>
    <row r="1998">
      <c r="A1998" t="s">
        <v>155</v>
      </c>
      <c r="B1998" t="s">
        <v>8518</v>
      </c>
      <c r="C1998" t="s" s="264">
        <v>6048</v>
      </c>
    </row>
    <row r="1999">
      <c r="A1999" t="s">
        <v>155</v>
      </c>
      <c r="B1999" t="s">
        <v>8519</v>
      </c>
      <c r="C1999" t="s" s="264">
        <v>6052</v>
      </c>
    </row>
    <row r="2000">
      <c r="A2000" t="s">
        <v>155</v>
      </c>
      <c r="B2000" t="s">
        <v>8520</v>
      </c>
      <c r="C2000" t="s" s="264">
        <v>6624</v>
      </c>
    </row>
    <row r="2001">
      <c r="A2001" t="s">
        <v>155</v>
      </c>
      <c r="B2001" t="s">
        <v>8521</v>
      </c>
      <c r="C2001" t="s" s="264">
        <v>8522</v>
      </c>
    </row>
    <row r="2002">
      <c r="A2002" t="s">
        <v>155</v>
      </c>
      <c r="B2002" t="s">
        <v>8523</v>
      </c>
      <c r="C2002" t="s" s="264">
        <v>6626</v>
      </c>
    </row>
    <row r="2003">
      <c r="A2003" t="s">
        <v>155</v>
      </c>
      <c r="B2003" t="s">
        <v>8524</v>
      </c>
      <c r="C2003" t="s" s="264">
        <v>6628</v>
      </c>
    </row>
    <row r="2004">
      <c r="A2004" t="s">
        <v>155</v>
      </c>
      <c r="B2004" t="s">
        <v>8525</v>
      </c>
      <c r="C2004" t="s" s="264">
        <v>6630</v>
      </c>
    </row>
    <row r="2005">
      <c r="A2005" t="s">
        <v>155</v>
      </c>
      <c r="B2005" t="s">
        <v>8526</v>
      </c>
      <c r="C2005" t="s" s="264">
        <v>6632</v>
      </c>
    </row>
    <row r="2006">
      <c r="A2006" t="s">
        <v>155</v>
      </c>
      <c r="B2006" t="s">
        <v>8527</v>
      </c>
      <c r="C2006" t="s" s="264">
        <v>6074</v>
      </c>
    </row>
    <row r="2007">
      <c r="A2007" t="s">
        <v>155</v>
      </c>
      <c r="B2007" t="s">
        <v>8528</v>
      </c>
      <c r="C2007" t="s" s="264">
        <v>6078</v>
      </c>
    </row>
    <row r="2008">
      <c r="A2008" t="s">
        <v>155</v>
      </c>
      <c r="B2008" t="s">
        <v>8529</v>
      </c>
      <c r="C2008" t="s" s="264">
        <v>6082</v>
      </c>
    </row>
    <row r="2009">
      <c r="A2009" t="s">
        <v>155</v>
      </c>
      <c r="B2009" t="s">
        <v>8530</v>
      </c>
      <c r="C2009" t="s" s="264">
        <v>6086</v>
      </c>
    </row>
    <row r="2010">
      <c r="A2010" t="s">
        <v>155</v>
      </c>
      <c r="B2010" t="s">
        <v>8531</v>
      </c>
      <c r="C2010" t="s" s="264">
        <v>6090</v>
      </c>
    </row>
    <row r="2011">
      <c r="A2011" t="s">
        <v>155</v>
      </c>
      <c r="B2011" t="s">
        <v>8532</v>
      </c>
      <c r="C2011" t="s" s="264">
        <v>6652</v>
      </c>
    </row>
    <row r="2012">
      <c r="A2012" t="s">
        <v>155</v>
      </c>
      <c r="B2012" t="s">
        <v>8533</v>
      </c>
      <c r="C2012" t="s" s="264">
        <v>8534</v>
      </c>
    </row>
    <row r="2013">
      <c r="A2013" t="s">
        <v>155</v>
      </c>
      <c r="B2013" t="s">
        <v>8535</v>
      </c>
      <c r="C2013" t="s" s="264">
        <v>6654</v>
      </c>
    </row>
    <row r="2014">
      <c r="A2014" t="s">
        <v>155</v>
      </c>
      <c r="B2014" t="s">
        <v>8536</v>
      </c>
      <c r="C2014" t="s" s="264">
        <v>6656</v>
      </c>
    </row>
    <row r="2015">
      <c r="A2015" t="s">
        <v>155</v>
      </c>
      <c r="B2015" t="s">
        <v>8537</v>
      </c>
      <c r="C2015" t="s" s="264">
        <v>6658</v>
      </c>
    </row>
    <row r="2016">
      <c r="A2016" t="s">
        <v>155</v>
      </c>
      <c r="B2016" t="s">
        <v>8538</v>
      </c>
      <c r="C2016" t="s" s="264">
        <v>6660</v>
      </c>
    </row>
    <row r="2017">
      <c r="A2017" t="s">
        <v>155</v>
      </c>
      <c r="B2017" t="s">
        <v>8539</v>
      </c>
      <c r="C2017" t="s" s="264">
        <v>6112</v>
      </c>
    </row>
    <row r="2018">
      <c r="A2018" t="s">
        <v>155</v>
      </c>
      <c r="B2018" t="s">
        <v>8540</v>
      </c>
      <c r="C2018" t="s" s="264">
        <v>6116</v>
      </c>
    </row>
    <row r="2019">
      <c r="A2019" t="s">
        <v>155</v>
      </c>
      <c r="B2019" t="s">
        <v>8541</v>
      </c>
      <c r="C2019" t="s" s="264">
        <v>6120</v>
      </c>
    </row>
    <row r="2020">
      <c r="A2020" t="s">
        <v>155</v>
      </c>
      <c r="B2020" t="s">
        <v>8542</v>
      </c>
      <c r="C2020" t="s" s="264">
        <v>6124</v>
      </c>
    </row>
    <row r="2021">
      <c r="A2021" t="s">
        <v>155</v>
      </c>
      <c r="B2021" t="s">
        <v>8543</v>
      </c>
      <c r="C2021" t="s" s="264">
        <v>6128</v>
      </c>
    </row>
    <row r="2022">
      <c r="A2022" t="s">
        <v>155</v>
      </c>
      <c r="B2022" t="s">
        <v>8544</v>
      </c>
      <c r="C2022" t="s" s="264">
        <v>6680</v>
      </c>
    </row>
    <row r="2023">
      <c r="A2023" t="s">
        <v>155</v>
      </c>
      <c r="B2023" t="s">
        <v>8545</v>
      </c>
      <c r="C2023" t="s" s="264">
        <v>8546</v>
      </c>
    </row>
    <row r="2024">
      <c r="A2024" t="s">
        <v>155</v>
      </c>
      <c r="B2024" t="s">
        <v>8547</v>
      </c>
      <c r="C2024" t="s" s="264">
        <v>6682</v>
      </c>
    </row>
    <row r="2025">
      <c r="A2025" t="s">
        <v>155</v>
      </c>
      <c r="B2025" t="s">
        <v>8548</v>
      </c>
      <c r="C2025" t="s" s="264">
        <v>6684</v>
      </c>
    </row>
    <row r="2026">
      <c r="A2026" t="s">
        <v>155</v>
      </c>
      <c r="B2026" t="s">
        <v>8549</v>
      </c>
      <c r="C2026" t="s" s="264">
        <v>6686</v>
      </c>
    </row>
    <row r="2027">
      <c r="A2027" t="s">
        <v>155</v>
      </c>
      <c r="B2027" t="s">
        <v>8550</v>
      </c>
      <c r="C2027" t="s" s="264">
        <v>6688</v>
      </c>
    </row>
    <row r="2028">
      <c r="A2028" t="s">
        <v>155</v>
      </c>
      <c r="B2028" t="s">
        <v>8551</v>
      </c>
      <c r="C2028" t="s" s="264">
        <v>6150</v>
      </c>
    </row>
    <row r="2029">
      <c r="A2029" t="s">
        <v>155</v>
      </c>
      <c r="B2029" t="s">
        <v>8552</v>
      </c>
      <c r="C2029" t="s" s="264">
        <v>6154</v>
      </c>
    </row>
    <row r="2030">
      <c r="A2030" t="s">
        <v>155</v>
      </c>
      <c r="B2030" t="s">
        <v>8553</v>
      </c>
      <c r="C2030" t="s" s="264">
        <v>6158</v>
      </c>
    </row>
    <row r="2031">
      <c r="A2031" t="s">
        <v>155</v>
      </c>
      <c r="B2031" t="s">
        <v>8554</v>
      </c>
      <c r="C2031" t="s" s="264">
        <v>6162</v>
      </c>
    </row>
    <row r="2032">
      <c r="A2032" t="s">
        <v>155</v>
      </c>
      <c r="B2032" t="s">
        <v>8555</v>
      </c>
      <c r="C2032" t="s" s="264">
        <v>6166</v>
      </c>
    </row>
    <row r="2033">
      <c r="A2033" t="s">
        <v>155</v>
      </c>
      <c r="B2033" t="s">
        <v>8556</v>
      </c>
      <c r="C2033" t="s" s="264">
        <v>6708</v>
      </c>
    </row>
    <row r="2034">
      <c r="A2034" t="s">
        <v>155</v>
      </c>
      <c r="B2034" t="s">
        <v>8557</v>
      </c>
      <c r="C2034" t="s" s="264">
        <v>8558</v>
      </c>
    </row>
    <row r="2035">
      <c r="A2035" t="s">
        <v>155</v>
      </c>
      <c r="B2035" t="s">
        <v>8559</v>
      </c>
      <c r="C2035" t="s" s="264">
        <v>6710</v>
      </c>
    </row>
    <row r="2036">
      <c r="A2036" t="s">
        <v>155</v>
      </c>
      <c r="B2036" t="s">
        <v>8560</v>
      </c>
      <c r="C2036" t="s" s="264">
        <v>6712</v>
      </c>
    </row>
    <row r="2037">
      <c r="A2037" t="s">
        <v>155</v>
      </c>
      <c r="B2037" t="s">
        <v>8561</v>
      </c>
      <c r="C2037" t="s" s="264">
        <v>6714</v>
      </c>
    </row>
    <row r="2038">
      <c r="A2038" t="s">
        <v>155</v>
      </c>
      <c r="B2038" t="s">
        <v>8562</v>
      </c>
      <c r="C2038" t="s" s="264">
        <v>6716</v>
      </c>
    </row>
    <row r="2039">
      <c r="A2039" t="s">
        <v>155</v>
      </c>
      <c r="B2039" t="s">
        <v>8563</v>
      </c>
      <c r="C2039" t="s" s="264">
        <v>6188</v>
      </c>
    </row>
    <row r="2040">
      <c r="A2040" t="s">
        <v>155</v>
      </c>
      <c r="B2040" t="s">
        <v>8564</v>
      </c>
      <c r="C2040" t="s" s="264">
        <v>6192</v>
      </c>
    </row>
    <row r="2041">
      <c r="A2041" t="s">
        <v>155</v>
      </c>
      <c r="B2041" t="s">
        <v>8565</v>
      </c>
      <c r="C2041" t="s" s="264">
        <v>6196</v>
      </c>
    </row>
    <row r="2042">
      <c r="A2042" t="s">
        <v>155</v>
      </c>
      <c r="B2042" t="s">
        <v>8566</v>
      </c>
      <c r="C2042" t="s" s="264">
        <v>6200</v>
      </c>
    </row>
    <row r="2043">
      <c r="A2043" t="s">
        <v>155</v>
      </c>
      <c r="B2043" t="s">
        <v>8567</v>
      </c>
      <c r="C2043" t="s" s="264">
        <v>6204</v>
      </c>
    </row>
    <row r="2044">
      <c r="A2044" t="s">
        <v>155</v>
      </c>
      <c r="B2044" t="s">
        <v>8568</v>
      </c>
      <c r="C2044" t="s" s="264">
        <v>6736</v>
      </c>
    </row>
    <row r="2045">
      <c r="A2045" t="s">
        <v>155</v>
      </c>
      <c r="B2045" t="s">
        <v>8569</v>
      </c>
      <c r="C2045" t="s" s="264">
        <v>8570</v>
      </c>
    </row>
    <row r="2046">
      <c r="A2046" t="s">
        <v>155</v>
      </c>
      <c r="B2046" t="s">
        <v>8571</v>
      </c>
      <c r="C2046" t="s" s="264">
        <v>6738</v>
      </c>
    </row>
    <row r="2047">
      <c r="A2047" t="s">
        <v>155</v>
      </c>
      <c r="B2047" t="s">
        <v>8572</v>
      </c>
      <c r="C2047" t="s" s="264">
        <v>6740</v>
      </c>
    </row>
    <row r="2048">
      <c r="A2048" t="s">
        <v>155</v>
      </c>
      <c r="B2048" t="s">
        <v>8573</v>
      </c>
      <c r="C2048" t="s" s="264">
        <v>6742</v>
      </c>
    </row>
    <row r="2049">
      <c r="A2049" t="s">
        <v>155</v>
      </c>
      <c r="B2049" t="s">
        <v>8574</v>
      </c>
      <c r="C2049" t="s" s="264">
        <v>6744</v>
      </c>
    </row>
    <row r="2050">
      <c r="A2050" t="s">
        <v>155</v>
      </c>
      <c r="B2050" t="s">
        <v>8575</v>
      </c>
      <c r="C2050" t="s" s="264">
        <v>6226</v>
      </c>
    </row>
    <row r="2051">
      <c r="A2051" t="s">
        <v>155</v>
      </c>
      <c r="B2051" t="s">
        <v>8576</v>
      </c>
      <c r="C2051" t="s" s="264">
        <v>6230</v>
      </c>
    </row>
    <row r="2052">
      <c r="A2052" t="s">
        <v>155</v>
      </c>
      <c r="B2052" t="s">
        <v>8577</v>
      </c>
      <c r="C2052" t="s" s="264">
        <v>6234</v>
      </c>
    </row>
    <row r="2053">
      <c r="A2053" t="s">
        <v>155</v>
      </c>
      <c r="B2053" t="s">
        <v>8578</v>
      </c>
      <c r="C2053" t="s" s="264">
        <v>6238</v>
      </c>
    </row>
    <row r="2054">
      <c r="A2054" t="s">
        <v>155</v>
      </c>
      <c r="B2054" t="s">
        <v>8579</v>
      </c>
      <c r="C2054" t="s" s="264">
        <v>6242</v>
      </c>
    </row>
    <row r="2055">
      <c r="A2055" t="s">
        <v>155</v>
      </c>
      <c r="B2055" t="s">
        <v>8580</v>
      </c>
      <c r="C2055" t="s" s="264">
        <v>6764</v>
      </c>
    </row>
    <row r="2056">
      <c r="A2056" t="s">
        <v>155</v>
      </c>
      <c r="B2056" t="s">
        <v>8581</v>
      </c>
      <c r="C2056" t="s" s="264">
        <v>8582</v>
      </c>
    </row>
    <row r="2057">
      <c r="A2057" t="s">
        <v>155</v>
      </c>
      <c r="B2057" t="s">
        <v>8583</v>
      </c>
      <c r="C2057" t="s" s="264">
        <v>6766</v>
      </c>
    </row>
    <row r="2058">
      <c r="A2058" t="s">
        <v>155</v>
      </c>
      <c r="B2058" t="s">
        <v>8584</v>
      </c>
      <c r="C2058" t="s" s="264">
        <v>6768</v>
      </c>
    </row>
    <row r="2059">
      <c r="A2059" t="s">
        <v>155</v>
      </c>
      <c r="B2059" t="s">
        <v>8585</v>
      </c>
      <c r="C2059" t="s" s="264">
        <v>6770</v>
      </c>
    </row>
    <row r="2060">
      <c r="A2060" t="s">
        <v>155</v>
      </c>
      <c r="B2060" t="s">
        <v>8586</v>
      </c>
      <c r="C2060" t="s" s="264">
        <v>6772</v>
      </c>
    </row>
    <row r="2061">
      <c r="A2061" t="s">
        <v>155</v>
      </c>
      <c r="B2061" t="s">
        <v>8587</v>
      </c>
      <c r="C2061" t="s" s="264">
        <v>5714</v>
      </c>
    </row>
    <row r="2062">
      <c r="A2062" t="s">
        <v>155</v>
      </c>
      <c r="B2062" t="s">
        <v>8588</v>
      </c>
      <c r="C2062" t="s" s="264">
        <v>5752</v>
      </c>
    </row>
    <row r="2063">
      <c r="A2063" t="s">
        <v>155</v>
      </c>
      <c r="B2063" t="s">
        <v>8589</v>
      </c>
      <c r="C2063" t="s" s="264">
        <v>5790</v>
      </c>
    </row>
    <row r="2064">
      <c r="A2064" t="s">
        <v>155</v>
      </c>
      <c r="B2064" t="s">
        <v>8590</v>
      </c>
      <c r="C2064" t="s" s="264">
        <v>5828</v>
      </c>
    </row>
    <row r="2065">
      <c r="A2065" t="s">
        <v>155</v>
      </c>
      <c r="B2065" t="s">
        <v>8591</v>
      </c>
      <c r="C2065" t="s" s="264">
        <v>5866</v>
      </c>
    </row>
    <row r="2066">
      <c r="A2066" t="s">
        <v>155</v>
      </c>
      <c r="B2066" t="s">
        <v>8592</v>
      </c>
      <c r="C2066" t="s" s="264">
        <v>5904</v>
      </c>
    </row>
    <row r="2067">
      <c r="A2067" t="s">
        <v>155</v>
      </c>
      <c r="B2067" t="s">
        <v>8593</v>
      </c>
      <c r="C2067" t="s" s="264">
        <v>5942</v>
      </c>
    </row>
    <row r="2068">
      <c r="A2068" t="s">
        <v>155</v>
      </c>
      <c r="B2068" t="s">
        <v>8594</v>
      </c>
      <c r="C2068" t="s" s="264">
        <v>5980</v>
      </c>
    </row>
    <row r="2069">
      <c r="A2069" t="s">
        <v>155</v>
      </c>
      <c r="B2069" t="s">
        <v>8595</v>
      </c>
      <c r="C2069" t="s" s="264">
        <v>6018</v>
      </c>
    </row>
    <row r="2070">
      <c r="A2070" t="s">
        <v>155</v>
      </c>
      <c r="B2070" t="s">
        <v>8596</v>
      </c>
      <c r="C2070" t="s" s="264">
        <v>6056</v>
      </c>
    </row>
    <row r="2071">
      <c r="A2071" t="s">
        <v>155</v>
      </c>
      <c r="B2071" t="s">
        <v>8597</v>
      </c>
      <c r="C2071" t="s" s="264">
        <v>6094</v>
      </c>
    </row>
    <row r="2072">
      <c r="A2072" t="s">
        <v>155</v>
      </c>
      <c r="B2072" t="s">
        <v>8598</v>
      </c>
      <c r="C2072" t="s" s="264">
        <v>6132</v>
      </c>
    </row>
    <row r="2073">
      <c r="A2073" t="s">
        <v>155</v>
      </c>
      <c r="B2073" t="s">
        <v>8599</v>
      </c>
      <c r="C2073" t="s" s="264">
        <v>6170</v>
      </c>
    </row>
    <row r="2074">
      <c r="A2074" t="s">
        <v>155</v>
      </c>
      <c r="B2074" t="s">
        <v>8600</v>
      </c>
      <c r="C2074" t="s" s="264">
        <v>6208</v>
      </c>
    </row>
    <row r="2075">
      <c r="A2075" t="s">
        <v>155</v>
      </c>
      <c r="B2075" t="s">
        <v>8601</v>
      </c>
      <c r="C2075" t="s" s="264">
        <v>6246</v>
      </c>
    </row>
    <row r="2076">
      <c r="A2076" t="s">
        <v>155</v>
      </c>
      <c r="B2076" t="s">
        <v>8602</v>
      </c>
      <c r="C2076" t="s" s="264">
        <v>6382</v>
      </c>
    </row>
    <row r="2077">
      <c r="A2077" t="s">
        <v>155</v>
      </c>
      <c r="B2077" t="s">
        <v>8603</v>
      </c>
      <c r="C2077" t="s" s="264">
        <v>6410</v>
      </c>
    </row>
    <row r="2078">
      <c r="A2078" t="s">
        <v>155</v>
      </c>
      <c r="B2078" t="s">
        <v>8604</v>
      </c>
      <c r="C2078" t="s" s="264">
        <v>6438</v>
      </c>
    </row>
    <row r="2079">
      <c r="A2079" t="s">
        <v>155</v>
      </c>
      <c r="B2079" t="s">
        <v>8605</v>
      </c>
      <c r="C2079" t="s" s="264">
        <v>6494</v>
      </c>
    </row>
    <row r="2080">
      <c r="A2080" t="s">
        <v>155</v>
      </c>
      <c r="B2080" t="s">
        <v>8606</v>
      </c>
      <c r="C2080" t="s" s="264">
        <v>6522</v>
      </c>
    </row>
    <row r="2081">
      <c r="A2081" t="s">
        <v>155</v>
      </c>
      <c r="B2081" t="s">
        <v>8607</v>
      </c>
      <c r="C2081" t="s" s="264">
        <v>6550</v>
      </c>
    </row>
    <row r="2082">
      <c r="A2082" t="s">
        <v>155</v>
      </c>
      <c r="B2082" t="s">
        <v>8608</v>
      </c>
      <c r="C2082" t="s" s="264">
        <v>6578</v>
      </c>
    </row>
    <row r="2083">
      <c r="A2083" t="s">
        <v>155</v>
      </c>
      <c r="B2083" t="s">
        <v>8609</v>
      </c>
      <c r="C2083" t="s" s="264">
        <v>6606</v>
      </c>
    </row>
    <row r="2084">
      <c r="A2084" t="s">
        <v>155</v>
      </c>
      <c r="B2084" t="s">
        <v>8610</v>
      </c>
      <c r="C2084" t="s" s="264">
        <v>6634</v>
      </c>
    </row>
    <row r="2085">
      <c r="A2085" t="s">
        <v>155</v>
      </c>
      <c r="B2085" t="s">
        <v>8611</v>
      </c>
      <c r="C2085" t="s" s="264">
        <v>6690</v>
      </c>
    </row>
    <row r="2086">
      <c r="A2086" t="s">
        <v>155</v>
      </c>
      <c r="B2086" t="s">
        <v>8612</v>
      </c>
      <c r="C2086" t="s" s="264">
        <v>6718</v>
      </c>
    </row>
    <row r="2087">
      <c r="A2087" t="s">
        <v>155</v>
      </c>
      <c r="B2087" t="s">
        <v>8613</v>
      </c>
      <c r="C2087" t="s" s="264">
        <v>6746</v>
      </c>
    </row>
    <row r="2088">
      <c r="A2088" t="s">
        <v>155</v>
      </c>
      <c r="B2088" t="s">
        <v>8614</v>
      </c>
      <c r="C2088" t="s" s="264">
        <v>6774</v>
      </c>
    </row>
    <row r="2089">
      <c r="A2089" t="s">
        <v>156</v>
      </c>
      <c r="B2089" t="s">
        <v>8615</v>
      </c>
      <c r="C2089" t="s" s="264">
        <v>5682</v>
      </c>
    </row>
    <row r="2090">
      <c r="A2090" t="s">
        <v>156</v>
      </c>
      <c r="B2090" t="s">
        <v>8616</v>
      </c>
      <c r="C2090" t="s" s="264">
        <v>5720</v>
      </c>
    </row>
    <row r="2091">
      <c r="A2091" t="s">
        <v>156</v>
      </c>
      <c r="B2091" t="s">
        <v>8617</v>
      </c>
      <c r="C2091" t="s" s="264">
        <v>5758</v>
      </c>
    </row>
    <row r="2092">
      <c r="A2092" t="s">
        <v>156</v>
      </c>
      <c r="B2092" t="s">
        <v>8618</v>
      </c>
      <c r="C2092" t="s" s="264">
        <v>5796</v>
      </c>
    </row>
    <row r="2093">
      <c r="A2093" t="s">
        <v>156</v>
      </c>
      <c r="B2093" t="s">
        <v>8619</v>
      </c>
      <c r="C2093" t="s" s="264">
        <v>5834</v>
      </c>
    </row>
    <row r="2094">
      <c r="A2094" t="s">
        <v>156</v>
      </c>
      <c r="B2094" t="s">
        <v>8620</v>
      </c>
      <c r="C2094" t="s" s="264">
        <v>5872</v>
      </c>
    </row>
    <row r="2095">
      <c r="A2095" t="s">
        <v>156</v>
      </c>
      <c r="B2095" t="s">
        <v>8621</v>
      </c>
      <c r="C2095" t="s" s="264">
        <v>5910</v>
      </c>
    </row>
    <row r="2096">
      <c r="A2096" t="s">
        <v>156</v>
      </c>
      <c r="B2096" t="s">
        <v>8622</v>
      </c>
      <c r="C2096" t="s" s="264">
        <v>5948</v>
      </c>
    </row>
    <row r="2097">
      <c r="A2097" t="s">
        <v>156</v>
      </c>
      <c r="B2097" t="s">
        <v>8623</v>
      </c>
      <c r="C2097" t="s" s="264">
        <v>5986</v>
      </c>
    </row>
    <row r="2098">
      <c r="A2098" t="s">
        <v>156</v>
      </c>
      <c r="B2098" t="s">
        <v>8624</v>
      </c>
      <c r="C2098" t="s" s="264">
        <v>6024</v>
      </c>
    </row>
    <row r="2099">
      <c r="A2099" t="s">
        <v>156</v>
      </c>
      <c r="B2099" t="s">
        <v>8625</v>
      </c>
      <c r="C2099" t="s" s="264">
        <v>6062</v>
      </c>
    </row>
    <row r="2100">
      <c r="A2100" t="s">
        <v>156</v>
      </c>
      <c r="B2100" t="s">
        <v>8626</v>
      </c>
      <c r="C2100" t="s" s="264">
        <v>6100</v>
      </c>
    </row>
    <row r="2101">
      <c r="A2101" t="s">
        <v>156</v>
      </c>
      <c r="B2101" t="s">
        <v>8627</v>
      </c>
      <c r="C2101" t="s" s="264">
        <v>6138</v>
      </c>
    </row>
    <row r="2102">
      <c r="A2102" t="s">
        <v>156</v>
      </c>
      <c r="B2102" t="s">
        <v>8628</v>
      </c>
      <c r="C2102" t="s" s="264">
        <v>6176</v>
      </c>
    </row>
    <row r="2103">
      <c r="A2103" t="s">
        <v>156</v>
      </c>
      <c r="B2103" t="s">
        <v>8629</v>
      </c>
      <c r="C2103" t="s" s="264">
        <v>6214</v>
      </c>
    </row>
    <row r="2104">
      <c r="A2104" t="s">
        <v>155</v>
      </c>
      <c r="B2104" t="s">
        <v>8630</v>
      </c>
      <c r="C2104" t="s" s="264">
        <v>8631</v>
      </c>
    </row>
    <row r="2105">
      <c r="A2105" t="s">
        <v>155</v>
      </c>
      <c r="B2105" t="s">
        <v>8632</v>
      </c>
      <c r="C2105" t="s" s="264">
        <v>8633</v>
      </c>
    </row>
    <row r="2106">
      <c r="A2106" t="s">
        <v>155</v>
      </c>
      <c r="B2106" t="s">
        <v>8634</v>
      </c>
      <c r="C2106" t="s" s="264">
        <v>8635</v>
      </c>
    </row>
    <row r="2107">
      <c r="A2107" t="s">
        <v>155</v>
      </c>
      <c r="B2107" t="s">
        <v>8636</v>
      </c>
      <c r="C2107" t="s" s="264">
        <v>8637</v>
      </c>
    </row>
    <row r="2108">
      <c r="A2108" t="s">
        <v>155</v>
      </c>
      <c r="B2108" t="s">
        <v>8638</v>
      </c>
      <c r="C2108" t="s" s="264">
        <v>8639</v>
      </c>
    </row>
    <row r="2109">
      <c r="A2109" t="s">
        <v>155</v>
      </c>
      <c r="B2109" t="s">
        <v>8640</v>
      </c>
      <c r="C2109" t="s" s="264">
        <v>8641</v>
      </c>
    </row>
    <row r="2110">
      <c r="A2110" t="s">
        <v>155</v>
      </c>
      <c r="B2110" t="s">
        <v>8642</v>
      </c>
      <c r="C2110" t="s" s="264">
        <v>8643</v>
      </c>
    </row>
    <row r="2111">
      <c r="A2111" t="s">
        <v>155</v>
      </c>
      <c r="B2111" t="s">
        <v>8644</v>
      </c>
      <c r="C2111" t="s" s="264">
        <v>8645</v>
      </c>
    </row>
    <row r="2112">
      <c r="A2112" t="s">
        <v>155</v>
      </c>
      <c r="B2112" t="s">
        <v>8646</v>
      </c>
      <c r="C2112" t="s" s="264">
        <v>8647</v>
      </c>
    </row>
    <row r="2113">
      <c r="A2113" t="s">
        <v>155</v>
      </c>
      <c r="B2113" t="s">
        <v>8648</v>
      </c>
      <c r="C2113" t="s" s="264">
        <v>8649</v>
      </c>
    </row>
    <row r="2114">
      <c r="A2114" t="s">
        <v>155</v>
      </c>
      <c r="B2114" t="s">
        <v>8650</v>
      </c>
      <c r="C2114" t="s" s="264">
        <v>8651</v>
      </c>
    </row>
    <row r="2115">
      <c r="A2115" t="s">
        <v>155</v>
      </c>
      <c r="B2115" t="s">
        <v>8652</v>
      </c>
      <c r="C2115" t="s" s="264">
        <v>8653</v>
      </c>
    </row>
    <row r="2116">
      <c r="A2116" t="s">
        <v>155</v>
      </c>
      <c r="B2116" t="s">
        <v>8654</v>
      </c>
      <c r="C2116" t="s" s="264">
        <v>8655</v>
      </c>
    </row>
    <row r="2117">
      <c r="A2117" t="s">
        <v>155</v>
      </c>
      <c r="B2117" t="s">
        <v>8656</v>
      </c>
      <c r="C2117" t="s" s="264">
        <v>8657</v>
      </c>
    </row>
    <row r="2118">
      <c r="A2118" t="s">
        <v>155</v>
      </c>
      <c r="B2118" t="s">
        <v>8658</v>
      </c>
      <c r="C2118" t="s" s="264">
        <v>8659</v>
      </c>
    </row>
    <row r="2119">
      <c r="A2119" t="s">
        <v>155</v>
      </c>
      <c r="B2119" t="s">
        <v>8660</v>
      </c>
      <c r="C2119" t="s" s="264">
        <v>6384</v>
      </c>
    </row>
    <row r="2120">
      <c r="A2120" t="s">
        <v>155</v>
      </c>
      <c r="B2120" t="s">
        <v>8661</v>
      </c>
      <c r="C2120" t="s" s="264">
        <v>6412</v>
      </c>
    </row>
    <row r="2121">
      <c r="A2121" t="s">
        <v>155</v>
      </c>
      <c r="B2121" t="s">
        <v>8662</v>
      </c>
      <c r="C2121" t="s" s="264">
        <v>6440</v>
      </c>
    </row>
    <row r="2122">
      <c r="A2122" t="s">
        <v>155</v>
      </c>
      <c r="B2122" t="s">
        <v>8663</v>
      </c>
      <c r="C2122" t="s" s="264">
        <v>6468</v>
      </c>
    </row>
    <row r="2123">
      <c r="A2123" t="s">
        <v>155</v>
      </c>
      <c r="B2123" t="s">
        <v>8664</v>
      </c>
      <c r="C2123" t="s" s="264">
        <v>6496</v>
      </c>
    </row>
    <row r="2124">
      <c r="A2124" t="s">
        <v>155</v>
      </c>
      <c r="B2124" t="s">
        <v>8665</v>
      </c>
      <c r="C2124" t="s" s="264">
        <v>6524</v>
      </c>
    </row>
    <row r="2125">
      <c r="A2125" t="s">
        <v>155</v>
      </c>
      <c r="B2125" t="s">
        <v>8666</v>
      </c>
      <c r="C2125" t="s" s="264">
        <v>6552</v>
      </c>
    </row>
    <row r="2126">
      <c r="A2126" t="s">
        <v>155</v>
      </c>
      <c r="B2126" t="s">
        <v>8667</v>
      </c>
      <c r="C2126" t="s" s="264">
        <v>6580</v>
      </c>
    </row>
    <row r="2127">
      <c r="A2127" t="s">
        <v>155</v>
      </c>
      <c r="B2127" t="s">
        <v>8668</v>
      </c>
      <c r="C2127" t="s" s="264">
        <v>6608</v>
      </c>
    </row>
    <row r="2128">
      <c r="A2128" t="s">
        <v>155</v>
      </c>
      <c r="B2128" t="s">
        <v>8669</v>
      </c>
      <c r="C2128" t="s" s="264">
        <v>6636</v>
      </c>
    </row>
    <row r="2129">
      <c r="A2129" t="s">
        <v>155</v>
      </c>
      <c r="B2129" t="s">
        <v>8670</v>
      </c>
      <c r="C2129" t="s" s="264">
        <v>6664</v>
      </c>
    </row>
    <row r="2130">
      <c r="A2130" t="s">
        <v>155</v>
      </c>
      <c r="B2130" t="s">
        <v>8671</v>
      </c>
      <c r="C2130" t="s" s="264">
        <v>6692</v>
      </c>
    </row>
    <row r="2131">
      <c r="A2131" t="s">
        <v>155</v>
      </c>
      <c r="B2131" t="s">
        <v>8672</v>
      </c>
      <c r="C2131" t="s" s="264">
        <v>6720</v>
      </c>
    </row>
    <row r="2132">
      <c r="A2132" t="s">
        <v>155</v>
      </c>
      <c r="B2132" t="s">
        <v>8673</v>
      </c>
      <c r="C2132" t="s" s="264">
        <v>6748</v>
      </c>
    </row>
    <row r="2133">
      <c r="A2133" t="s">
        <v>155</v>
      </c>
      <c r="B2133" t="s">
        <v>8674</v>
      </c>
      <c r="C2133" t="s" s="264">
        <v>6776</v>
      </c>
    </row>
    <row r="2134">
      <c r="A2134" t="s">
        <v>155</v>
      </c>
      <c r="B2134" t="s">
        <v>8675</v>
      </c>
      <c r="C2134" t="s" s="264">
        <v>6386</v>
      </c>
    </row>
    <row r="2135">
      <c r="A2135" t="s">
        <v>155</v>
      </c>
      <c r="B2135" t="s">
        <v>8676</v>
      </c>
      <c r="C2135" t="s" s="264">
        <v>6414</v>
      </c>
    </row>
    <row r="2136">
      <c r="A2136" t="s">
        <v>155</v>
      </c>
      <c r="B2136" t="s">
        <v>8677</v>
      </c>
      <c r="C2136" t="s" s="264">
        <v>6442</v>
      </c>
    </row>
    <row r="2137">
      <c r="A2137" t="s">
        <v>155</v>
      </c>
      <c r="B2137" t="s">
        <v>8678</v>
      </c>
      <c r="C2137" t="s" s="264">
        <v>6470</v>
      </c>
    </row>
    <row r="2138">
      <c r="A2138" t="s">
        <v>155</v>
      </c>
      <c r="B2138" t="s">
        <v>8679</v>
      </c>
      <c r="C2138" t="s" s="264">
        <v>6498</v>
      </c>
    </row>
    <row r="2139">
      <c r="A2139" t="s">
        <v>155</v>
      </c>
      <c r="B2139" t="s">
        <v>8680</v>
      </c>
      <c r="C2139" t="s" s="264">
        <v>6526</v>
      </c>
    </row>
    <row r="2140">
      <c r="A2140" t="s">
        <v>155</v>
      </c>
      <c r="B2140" t="s">
        <v>8681</v>
      </c>
      <c r="C2140" t="s" s="264">
        <v>6554</v>
      </c>
    </row>
    <row r="2141">
      <c r="A2141" t="s">
        <v>155</v>
      </c>
      <c r="B2141" t="s">
        <v>8682</v>
      </c>
      <c r="C2141" t="s" s="264">
        <v>6582</v>
      </c>
    </row>
    <row r="2142">
      <c r="A2142" t="s">
        <v>155</v>
      </c>
      <c r="B2142" t="s">
        <v>8683</v>
      </c>
      <c r="C2142" t="s" s="264">
        <v>6610</v>
      </c>
    </row>
    <row r="2143">
      <c r="A2143" t="s">
        <v>155</v>
      </c>
      <c r="B2143" t="s">
        <v>8684</v>
      </c>
      <c r="C2143" t="s" s="264">
        <v>6638</v>
      </c>
    </row>
    <row r="2144">
      <c r="A2144" t="s">
        <v>155</v>
      </c>
      <c r="B2144" t="s">
        <v>8685</v>
      </c>
      <c r="C2144" t="s" s="264">
        <v>6666</v>
      </c>
    </row>
    <row r="2145">
      <c r="A2145" t="s">
        <v>155</v>
      </c>
      <c r="B2145" t="s">
        <v>8686</v>
      </c>
      <c r="C2145" t="s" s="264">
        <v>6694</v>
      </c>
    </row>
    <row r="2146">
      <c r="A2146" t="s">
        <v>155</v>
      </c>
      <c r="B2146" t="s">
        <v>8687</v>
      </c>
      <c r="C2146" t="s" s="264">
        <v>6722</v>
      </c>
    </row>
    <row r="2147">
      <c r="A2147" t="s">
        <v>155</v>
      </c>
      <c r="B2147" t="s">
        <v>8688</v>
      </c>
      <c r="C2147" t="s" s="264">
        <v>6750</v>
      </c>
    </row>
    <row r="2148">
      <c r="A2148" t="s">
        <v>155</v>
      </c>
      <c r="B2148" t="s">
        <v>8689</v>
      </c>
      <c r="C2148" t="s" s="264">
        <v>6778</v>
      </c>
    </row>
    <row r="2149">
      <c r="A2149" t="s">
        <v>155</v>
      </c>
      <c r="B2149" t="s">
        <v>8690</v>
      </c>
      <c r="C2149" t="s" s="264">
        <v>6388</v>
      </c>
    </row>
    <row r="2150">
      <c r="A2150" t="s">
        <v>155</v>
      </c>
      <c r="B2150" t="s">
        <v>8691</v>
      </c>
      <c r="C2150" t="s" s="264">
        <v>6390</v>
      </c>
    </row>
    <row r="2151">
      <c r="A2151" t="s">
        <v>155</v>
      </c>
      <c r="B2151" t="s">
        <v>8692</v>
      </c>
      <c r="C2151" t="s" s="264">
        <v>6392</v>
      </c>
    </row>
    <row r="2152">
      <c r="A2152" t="s">
        <v>155</v>
      </c>
      <c r="B2152" t="s">
        <v>8693</v>
      </c>
      <c r="C2152" t="s" s="264">
        <v>6416</v>
      </c>
    </row>
    <row r="2153">
      <c r="A2153" t="s">
        <v>155</v>
      </c>
      <c r="B2153" t="s">
        <v>8694</v>
      </c>
      <c r="C2153" t="s" s="264">
        <v>6418</v>
      </c>
    </row>
    <row r="2154">
      <c r="A2154" t="s">
        <v>155</v>
      </c>
      <c r="B2154" t="s">
        <v>8695</v>
      </c>
      <c r="C2154" t="s" s="264">
        <v>6420</v>
      </c>
    </row>
    <row r="2155">
      <c r="A2155" t="s">
        <v>155</v>
      </c>
      <c r="B2155" t="s">
        <v>8696</v>
      </c>
      <c r="C2155" t="s" s="264">
        <v>6444</v>
      </c>
    </row>
    <row r="2156">
      <c r="A2156" t="s">
        <v>155</v>
      </c>
      <c r="B2156" t="s">
        <v>8697</v>
      </c>
      <c r="C2156" t="s" s="264">
        <v>6446</v>
      </c>
    </row>
    <row r="2157">
      <c r="A2157" t="s">
        <v>155</v>
      </c>
      <c r="B2157" t="s">
        <v>8698</v>
      </c>
      <c r="C2157" t="s" s="264">
        <v>6448</v>
      </c>
    </row>
    <row r="2158">
      <c r="A2158" t="s">
        <v>155</v>
      </c>
      <c r="B2158" t="s">
        <v>8699</v>
      </c>
      <c r="C2158" t="s" s="264">
        <v>6472</v>
      </c>
    </row>
    <row r="2159">
      <c r="A2159" t="s">
        <v>155</v>
      </c>
      <c r="B2159" t="s">
        <v>8700</v>
      </c>
      <c r="C2159" t="s" s="264">
        <v>6474</v>
      </c>
    </row>
    <row r="2160">
      <c r="A2160" t="s">
        <v>155</v>
      </c>
      <c r="B2160" t="s">
        <v>8701</v>
      </c>
      <c r="C2160" t="s" s="264">
        <v>6476</v>
      </c>
    </row>
    <row r="2161">
      <c r="A2161" t="s">
        <v>155</v>
      </c>
      <c r="B2161" t="s">
        <v>8702</v>
      </c>
      <c r="C2161" t="s" s="264">
        <v>6500</v>
      </c>
    </row>
    <row r="2162">
      <c r="A2162" t="s">
        <v>155</v>
      </c>
      <c r="B2162" t="s">
        <v>8703</v>
      </c>
      <c r="C2162" t="s" s="264">
        <v>6502</v>
      </c>
    </row>
    <row r="2163">
      <c r="A2163" t="s">
        <v>155</v>
      </c>
      <c r="B2163" t="s">
        <v>8704</v>
      </c>
      <c r="C2163" t="s" s="264">
        <v>6504</v>
      </c>
    </row>
    <row r="2164">
      <c r="A2164" t="s">
        <v>155</v>
      </c>
      <c r="B2164" t="s">
        <v>8705</v>
      </c>
      <c r="C2164" t="s" s="264">
        <v>6528</v>
      </c>
    </row>
    <row r="2165">
      <c r="A2165" t="s">
        <v>155</v>
      </c>
      <c r="B2165" t="s">
        <v>8706</v>
      </c>
      <c r="C2165" t="s" s="264">
        <v>6530</v>
      </c>
    </row>
    <row r="2166">
      <c r="A2166" t="s">
        <v>155</v>
      </c>
      <c r="B2166" t="s">
        <v>8707</v>
      </c>
      <c r="C2166" t="s" s="264">
        <v>6532</v>
      </c>
    </row>
    <row r="2167">
      <c r="A2167" t="s">
        <v>155</v>
      </c>
      <c r="B2167" t="s">
        <v>8708</v>
      </c>
      <c r="C2167" t="s" s="264">
        <v>6556</v>
      </c>
    </row>
    <row r="2168">
      <c r="A2168" t="s">
        <v>155</v>
      </c>
      <c r="B2168" t="s">
        <v>8709</v>
      </c>
      <c r="C2168" t="s" s="264">
        <v>6558</v>
      </c>
    </row>
    <row r="2169">
      <c r="A2169" t="s">
        <v>155</v>
      </c>
      <c r="B2169" t="s">
        <v>8710</v>
      </c>
      <c r="C2169" t="s" s="264">
        <v>6560</v>
      </c>
    </row>
    <row r="2170">
      <c r="A2170" t="s">
        <v>155</v>
      </c>
      <c r="B2170" t="s">
        <v>8711</v>
      </c>
      <c r="C2170" t="s" s="264">
        <v>6584</v>
      </c>
    </row>
    <row r="2171">
      <c r="A2171" t="s">
        <v>155</v>
      </c>
      <c r="B2171" t="s">
        <v>8712</v>
      </c>
      <c r="C2171" t="s" s="264">
        <v>6586</v>
      </c>
    </row>
    <row r="2172">
      <c r="A2172" t="s">
        <v>155</v>
      </c>
      <c r="B2172" t="s">
        <v>8713</v>
      </c>
      <c r="C2172" t="s" s="264">
        <v>6588</v>
      </c>
    </row>
    <row r="2173">
      <c r="A2173" t="s">
        <v>155</v>
      </c>
      <c r="B2173" t="s">
        <v>8714</v>
      </c>
      <c r="C2173" t="s" s="264">
        <v>6612</v>
      </c>
    </row>
    <row r="2174">
      <c r="A2174" t="s">
        <v>155</v>
      </c>
      <c r="B2174" t="s">
        <v>8715</v>
      </c>
      <c r="C2174" t="s" s="264">
        <v>6614</v>
      </c>
    </row>
    <row r="2175">
      <c r="A2175" t="s">
        <v>155</v>
      </c>
      <c r="B2175" t="s">
        <v>8716</v>
      </c>
      <c r="C2175" t="s" s="264">
        <v>6616</v>
      </c>
    </row>
    <row r="2176">
      <c r="A2176" t="s">
        <v>155</v>
      </c>
      <c r="B2176" t="s">
        <v>8717</v>
      </c>
      <c r="C2176" t="s" s="264">
        <v>6640</v>
      </c>
    </row>
    <row r="2177">
      <c r="A2177" t="s">
        <v>155</v>
      </c>
      <c r="B2177" t="s">
        <v>8718</v>
      </c>
      <c r="C2177" t="s" s="264">
        <v>6642</v>
      </c>
    </row>
    <row r="2178">
      <c r="A2178" t="s">
        <v>155</v>
      </c>
      <c r="B2178" t="s">
        <v>8719</v>
      </c>
      <c r="C2178" t="s" s="264">
        <v>6644</v>
      </c>
    </row>
    <row r="2179">
      <c r="A2179" t="s">
        <v>155</v>
      </c>
      <c r="B2179" t="s">
        <v>8720</v>
      </c>
      <c r="C2179" t="s" s="264">
        <v>6668</v>
      </c>
    </row>
    <row r="2180">
      <c r="A2180" t="s">
        <v>155</v>
      </c>
      <c r="B2180" t="s">
        <v>8721</v>
      </c>
      <c r="C2180" t="s" s="264">
        <v>6670</v>
      </c>
    </row>
    <row r="2181">
      <c r="A2181" t="s">
        <v>155</v>
      </c>
      <c r="B2181" t="s">
        <v>8722</v>
      </c>
      <c r="C2181" t="s" s="264">
        <v>6672</v>
      </c>
    </row>
    <row r="2182">
      <c r="A2182" t="s">
        <v>155</v>
      </c>
      <c r="B2182" t="s">
        <v>8723</v>
      </c>
      <c r="C2182" t="s" s="264">
        <v>6696</v>
      </c>
    </row>
    <row r="2183">
      <c r="A2183" t="s">
        <v>155</v>
      </c>
      <c r="B2183" t="s">
        <v>8724</v>
      </c>
      <c r="C2183" t="s" s="264">
        <v>6698</v>
      </c>
    </row>
    <row r="2184">
      <c r="A2184" t="s">
        <v>155</v>
      </c>
      <c r="B2184" t="s">
        <v>8725</v>
      </c>
      <c r="C2184" t="s" s="264">
        <v>6700</v>
      </c>
    </row>
    <row r="2185">
      <c r="A2185" t="s">
        <v>155</v>
      </c>
      <c r="B2185" t="s">
        <v>8726</v>
      </c>
      <c r="C2185" t="s" s="264">
        <v>6724</v>
      </c>
    </row>
    <row r="2186">
      <c r="A2186" t="s">
        <v>155</v>
      </c>
      <c r="B2186" t="s">
        <v>8727</v>
      </c>
      <c r="C2186" t="s" s="264">
        <v>6726</v>
      </c>
    </row>
    <row r="2187">
      <c r="A2187" t="s">
        <v>155</v>
      </c>
      <c r="B2187" t="s">
        <v>8728</v>
      </c>
      <c r="C2187" t="s" s="264">
        <v>6728</v>
      </c>
    </row>
    <row r="2188">
      <c r="A2188" t="s">
        <v>155</v>
      </c>
      <c r="B2188" t="s">
        <v>8729</v>
      </c>
      <c r="C2188" t="s" s="264">
        <v>6752</v>
      </c>
    </row>
    <row r="2189">
      <c r="A2189" t="s">
        <v>155</v>
      </c>
      <c r="B2189" t="s">
        <v>8730</v>
      </c>
      <c r="C2189" t="s" s="264">
        <v>6754</v>
      </c>
    </row>
    <row r="2190">
      <c r="A2190" t="s">
        <v>155</v>
      </c>
      <c r="B2190" t="s">
        <v>8731</v>
      </c>
      <c r="C2190" t="s" s="264">
        <v>6756</v>
      </c>
    </row>
    <row r="2191">
      <c r="A2191" t="s">
        <v>155</v>
      </c>
      <c r="B2191" t="s">
        <v>8732</v>
      </c>
      <c r="C2191" t="s" s="264">
        <v>6780</v>
      </c>
    </row>
    <row r="2192">
      <c r="A2192" t="s">
        <v>155</v>
      </c>
      <c r="B2192" t="s">
        <v>8733</v>
      </c>
      <c r="C2192" t="s" s="264">
        <v>6782</v>
      </c>
    </row>
    <row r="2193">
      <c r="A2193" t="s">
        <v>155</v>
      </c>
      <c r="B2193" t="s">
        <v>8734</v>
      </c>
      <c r="C2193" t="s" s="264">
        <v>6784</v>
      </c>
    </row>
    <row r="2194">
      <c r="A2194" t="s">
        <v>155</v>
      </c>
      <c r="B2194" t="s">
        <v>8735</v>
      </c>
      <c r="C2194" t="s" s="264">
        <v>6394</v>
      </c>
    </row>
    <row r="2195">
      <c r="A2195" t="s">
        <v>155</v>
      </c>
      <c r="B2195" t="s">
        <v>8736</v>
      </c>
      <c r="C2195" t="s" s="264">
        <v>6422</v>
      </c>
    </row>
    <row r="2196">
      <c r="A2196" t="s">
        <v>155</v>
      </c>
      <c r="B2196" t="s">
        <v>8737</v>
      </c>
      <c r="C2196" t="s" s="264">
        <v>6450</v>
      </c>
    </row>
    <row r="2197">
      <c r="A2197" t="s">
        <v>155</v>
      </c>
      <c r="B2197" t="s">
        <v>8738</v>
      </c>
      <c r="C2197" t="s" s="264">
        <v>6478</v>
      </c>
    </row>
    <row r="2198">
      <c r="A2198" t="s">
        <v>155</v>
      </c>
      <c r="B2198" t="s">
        <v>8739</v>
      </c>
      <c r="C2198" t="s" s="264">
        <v>6506</v>
      </c>
    </row>
    <row r="2199">
      <c r="A2199" t="s">
        <v>155</v>
      </c>
      <c r="B2199" t="s">
        <v>8740</v>
      </c>
      <c r="C2199" t="s" s="264">
        <v>6534</v>
      </c>
    </row>
    <row r="2200">
      <c r="A2200" t="s">
        <v>155</v>
      </c>
      <c r="B2200" t="s">
        <v>8741</v>
      </c>
      <c r="C2200" t="s" s="264">
        <v>6562</v>
      </c>
    </row>
    <row r="2201">
      <c r="A2201" t="s">
        <v>155</v>
      </c>
      <c r="B2201" t="s">
        <v>8742</v>
      </c>
      <c r="C2201" t="s" s="264">
        <v>6590</v>
      </c>
    </row>
    <row r="2202">
      <c r="A2202" t="s">
        <v>155</v>
      </c>
      <c r="B2202" t="s">
        <v>8743</v>
      </c>
      <c r="C2202" t="s" s="264">
        <v>6618</v>
      </c>
    </row>
    <row r="2203">
      <c r="A2203" t="s">
        <v>155</v>
      </c>
      <c r="B2203" t="s">
        <v>8744</v>
      </c>
      <c r="C2203" t="s" s="264">
        <v>6646</v>
      </c>
    </row>
    <row r="2204">
      <c r="A2204" t="s">
        <v>155</v>
      </c>
      <c r="B2204" t="s">
        <v>8745</v>
      </c>
      <c r="C2204" t="s" s="264">
        <v>6674</v>
      </c>
    </row>
    <row r="2205">
      <c r="A2205" t="s">
        <v>155</v>
      </c>
      <c r="B2205" t="s">
        <v>8746</v>
      </c>
      <c r="C2205" t="s" s="264">
        <v>6702</v>
      </c>
    </row>
    <row r="2206">
      <c r="A2206" t="s">
        <v>155</v>
      </c>
      <c r="B2206" t="s">
        <v>8747</v>
      </c>
      <c r="C2206" t="s" s="264">
        <v>6730</v>
      </c>
    </row>
    <row r="2207">
      <c r="A2207" t="s">
        <v>155</v>
      </c>
      <c r="B2207" t="s">
        <v>8748</v>
      </c>
      <c r="C2207" t="s" s="264">
        <v>6758</v>
      </c>
    </row>
    <row r="2208">
      <c r="A2208" t="s">
        <v>155</v>
      </c>
      <c r="B2208" t="s">
        <v>8749</v>
      </c>
      <c r="C2208" t="s" s="264">
        <v>6786</v>
      </c>
    </row>
    <row r="2209">
      <c r="A2209" t="s">
        <v>155</v>
      </c>
      <c r="B2209" t="s">
        <v>8750</v>
      </c>
      <c r="C2209" t="s" s="264">
        <v>6396</v>
      </c>
    </row>
    <row r="2210">
      <c r="A2210" t="s">
        <v>155</v>
      </c>
      <c r="B2210" t="s">
        <v>8751</v>
      </c>
      <c r="C2210" t="s" s="264">
        <v>6424</v>
      </c>
    </row>
    <row r="2211">
      <c r="A2211" t="s">
        <v>155</v>
      </c>
      <c r="B2211" t="s">
        <v>8752</v>
      </c>
      <c r="C2211" t="s" s="264">
        <v>6452</v>
      </c>
    </row>
    <row r="2212">
      <c r="A2212" t="s">
        <v>155</v>
      </c>
      <c r="B2212" t="s">
        <v>8753</v>
      </c>
      <c r="C2212" t="s" s="264">
        <v>6480</v>
      </c>
    </row>
    <row r="2213">
      <c r="A2213" t="s">
        <v>155</v>
      </c>
      <c r="B2213" t="s">
        <v>8754</v>
      </c>
      <c r="C2213" t="s" s="264">
        <v>6508</v>
      </c>
    </row>
    <row r="2214">
      <c r="A2214" t="s">
        <v>155</v>
      </c>
      <c r="B2214" t="s">
        <v>8755</v>
      </c>
      <c r="C2214" t="s" s="264">
        <v>6536</v>
      </c>
    </row>
    <row r="2215">
      <c r="A2215" t="s">
        <v>155</v>
      </c>
      <c r="B2215" t="s">
        <v>8756</v>
      </c>
      <c r="C2215" t="s" s="264">
        <v>6564</v>
      </c>
    </row>
    <row r="2216">
      <c r="A2216" t="s">
        <v>155</v>
      </c>
      <c r="B2216" t="s">
        <v>8757</v>
      </c>
      <c r="C2216" t="s" s="264">
        <v>6592</v>
      </c>
    </row>
    <row r="2217">
      <c r="A2217" t="s">
        <v>155</v>
      </c>
      <c r="B2217" t="s">
        <v>8758</v>
      </c>
      <c r="C2217" t="s" s="264">
        <v>6620</v>
      </c>
    </row>
    <row r="2218">
      <c r="A2218" t="s">
        <v>155</v>
      </c>
      <c r="B2218" t="s">
        <v>8759</v>
      </c>
      <c r="C2218" t="s" s="264">
        <v>6648</v>
      </c>
    </row>
    <row r="2219">
      <c r="A2219" t="s">
        <v>155</v>
      </c>
      <c r="B2219" t="s">
        <v>8760</v>
      </c>
      <c r="C2219" t="s" s="264">
        <v>6676</v>
      </c>
    </row>
    <row r="2220">
      <c r="A2220" t="s">
        <v>155</v>
      </c>
      <c r="B2220" t="s">
        <v>8761</v>
      </c>
      <c r="C2220" t="s" s="264">
        <v>6704</v>
      </c>
    </row>
    <row r="2221">
      <c r="A2221" t="s">
        <v>155</v>
      </c>
      <c r="B2221" t="s">
        <v>8762</v>
      </c>
      <c r="C2221" t="s" s="264">
        <v>6732</v>
      </c>
    </row>
    <row r="2222">
      <c r="A2222" t="s">
        <v>155</v>
      </c>
      <c r="B2222" t="s">
        <v>8763</v>
      </c>
      <c r="C2222" t="s" s="264">
        <v>6760</v>
      </c>
    </row>
    <row r="2223">
      <c r="A2223" t="s">
        <v>155</v>
      </c>
      <c r="B2223" t="s">
        <v>8764</v>
      </c>
      <c r="C2223" t="s" s="264">
        <v>6788</v>
      </c>
    </row>
    <row r="2224">
      <c r="A2224" t="s">
        <v>155</v>
      </c>
      <c r="B2224" t="s">
        <v>8765</v>
      </c>
      <c r="C2224" t="s" s="264">
        <v>6843</v>
      </c>
    </row>
    <row r="2225">
      <c r="A2225" t="s">
        <v>155</v>
      </c>
      <c r="B2225" t="s">
        <v>8766</v>
      </c>
      <c r="C2225" t="s" s="264">
        <v>6863</v>
      </c>
    </row>
    <row r="2226">
      <c r="A2226" t="s">
        <v>155</v>
      </c>
      <c r="B2226" t="s">
        <v>8767</v>
      </c>
      <c r="C2226" t="s" s="264">
        <v>6883</v>
      </c>
    </row>
    <row r="2227">
      <c r="A2227" t="s">
        <v>155</v>
      </c>
      <c r="B2227" t="s">
        <v>8768</v>
      </c>
      <c r="C2227" t="s" s="264">
        <v>8769</v>
      </c>
    </row>
    <row r="2228">
      <c r="A2228" t="s">
        <v>155</v>
      </c>
      <c r="B2228" t="s">
        <v>8770</v>
      </c>
      <c r="C2228" t="s" s="264">
        <v>6903</v>
      </c>
    </row>
    <row r="2229">
      <c r="A2229" t="s">
        <v>155</v>
      </c>
      <c r="B2229" t="s">
        <v>8771</v>
      </c>
      <c r="C2229" t="s" s="264">
        <v>6923</v>
      </c>
    </row>
    <row r="2230">
      <c r="A2230" t="s">
        <v>155</v>
      </c>
      <c r="B2230" t="s">
        <v>8772</v>
      </c>
      <c r="C2230" t="s" s="264">
        <v>6943</v>
      </c>
    </row>
    <row r="2231">
      <c r="A2231" t="s">
        <v>155</v>
      </c>
      <c r="B2231" t="s">
        <v>8773</v>
      </c>
      <c r="C2231" t="s" s="264">
        <v>6963</v>
      </c>
    </row>
    <row r="2232">
      <c r="A2232" t="s">
        <v>155</v>
      </c>
      <c r="B2232" t="s">
        <v>8774</v>
      </c>
      <c r="C2232" t="s" s="264">
        <v>6983</v>
      </c>
    </row>
    <row r="2233">
      <c r="A2233" t="s">
        <v>155</v>
      </c>
      <c r="B2233" t="s">
        <v>8775</v>
      </c>
      <c r="C2233" t="s" s="264">
        <v>7003</v>
      </c>
    </row>
    <row r="2234">
      <c r="A2234" t="s">
        <v>155</v>
      </c>
      <c r="B2234" t="s">
        <v>8776</v>
      </c>
      <c r="C2234" t="s" s="264">
        <v>8777</v>
      </c>
    </row>
    <row r="2235">
      <c r="A2235" t="s">
        <v>155</v>
      </c>
      <c r="B2235" t="s">
        <v>8778</v>
      </c>
      <c r="C2235" t="s" s="264">
        <v>7023</v>
      </c>
    </row>
    <row r="2236">
      <c r="A2236" t="s">
        <v>155</v>
      </c>
      <c r="B2236" t="s">
        <v>8779</v>
      </c>
      <c r="C2236" t="s" s="264">
        <v>7043</v>
      </c>
    </row>
    <row r="2237">
      <c r="A2237" t="s">
        <v>155</v>
      </c>
      <c r="B2237" t="s">
        <v>8780</v>
      </c>
      <c r="C2237" t="s" s="264">
        <v>7063</v>
      </c>
    </row>
    <row r="2238">
      <c r="A2238" t="s">
        <v>155</v>
      </c>
      <c r="B2238" t="s">
        <v>8781</v>
      </c>
      <c r="C2238" t="s" s="264">
        <v>7083</v>
      </c>
    </row>
    <row r="2239">
      <c r="A2239" t="s">
        <v>155</v>
      </c>
      <c r="B2239" t="s">
        <v>8782</v>
      </c>
      <c r="C2239" t="s" s="264">
        <v>6845</v>
      </c>
    </row>
    <row r="2240">
      <c r="A2240" t="s">
        <v>155</v>
      </c>
      <c r="B2240" t="s">
        <v>8783</v>
      </c>
      <c r="C2240" t="s" s="264">
        <v>6865</v>
      </c>
    </row>
    <row r="2241">
      <c r="A2241" t="s">
        <v>155</v>
      </c>
      <c r="B2241" t="s">
        <v>8784</v>
      </c>
      <c r="C2241" t="s" s="264">
        <v>6885</v>
      </c>
    </row>
    <row r="2242">
      <c r="A2242" t="s">
        <v>155</v>
      </c>
      <c r="B2242" t="s">
        <v>8785</v>
      </c>
      <c r="C2242" t="s" s="264">
        <v>8786</v>
      </c>
    </row>
    <row r="2243">
      <c r="A2243" t="s">
        <v>155</v>
      </c>
      <c r="B2243" t="s">
        <v>8787</v>
      </c>
      <c r="C2243" t="s" s="264">
        <v>6905</v>
      </c>
    </row>
    <row r="2244">
      <c r="A2244" t="s">
        <v>155</v>
      </c>
      <c r="B2244" t="s">
        <v>8788</v>
      </c>
      <c r="C2244" t="s" s="264">
        <v>6925</v>
      </c>
    </row>
    <row r="2245">
      <c r="A2245" t="s">
        <v>155</v>
      </c>
      <c r="B2245" t="s">
        <v>8789</v>
      </c>
      <c r="C2245" t="s" s="264">
        <v>6945</v>
      </c>
    </row>
    <row r="2246">
      <c r="A2246" t="s">
        <v>155</v>
      </c>
      <c r="B2246" t="s">
        <v>8790</v>
      </c>
      <c r="C2246" t="s" s="264">
        <v>6965</v>
      </c>
    </row>
    <row r="2247">
      <c r="A2247" t="s">
        <v>155</v>
      </c>
      <c r="B2247" t="s">
        <v>8791</v>
      </c>
      <c r="C2247" t="s" s="264">
        <v>6985</v>
      </c>
    </row>
    <row r="2248">
      <c r="A2248" t="s">
        <v>155</v>
      </c>
      <c r="B2248" t="s">
        <v>8792</v>
      </c>
      <c r="C2248" t="s" s="264">
        <v>7005</v>
      </c>
    </row>
    <row r="2249">
      <c r="A2249" t="s">
        <v>155</v>
      </c>
      <c r="B2249" t="s">
        <v>8793</v>
      </c>
      <c r="C2249" t="s" s="264">
        <v>8794</v>
      </c>
    </row>
    <row r="2250">
      <c r="A2250" t="s">
        <v>155</v>
      </c>
      <c r="B2250" t="s">
        <v>8795</v>
      </c>
      <c r="C2250" t="s" s="264">
        <v>7025</v>
      </c>
    </row>
    <row r="2251">
      <c r="A2251" t="s">
        <v>155</v>
      </c>
      <c r="B2251" t="s">
        <v>8796</v>
      </c>
      <c r="C2251" t="s" s="264">
        <v>7045</v>
      </c>
    </row>
    <row r="2252">
      <c r="A2252" t="s">
        <v>155</v>
      </c>
      <c r="B2252" t="s">
        <v>8797</v>
      </c>
      <c r="C2252" t="s" s="264">
        <v>7065</v>
      </c>
    </row>
    <row r="2253">
      <c r="A2253" t="s">
        <v>155</v>
      </c>
      <c r="B2253" t="s">
        <v>8798</v>
      </c>
      <c r="C2253" t="s" s="264">
        <v>7085</v>
      </c>
    </row>
    <row r="2254">
      <c r="A2254" t="s">
        <v>155</v>
      </c>
      <c r="B2254" t="s">
        <v>8799</v>
      </c>
      <c r="C2254" t="s" s="264">
        <v>6847</v>
      </c>
    </row>
    <row r="2255">
      <c r="A2255" t="s">
        <v>155</v>
      </c>
      <c r="B2255" t="s">
        <v>8800</v>
      </c>
      <c r="C2255" t="s" s="264">
        <v>6867</v>
      </c>
    </row>
    <row r="2256">
      <c r="A2256" t="s">
        <v>155</v>
      </c>
      <c r="B2256" t="s">
        <v>8801</v>
      </c>
      <c r="C2256" t="s" s="264">
        <v>6887</v>
      </c>
    </row>
    <row r="2257">
      <c r="A2257" t="s">
        <v>155</v>
      </c>
      <c r="B2257" t="s">
        <v>8802</v>
      </c>
      <c r="C2257" t="s" s="264">
        <v>6907</v>
      </c>
    </row>
    <row r="2258">
      <c r="A2258" t="s">
        <v>155</v>
      </c>
      <c r="B2258" t="s">
        <v>8803</v>
      </c>
      <c r="C2258" t="s" s="264">
        <v>6927</v>
      </c>
    </row>
    <row r="2259">
      <c r="A2259" t="s">
        <v>155</v>
      </c>
      <c r="B2259" t="s">
        <v>8804</v>
      </c>
      <c r="C2259" t="s" s="264">
        <v>6947</v>
      </c>
    </row>
    <row r="2260">
      <c r="A2260" t="s">
        <v>155</v>
      </c>
      <c r="B2260" t="s">
        <v>8805</v>
      </c>
      <c r="C2260" t="s" s="264">
        <v>6967</v>
      </c>
    </row>
    <row r="2261">
      <c r="A2261" t="s">
        <v>155</v>
      </c>
      <c r="B2261" t="s">
        <v>8806</v>
      </c>
      <c r="C2261" t="s" s="264">
        <v>6987</v>
      </c>
    </row>
    <row r="2262">
      <c r="A2262" t="s">
        <v>155</v>
      </c>
      <c r="B2262" t="s">
        <v>8807</v>
      </c>
      <c r="C2262" t="s" s="264">
        <v>7007</v>
      </c>
    </row>
    <row r="2263">
      <c r="A2263" t="s">
        <v>155</v>
      </c>
      <c r="B2263" t="s">
        <v>8808</v>
      </c>
      <c r="C2263" t="s" s="264">
        <v>7027</v>
      </c>
    </row>
    <row r="2264">
      <c r="A2264" t="s">
        <v>155</v>
      </c>
      <c r="B2264" t="s">
        <v>8809</v>
      </c>
      <c r="C2264" t="s" s="264">
        <v>7047</v>
      </c>
    </row>
    <row r="2265">
      <c r="A2265" t="s">
        <v>155</v>
      </c>
      <c r="B2265" t="s">
        <v>8810</v>
      </c>
      <c r="C2265" t="s" s="264">
        <v>7067</v>
      </c>
    </row>
    <row r="2266">
      <c r="A2266" t="s">
        <v>155</v>
      </c>
      <c r="B2266" t="s">
        <v>8811</v>
      </c>
      <c r="C2266" t="s" s="264">
        <v>7087</v>
      </c>
    </row>
    <row r="2267">
      <c r="A2267" t="s">
        <v>155</v>
      </c>
      <c r="B2267" t="s">
        <v>8812</v>
      </c>
      <c r="C2267" t="s" s="264">
        <v>6398</v>
      </c>
    </row>
    <row r="2268">
      <c r="A2268" t="s">
        <v>155</v>
      </c>
      <c r="B2268" t="s">
        <v>8813</v>
      </c>
      <c r="C2268" t="s" s="264">
        <v>6426</v>
      </c>
    </row>
    <row r="2269">
      <c r="A2269" t="s">
        <v>155</v>
      </c>
      <c r="B2269" t="s">
        <v>8814</v>
      </c>
      <c r="C2269" t="s" s="264">
        <v>6454</v>
      </c>
    </row>
    <row r="2270">
      <c r="A2270" t="s">
        <v>155</v>
      </c>
      <c r="B2270" t="s">
        <v>8815</v>
      </c>
      <c r="C2270" t="s" s="264">
        <v>6482</v>
      </c>
    </row>
    <row r="2271">
      <c r="A2271" t="s">
        <v>155</v>
      </c>
      <c r="B2271" t="s">
        <v>8816</v>
      </c>
      <c r="C2271" t="s" s="264">
        <v>6510</v>
      </c>
    </row>
    <row r="2272">
      <c r="A2272" t="s">
        <v>155</v>
      </c>
      <c r="B2272" t="s">
        <v>8817</v>
      </c>
      <c r="C2272" t="s" s="264">
        <v>6538</v>
      </c>
    </row>
    <row r="2273">
      <c r="A2273" t="s">
        <v>155</v>
      </c>
      <c r="B2273" t="s">
        <v>8818</v>
      </c>
      <c r="C2273" t="s" s="264">
        <v>6566</v>
      </c>
    </row>
    <row r="2274">
      <c r="A2274" t="s">
        <v>155</v>
      </c>
      <c r="B2274" t="s">
        <v>8819</v>
      </c>
      <c r="C2274" t="s" s="264">
        <v>6594</v>
      </c>
    </row>
    <row r="2275">
      <c r="A2275" t="s">
        <v>155</v>
      </c>
      <c r="B2275" t="s">
        <v>8820</v>
      </c>
      <c r="C2275" t="s" s="264">
        <v>6622</v>
      </c>
    </row>
    <row r="2276">
      <c r="A2276" t="s">
        <v>155</v>
      </c>
      <c r="B2276" t="s">
        <v>8821</v>
      </c>
      <c r="C2276" t="s" s="264">
        <v>6650</v>
      </c>
    </row>
    <row r="2277">
      <c r="A2277" t="s">
        <v>155</v>
      </c>
      <c r="B2277" t="s">
        <v>8822</v>
      </c>
      <c r="C2277" t="s" s="264">
        <v>6678</v>
      </c>
    </row>
    <row r="2278">
      <c r="A2278" t="s">
        <v>155</v>
      </c>
      <c r="B2278" t="s">
        <v>8823</v>
      </c>
      <c r="C2278" t="s" s="264">
        <v>6706</v>
      </c>
    </row>
    <row r="2279">
      <c r="A2279" t="s">
        <v>155</v>
      </c>
      <c r="B2279" t="s">
        <v>8824</v>
      </c>
      <c r="C2279" t="s" s="264">
        <v>6734</v>
      </c>
    </row>
    <row r="2280">
      <c r="A2280" t="s">
        <v>155</v>
      </c>
      <c r="B2280" t="s">
        <v>8825</v>
      </c>
      <c r="C2280" t="s" s="264">
        <v>6762</v>
      </c>
    </row>
    <row r="2281">
      <c r="A2281" t="s">
        <v>155</v>
      </c>
      <c r="B2281" t="s">
        <v>8826</v>
      </c>
      <c r="C2281" t="s" s="264">
        <v>6790</v>
      </c>
    </row>
    <row r="2282">
      <c r="A2282" t="s">
        <v>155</v>
      </c>
      <c r="B2282" t="s">
        <v>8827</v>
      </c>
      <c r="C2282" t="s" s="264">
        <v>6849</v>
      </c>
    </row>
    <row r="2283">
      <c r="A2283" t="s">
        <v>155</v>
      </c>
      <c r="B2283" t="s">
        <v>8828</v>
      </c>
      <c r="C2283" t="s" s="264">
        <v>6851</v>
      </c>
    </row>
    <row r="2284">
      <c r="A2284" t="s">
        <v>155</v>
      </c>
      <c r="B2284" t="s">
        <v>8829</v>
      </c>
      <c r="C2284" t="s" s="264">
        <v>6853</v>
      </c>
    </row>
    <row r="2285">
      <c r="A2285" t="s">
        <v>155</v>
      </c>
      <c r="B2285" t="s">
        <v>8830</v>
      </c>
      <c r="C2285" t="s" s="264">
        <v>6869</v>
      </c>
    </row>
    <row r="2286">
      <c r="A2286" t="s">
        <v>155</v>
      </c>
      <c r="B2286" t="s">
        <v>8831</v>
      </c>
      <c r="C2286" t="s" s="264">
        <v>6871</v>
      </c>
    </row>
    <row r="2287">
      <c r="A2287" t="s">
        <v>155</v>
      </c>
      <c r="B2287" t="s">
        <v>8832</v>
      </c>
      <c r="C2287" t="s" s="264">
        <v>6873</v>
      </c>
    </row>
    <row r="2288">
      <c r="A2288" t="s">
        <v>155</v>
      </c>
      <c r="B2288" t="s">
        <v>8833</v>
      </c>
      <c r="C2288" t="s" s="264">
        <v>6889</v>
      </c>
    </row>
    <row r="2289">
      <c r="A2289" t="s">
        <v>155</v>
      </c>
      <c r="B2289" t="s">
        <v>8834</v>
      </c>
      <c r="C2289" t="s" s="264">
        <v>6891</v>
      </c>
    </row>
    <row r="2290">
      <c r="A2290" t="s">
        <v>155</v>
      </c>
      <c r="B2290" t="s">
        <v>8835</v>
      </c>
      <c r="C2290" t="s" s="264">
        <v>6893</v>
      </c>
    </row>
    <row r="2291">
      <c r="A2291" t="s">
        <v>155</v>
      </c>
      <c r="B2291" t="s">
        <v>8836</v>
      </c>
      <c r="C2291" t="s" s="264">
        <v>6909</v>
      </c>
    </row>
    <row r="2292">
      <c r="A2292" t="s">
        <v>155</v>
      </c>
      <c r="B2292" t="s">
        <v>8837</v>
      </c>
      <c r="C2292" t="s" s="264">
        <v>6911</v>
      </c>
    </row>
    <row r="2293">
      <c r="A2293" t="s">
        <v>155</v>
      </c>
      <c r="B2293" t="s">
        <v>8838</v>
      </c>
      <c r="C2293" t="s" s="264">
        <v>6913</v>
      </c>
    </row>
    <row r="2294">
      <c r="A2294" t="s">
        <v>155</v>
      </c>
      <c r="B2294" t="s">
        <v>8839</v>
      </c>
      <c r="C2294" t="s" s="264">
        <v>6929</v>
      </c>
    </row>
    <row r="2295">
      <c r="A2295" t="s">
        <v>155</v>
      </c>
      <c r="B2295" t="s">
        <v>8840</v>
      </c>
      <c r="C2295" t="s" s="264">
        <v>6931</v>
      </c>
    </row>
    <row r="2296">
      <c r="A2296" t="s">
        <v>155</v>
      </c>
      <c r="B2296" t="s">
        <v>8841</v>
      </c>
      <c r="C2296" t="s" s="264">
        <v>6933</v>
      </c>
    </row>
    <row r="2297">
      <c r="A2297" t="s">
        <v>155</v>
      </c>
      <c r="B2297" t="s">
        <v>8842</v>
      </c>
      <c r="C2297" t="s" s="264">
        <v>6949</v>
      </c>
    </row>
    <row r="2298">
      <c r="A2298" t="s">
        <v>155</v>
      </c>
      <c r="B2298" t="s">
        <v>8843</v>
      </c>
      <c r="C2298" t="s" s="264">
        <v>6951</v>
      </c>
    </row>
    <row r="2299">
      <c r="A2299" t="s">
        <v>155</v>
      </c>
      <c r="B2299" t="s">
        <v>8844</v>
      </c>
      <c r="C2299" t="s" s="264">
        <v>6953</v>
      </c>
    </row>
    <row r="2300">
      <c r="A2300" t="s">
        <v>155</v>
      </c>
      <c r="B2300" t="s">
        <v>8845</v>
      </c>
      <c r="C2300" t="s" s="264">
        <v>6969</v>
      </c>
    </row>
    <row r="2301">
      <c r="A2301" t="s">
        <v>155</v>
      </c>
      <c r="B2301" t="s">
        <v>8846</v>
      </c>
      <c r="C2301" t="s" s="264">
        <v>6971</v>
      </c>
    </row>
    <row r="2302">
      <c r="A2302" t="s">
        <v>155</v>
      </c>
      <c r="B2302" t="s">
        <v>8847</v>
      </c>
      <c r="C2302" t="s" s="264">
        <v>6973</v>
      </c>
    </row>
    <row r="2303">
      <c r="A2303" t="s">
        <v>155</v>
      </c>
      <c r="B2303" t="s">
        <v>8848</v>
      </c>
      <c r="C2303" t="s" s="264">
        <v>6989</v>
      </c>
    </row>
    <row r="2304">
      <c r="A2304" t="s">
        <v>155</v>
      </c>
      <c r="B2304" t="s">
        <v>8849</v>
      </c>
      <c r="C2304" t="s" s="264">
        <v>6991</v>
      </c>
    </row>
    <row r="2305">
      <c r="A2305" t="s">
        <v>155</v>
      </c>
      <c r="B2305" t="s">
        <v>8850</v>
      </c>
      <c r="C2305" t="s" s="264">
        <v>6993</v>
      </c>
    </row>
    <row r="2306">
      <c r="A2306" t="s">
        <v>155</v>
      </c>
      <c r="B2306" t="s">
        <v>8851</v>
      </c>
      <c r="C2306" t="s" s="264">
        <v>7009</v>
      </c>
    </row>
    <row r="2307">
      <c r="A2307" t="s">
        <v>155</v>
      </c>
      <c r="B2307" t="s">
        <v>8852</v>
      </c>
      <c r="C2307" t="s" s="264">
        <v>7011</v>
      </c>
    </row>
    <row r="2308">
      <c r="A2308" t="s">
        <v>155</v>
      </c>
      <c r="B2308" t="s">
        <v>8853</v>
      </c>
      <c r="C2308" t="s" s="264">
        <v>7013</v>
      </c>
    </row>
    <row r="2309">
      <c r="A2309" t="s">
        <v>155</v>
      </c>
      <c r="B2309" t="s">
        <v>8854</v>
      </c>
      <c r="C2309" t="s" s="264">
        <v>7029</v>
      </c>
    </row>
    <row r="2310">
      <c r="A2310" t="s">
        <v>155</v>
      </c>
      <c r="B2310" t="s">
        <v>8855</v>
      </c>
      <c r="C2310" t="s" s="264">
        <v>7031</v>
      </c>
    </row>
    <row r="2311">
      <c r="A2311" t="s">
        <v>155</v>
      </c>
      <c r="B2311" t="s">
        <v>8856</v>
      </c>
      <c r="C2311" t="s" s="264">
        <v>7033</v>
      </c>
    </row>
    <row r="2312">
      <c r="A2312" t="s">
        <v>155</v>
      </c>
      <c r="B2312" t="s">
        <v>8857</v>
      </c>
      <c r="C2312" t="s" s="264">
        <v>7049</v>
      </c>
    </row>
    <row r="2313">
      <c r="A2313" t="s">
        <v>155</v>
      </c>
      <c r="B2313" t="s">
        <v>8858</v>
      </c>
      <c r="C2313" t="s" s="264">
        <v>7051</v>
      </c>
    </row>
    <row r="2314">
      <c r="A2314" t="s">
        <v>155</v>
      </c>
      <c r="B2314" t="s">
        <v>8859</v>
      </c>
      <c r="C2314" t="s" s="264">
        <v>7053</v>
      </c>
    </row>
    <row r="2315">
      <c r="A2315" t="s">
        <v>155</v>
      </c>
      <c r="B2315" t="s">
        <v>8860</v>
      </c>
      <c r="C2315" t="s" s="264">
        <v>7069</v>
      </c>
    </row>
    <row r="2316">
      <c r="A2316" t="s">
        <v>155</v>
      </c>
      <c r="B2316" t="s">
        <v>8861</v>
      </c>
      <c r="C2316" t="s" s="264">
        <v>7071</v>
      </c>
    </row>
    <row r="2317">
      <c r="A2317" t="s">
        <v>155</v>
      </c>
      <c r="B2317" t="s">
        <v>8862</v>
      </c>
      <c r="C2317" t="s" s="264">
        <v>7073</v>
      </c>
    </row>
    <row r="2318">
      <c r="A2318" t="s">
        <v>155</v>
      </c>
      <c r="B2318" t="s">
        <v>8863</v>
      </c>
      <c r="C2318" t="s" s="264">
        <v>7089</v>
      </c>
    </row>
    <row r="2319">
      <c r="A2319" t="s">
        <v>155</v>
      </c>
      <c r="B2319" t="s">
        <v>8864</v>
      </c>
      <c r="C2319" t="s" s="264">
        <v>7091</v>
      </c>
    </row>
    <row r="2320">
      <c r="A2320" t="s">
        <v>155</v>
      </c>
      <c r="B2320" t="s">
        <v>8865</v>
      </c>
      <c r="C2320" t="s" s="264">
        <v>7093</v>
      </c>
    </row>
    <row r="2321">
      <c r="A2321" t="s">
        <v>155</v>
      </c>
      <c r="B2321" t="s">
        <v>8866</v>
      </c>
      <c r="C2321" t="s" s="264">
        <v>6855</v>
      </c>
    </row>
    <row r="2322">
      <c r="A2322" t="s">
        <v>155</v>
      </c>
      <c r="B2322" t="s">
        <v>8867</v>
      </c>
      <c r="C2322" t="s" s="264">
        <v>6875</v>
      </c>
    </row>
    <row r="2323">
      <c r="A2323" t="s">
        <v>155</v>
      </c>
      <c r="B2323" t="s">
        <v>8868</v>
      </c>
      <c r="C2323" t="s" s="264">
        <v>6895</v>
      </c>
    </row>
    <row r="2324">
      <c r="A2324" t="s">
        <v>155</v>
      </c>
      <c r="B2324" t="s">
        <v>8869</v>
      </c>
      <c r="C2324" t="s" s="264">
        <v>6915</v>
      </c>
    </row>
    <row r="2325">
      <c r="A2325" t="s">
        <v>155</v>
      </c>
      <c r="B2325" t="s">
        <v>8870</v>
      </c>
      <c r="C2325" t="s" s="264">
        <v>6935</v>
      </c>
    </row>
    <row r="2326">
      <c r="A2326" t="s">
        <v>155</v>
      </c>
      <c r="B2326" t="s">
        <v>8871</v>
      </c>
      <c r="C2326" t="s" s="264">
        <v>6955</v>
      </c>
    </row>
    <row r="2327">
      <c r="A2327" t="s">
        <v>155</v>
      </c>
      <c r="B2327" t="s">
        <v>8872</v>
      </c>
      <c r="C2327" t="s" s="264">
        <v>6975</v>
      </c>
    </row>
    <row r="2328">
      <c r="A2328" t="s">
        <v>155</v>
      </c>
      <c r="B2328" t="s">
        <v>8873</v>
      </c>
      <c r="C2328" t="s" s="264">
        <v>6995</v>
      </c>
    </row>
    <row r="2329">
      <c r="A2329" t="s">
        <v>155</v>
      </c>
      <c r="B2329" t="s">
        <v>8874</v>
      </c>
      <c r="C2329" t="s" s="264">
        <v>7015</v>
      </c>
    </row>
    <row r="2330">
      <c r="A2330" t="s">
        <v>155</v>
      </c>
      <c r="B2330" t="s">
        <v>8875</v>
      </c>
      <c r="C2330" t="s" s="264">
        <v>7035</v>
      </c>
    </row>
    <row r="2331">
      <c r="A2331" t="s">
        <v>155</v>
      </c>
      <c r="B2331" t="s">
        <v>8876</v>
      </c>
      <c r="C2331" t="s" s="264">
        <v>7055</v>
      </c>
    </row>
    <row r="2332">
      <c r="A2332" t="s">
        <v>155</v>
      </c>
      <c r="B2332" t="s">
        <v>8877</v>
      </c>
      <c r="C2332" t="s" s="264">
        <v>7075</v>
      </c>
    </row>
    <row r="2333">
      <c r="A2333" t="s">
        <v>155</v>
      </c>
      <c r="B2333" t="s">
        <v>8878</v>
      </c>
      <c r="C2333" t="s" s="264">
        <v>7095</v>
      </c>
    </row>
    <row r="2334">
      <c r="A2334" t="s">
        <v>155</v>
      </c>
      <c r="B2334" t="s">
        <v>8879</v>
      </c>
      <c r="C2334" t="s" s="264">
        <v>6857</v>
      </c>
    </row>
    <row r="2335">
      <c r="A2335" t="s">
        <v>155</v>
      </c>
      <c r="B2335" t="s">
        <v>8880</v>
      </c>
      <c r="C2335" t="s" s="264">
        <v>6877</v>
      </c>
    </row>
    <row r="2336">
      <c r="A2336" t="s">
        <v>155</v>
      </c>
      <c r="B2336" t="s">
        <v>8881</v>
      </c>
      <c r="C2336" t="s" s="264">
        <v>6897</v>
      </c>
    </row>
    <row r="2337">
      <c r="A2337" t="s">
        <v>155</v>
      </c>
      <c r="B2337" t="s">
        <v>8882</v>
      </c>
      <c r="C2337" t="s" s="264">
        <v>6917</v>
      </c>
    </row>
    <row r="2338">
      <c r="A2338" t="s">
        <v>155</v>
      </c>
      <c r="B2338" t="s">
        <v>8883</v>
      </c>
      <c r="C2338" t="s" s="264">
        <v>6937</v>
      </c>
    </row>
    <row r="2339">
      <c r="A2339" t="s">
        <v>155</v>
      </c>
      <c r="B2339" t="s">
        <v>8884</v>
      </c>
      <c r="C2339" t="s" s="264">
        <v>6957</v>
      </c>
    </row>
    <row r="2340">
      <c r="A2340" t="s">
        <v>155</v>
      </c>
      <c r="B2340" t="s">
        <v>8885</v>
      </c>
      <c r="C2340" t="s" s="264">
        <v>6977</v>
      </c>
    </row>
    <row r="2341">
      <c r="A2341" t="s">
        <v>155</v>
      </c>
      <c r="B2341" t="s">
        <v>8886</v>
      </c>
      <c r="C2341" t="s" s="264">
        <v>6997</v>
      </c>
    </row>
    <row r="2342">
      <c r="A2342" t="s">
        <v>155</v>
      </c>
      <c r="B2342" t="s">
        <v>8887</v>
      </c>
      <c r="C2342" t="s" s="264">
        <v>7017</v>
      </c>
    </row>
    <row r="2343">
      <c r="A2343" t="s">
        <v>155</v>
      </c>
      <c r="B2343" t="s">
        <v>8888</v>
      </c>
      <c r="C2343" t="s" s="264">
        <v>7037</v>
      </c>
    </row>
    <row r="2344">
      <c r="A2344" t="s">
        <v>155</v>
      </c>
      <c r="B2344" t="s">
        <v>8889</v>
      </c>
      <c r="C2344" t="s" s="264">
        <v>7057</v>
      </c>
    </row>
    <row r="2345">
      <c r="A2345" t="s">
        <v>155</v>
      </c>
      <c r="B2345" t="s">
        <v>8890</v>
      </c>
      <c r="C2345" t="s" s="264">
        <v>7077</v>
      </c>
    </row>
    <row r="2346">
      <c r="A2346" t="s">
        <v>155</v>
      </c>
      <c r="B2346" t="s">
        <v>8891</v>
      </c>
      <c r="C2346" t="s" s="264">
        <v>7097</v>
      </c>
    </row>
    <row r="2347">
      <c r="A2347" t="s">
        <v>155</v>
      </c>
      <c r="B2347" t="s">
        <v>8892</v>
      </c>
      <c r="C2347" t="s" s="264">
        <v>6859</v>
      </c>
    </row>
    <row r="2348">
      <c r="A2348" t="s">
        <v>155</v>
      </c>
      <c r="B2348" t="s">
        <v>8893</v>
      </c>
      <c r="C2348" t="s" s="264">
        <v>6879</v>
      </c>
    </row>
    <row r="2349">
      <c r="A2349" t="s">
        <v>155</v>
      </c>
      <c r="B2349" t="s">
        <v>8894</v>
      </c>
      <c r="C2349" t="s" s="264">
        <v>6899</v>
      </c>
    </row>
    <row r="2350">
      <c r="A2350" t="s">
        <v>155</v>
      </c>
      <c r="B2350" t="s">
        <v>8895</v>
      </c>
      <c r="C2350" t="s" s="264">
        <v>6919</v>
      </c>
    </row>
    <row r="2351">
      <c r="A2351" t="s">
        <v>155</v>
      </c>
      <c r="B2351" t="s">
        <v>8896</v>
      </c>
      <c r="C2351" t="s" s="264">
        <v>6939</v>
      </c>
    </row>
    <row r="2352">
      <c r="A2352" t="s">
        <v>155</v>
      </c>
      <c r="B2352" t="s">
        <v>8897</v>
      </c>
      <c r="C2352" t="s" s="264">
        <v>6959</v>
      </c>
    </row>
    <row r="2353">
      <c r="A2353" t="s">
        <v>155</v>
      </c>
      <c r="B2353" t="s">
        <v>8898</v>
      </c>
      <c r="C2353" t="s" s="264">
        <v>6979</v>
      </c>
    </row>
    <row r="2354">
      <c r="A2354" t="s">
        <v>155</v>
      </c>
      <c r="B2354" t="s">
        <v>8899</v>
      </c>
      <c r="C2354" t="s" s="264">
        <v>6999</v>
      </c>
    </row>
    <row r="2355">
      <c r="A2355" t="s">
        <v>155</v>
      </c>
      <c r="B2355" t="s">
        <v>8900</v>
      </c>
      <c r="C2355" t="s" s="264">
        <v>7019</v>
      </c>
    </row>
    <row r="2356">
      <c r="A2356" t="s">
        <v>155</v>
      </c>
      <c r="B2356" t="s">
        <v>8901</v>
      </c>
      <c r="C2356" t="s" s="264">
        <v>7039</v>
      </c>
    </row>
    <row r="2357">
      <c r="A2357" t="s">
        <v>155</v>
      </c>
      <c r="B2357" t="s">
        <v>8902</v>
      </c>
      <c r="C2357" t="s" s="264">
        <v>7059</v>
      </c>
    </row>
    <row r="2358">
      <c r="A2358" t="s">
        <v>155</v>
      </c>
      <c r="B2358" t="s">
        <v>8903</v>
      </c>
      <c r="C2358" t="s" s="264">
        <v>7079</v>
      </c>
    </row>
    <row r="2359">
      <c r="A2359" t="s">
        <v>155</v>
      </c>
      <c r="B2359" t="s">
        <v>8904</v>
      </c>
      <c r="C2359" t="s" s="264">
        <v>7099</v>
      </c>
    </row>
    <row r="2360">
      <c r="A2360" t="s">
        <v>155</v>
      </c>
      <c r="B2360" t="s">
        <v>8905</v>
      </c>
      <c r="C2360" t="s" s="264">
        <v>7103</v>
      </c>
    </row>
    <row r="2361">
      <c r="A2361" t="s">
        <v>155</v>
      </c>
      <c r="B2361" t="s">
        <v>8906</v>
      </c>
      <c r="C2361" t="s" s="264">
        <v>7105</v>
      </c>
    </row>
    <row r="2362">
      <c r="A2362" t="s">
        <v>155</v>
      </c>
      <c r="B2362" t="s">
        <v>8907</v>
      </c>
      <c r="C2362" t="s" s="264">
        <v>7107</v>
      </c>
    </row>
    <row r="2363">
      <c r="A2363" t="s">
        <v>155</v>
      </c>
      <c r="B2363" t="s">
        <v>8908</v>
      </c>
      <c r="C2363" t="s" s="264">
        <v>7111</v>
      </c>
    </row>
    <row r="2364">
      <c r="A2364" t="s">
        <v>155</v>
      </c>
      <c r="B2364" t="s">
        <v>8909</v>
      </c>
      <c r="C2364" t="s" s="264">
        <v>7133</v>
      </c>
    </row>
    <row r="2365">
      <c r="A2365" t="s">
        <v>155</v>
      </c>
      <c r="B2365" t="s">
        <v>8910</v>
      </c>
      <c r="C2365" t="s" s="264">
        <v>7135</v>
      </c>
    </row>
    <row r="2366">
      <c r="A2366" t="s">
        <v>155</v>
      </c>
      <c r="B2366" t="s">
        <v>8911</v>
      </c>
      <c r="C2366" t="s" s="264">
        <v>7137</v>
      </c>
    </row>
    <row r="2367">
      <c r="A2367" t="s">
        <v>155</v>
      </c>
      <c r="B2367" t="s">
        <v>8912</v>
      </c>
      <c r="C2367" t="s" s="264">
        <v>7141</v>
      </c>
    </row>
    <row r="2368">
      <c r="A2368" t="s">
        <v>155</v>
      </c>
      <c r="B2368" t="s">
        <v>8913</v>
      </c>
      <c r="C2368" t="s" s="264">
        <v>6861</v>
      </c>
    </row>
    <row r="2369">
      <c r="A2369" t="s">
        <v>155</v>
      </c>
      <c r="B2369" t="s">
        <v>8914</v>
      </c>
      <c r="C2369" t="s" s="264">
        <v>6881</v>
      </c>
    </row>
    <row r="2370">
      <c r="A2370" t="s">
        <v>155</v>
      </c>
      <c r="B2370" t="s">
        <v>8915</v>
      </c>
      <c r="C2370" t="s" s="264">
        <v>6901</v>
      </c>
    </row>
    <row r="2371">
      <c r="A2371" t="s">
        <v>155</v>
      </c>
      <c r="B2371" t="s">
        <v>8916</v>
      </c>
      <c r="C2371" t="s" s="264">
        <v>6921</v>
      </c>
    </row>
    <row r="2372">
      <c r="A2372" t="s">
        <v>155</v>
      </c>
      <c r="B2372" t="s">
        <v>8917</v>
      </c>
      <c r="C2372" t="s" s="264">
        <v>6941</v>
      </c>
    </row>
    <row r="2373">
      <c r="A2373" t="s">
        <v>155</v>
      </c>
      <c r="B2373" t="s">
        <v>8918</v>
      </c>
      <c r="C2373" t="s" s="264">
        <v>6961</v>
      </c>
    </row>
    <row r="2374">
      <c r="A2374" t="s">
        <v>155</v>
      </c>
      <c r="B2374" t="s">
        <v>8919</v>
      </c>
      <c r="C2374" t="s" s="264">
        <v>6981</v>
      </c>
    </row>
    <row r="2375">
      <c r="A2375" t="s">
        <v>155</v>
      </c>
      <c r="B2375" t="s">
        <v>8920</v>
      </c>
      <c r="C2375" t="s" s="264">
        <v>7001</v>
      </c>
    </row>
    <row r="2376">
      <c r="A2376" t="s">
        <v>155</v>
      </c>
      <c r="B2376" t="s">
        <v>8921</v>
      </c>
      <c r="C2376" t="s" s="264">
        <v>7021</v>
      </c>
    </row>
    <row r="2377">
      <c r="A2377" t="s">
        <v>155</v>
      </c>
      <c r="B2377" t="s">
        <v>8922</v>
      </c>
      <c r="C2377" t="s" s="264">
        <v>7041</v>
      </c>
    </row>
    <row r="2378">
      <c r="A2378" t="s">
        <v>155</v>
      </c>
      <c r="B2378" t="s">
        <v>8923</v>
      </c>
      <c r="C2378" t="s" s="264">
        <v>7061</v>
      </c>
    </row>
    <row r="2379">
      <c r="A2379" t="s">
        <v>155</v>
      </c>
      <c r="B2379" t="s">
        <v>8924</v>
      </c>
      <c r="C2379" t="s" s="264">
        <v>7081</v>
      </c>
    </row>
    <row r="2380">
      <c r="A2380" t="s">
        <v>155</v>
      </c>
      <c r="B2380" t="s">
        <v>8925</v>
      </c>
      <c r="C2380" t="s" s="264">
        <v>7101</v>
      </c>
    </row>
    <row r="2381">
      <c r="A2381" t="s">
        <v>155</v>
      </c>
      <c r="B2381" t="s">
        <v>8926</v>
      </c>
      <c r="C2381" t="s" s="264">
        <v>7163</v>
      </c>
    </row>
    <row r="2382">
      <c r="A2382" t="s">
        <v>155</v>
      </c>
      <c r="B2382" t="s">
        <v>8927</v>
      </c>
      <c r="C2382" t="s" s="264">
        <v>7165</v>
      </c>
    </row>
    <row r="2383">
      <c r="A2383" t="s">
        <v>155</v>
      </c>
      <c r="B2383" t="s">
        <v>8928</v>
      </c>
      <c r="C2383" t="s" s="264">
        <v>7167</v>
      </c>
    </row>
    <row r="2384">
      <c r="A2384" t="s">
        <v>155</v>
      </c>
      <c r="B2384" t="s">
        <v>8929</v>
      </c>
      <c r="C2384" t="s" s="264">
        <v>7171</v>
      </c>
    </row>
    <row r="2385">
      <c r="A2385" t="s">
        <v>155</v>
      </c>
      <c r="B2385" t="s">
        <v>8930</v>
      </c>
      <c r="C2385" t="s" s="264">
        <v>7173</v>
      </c>
    </row>
    <row r="2386">
      <c r="A2386" t="s">
        <v>155</v>
      </c>
      <c r="B2386" t="s">
        <v>8931</v>
      </c>
      <c r="C2386" t="s" s="264">
        <v>7175</v>
      </c>
    </row>
    <row r="2387">
      <c r="A2387" t="s">
        <v>155</v>
      </c>
      <c r="B2387" t="s">
        <v>8932</v>
      </c>
      <c r="C2387" t="s" s="264">
        <v>7177</v>
      </c>
    </row>
    <row r="2388">
      <c r="A2388" t="s">
        <v>155</v>
      </c>
      <c r="B2388" t="s">
        <v>8933</v>
      </c>
      <c r="C2388" t="s" s="264">
        <v>7179</v>
      </c>
    </row>
    <row r="2389">
      <c r="A2389" t="s">
        <v>155</v>
      </c>
      <c r="B2389" t="s">
        <v>8934</v>
      </c>
      <c r="C2389" t="s" s="264">
        <v>7181</v>
      </c>
    </row>
    <row r="2390">
      <c r="A2390" t="s">
        <v>155</v>
      </c>
      <c r="B2390" t="s">
        <v>8935</v>
      </c>
      <c r="C2390" t="s" s="264">
        <v>7185</v>
      </c>
    </row>
    <row r="2391">
      <c r="A2391" t="s">
        <v>155</v>
      </c>
      <c r="B2391" t="s">
        <v>8936</v>
      </c>
      <c r="C2391" t="s" s="264">
        <v>7187</v>
      </c>
    </row>
    <row r="2392">
      <c r="A2392" t="s">
        <v>155</v>
      </c>
      <c r="B2392" t="s">
        <v>8937</v>
      </c>
      <c r="C2392" t="s" s="264">
        <v>7189</v>
      </c>
    </row>
    <row r="2393">
      <c r="A2393" t="s">
        <v>155</v>
      </c>
      <c r="B2393" t="s">
        <v>8938</v>
      </c>
      <c r="C2393" t="s" s="264">
        <v>7191</v>
      </c>
    </row>
    <row r="2394">
      <c r="A2394" t="s">
        <v>155</v>
      </c>
      <c r="B2394" t="s">
        <v>8939</v>
      </c>
      <c r="C2394" t="s" s="264">
        <v>7193</v>
      </c>
    </row>
    <row r="2395">
      <c r="A2395" t="s">
        <v>155</v>
      </c>
      <c r="B2395" t="s">
        <v>8940</v>
      </c>
      <c r="C2395" t="s" s="264">
        <v>7195</v>
      </c>
    </row>
    <row r="2396">
      <c r="A2396" t="s">
        <v>155</v>
      </c>
      <c r="B2396" t="s">
        <v>8941</v>
      </c>
      <c r="C2396" t="s" s="264">
        <v>7197</v>
      </c>
    </row>
    <row r="2397">
      <c r="A2397" t="s">
        <v>155</v>
      </c>
      <c r="B2397" t="s">
        <v>8942</v>
      </c>
      <c r="C2397" t="s" s="264">
        <v>8943</v>
      </c>
    </row>
    <row r="2398">
      <c r="A2398" t="s">
        <v>155</v>
      </c>
      <c r="B2398" t="s">
        <v>8944</v>
      </c>
      <c r="C2398" t="s" s="264">
        <v>7199</v>
      </c>
    </row>
    <row r="2399">
      <c r="A2399" t="s">
        <v>155</v>
      </c>
      <c r="B2399" t="s">
        <v>8945</v>
      </c>
      <c r="C2399" t="s" s="264">
        <v>7201</v>
      </c>
    </row>
    <row r="2400">
      <c r="A2400" t="s">
        <v>155</v>
      </c>
      <c r="B2400" t="s">
        <v>8946</v>
      </c>
      <c r="C2400" t="s" s="264">
        <v>7203</v>
      </c>
    </row>
    <row r="2401">
      <c r="A2401" t="s">
        <v>155</v>
      </c>
      <c r="B2401" t="s">
        <v>8947</v>
      </c>
      <c r="C2401" t="s" s="264">
        <v>7205</v>
      </c>
    </row>
    <row r="2402">
      <c r="A2402" t="s">
        <v>155</v>
      </c>
      <c r="B2402" t="s">
        <v>8948</v>
      </c>
      <c r="C2402" t="s" s="264">
        <v>7207</v>
      </c>
    </row>
    <row r="2403">
      <c r="A2403" t="s">
        <v>155</v>
      </c>
      <c r="B2403" t="s">
        <v>8949</v>
      </c>
      <c r="C2403" t="s" s="264">
        <v>7209</v>
      </c>
    </row>
    <row r="2404">
      <c r="A2404" t="s">
        <v>155</v>
      </c>
      <c r="B2404" t="s">
        <v>8950</v>
      </c>
      <c r="C2404" t="s" s="264">
        <v>8951</v>
      </c>
    </row>
    <row r="2405">
      <c r="A2405" t="s">
        <v>155</v>
      </c>
      <c r="B2405" t="s">
        <v>8952</v>
      </c>
      <c r="C2405" t="s" s="264">
        <v>7211</v>
      </c>
    </row>
    <row r="2406">
      <c r="A2406" t="s">
        <v>155</v>
      </c>
      <c r="B2406" t="s">
        <v>8953</v>
      </c>
      <c r="C2406" t="s" s="264">
        <v>7213</v>
      </c>
    </row>
    <row r="2407">
      <c r="A2407" t="s">
        <v>155</v>
      </c>
      <c r="B2407" t="s">
        <v>8954</v>
      </c>
      <c r="C2407" t="s" s="264">
        <v>7215</v>
      </c>
    </row>
    <row r="2408">
      <c r="A2408" t="s">
        <v>155</v>
      </c>
      <c r="B2408" t="s">
        <v>8955</v>
      </c>
      <c r="C2408" t="s" s="264">
        <v>7217</v>
      </c>
    </row>
    <row r="2409">
      <c r="A2409" t="s">
        <v>155</v>
      </c>
      <c r="B2409" t="s">
        <v>8956</v>
      </c>
      <c r="C2409" t="s" s="264">
        <v>7219</v>
      </c>
    </row>
    <row r="2410">
      <c r="A2410" t="s">
        <v>155</v>
      </c>
      <c r="B2410" t="s">
        <v>8957</v>
      </c>
      <c r="C2410" t="s" s="264">
        <v>7221</v>
      </c>
    </row>
    <row r="2411">
      <c r="A2411" t="s">
        <v>155</v>
      </c>
      <c r="B2411" t="s">
        <v>8958</v>
      </c>
      <c r="C2411" t="s" s="264">
        <v>7223</v>
      </c>
    </row>
    <row r="2412">
      <c r="A2412" t="s">
        <v>155</v>
      </c>
      <c r="B2412" t="s">
        <v>8959</v>
      </c>
      <c r="C2412" t="s" s="264">
        <v>7225</v>
      </c>
    </row>
    <row r="2413">
      <c r="A2413" t="s">
        <v>155</v>
      </c>
      <c r="B2413" t="s">
        <v>8960</v>
      </c>
      <c r="C2413" t="s" s="264">
        <v>7227</v>
      </c>
    </row>
    <row r="2414">
      <c r="A2414" t="s">
        <v>155</v>
      </c>
      <c r="B2414" t="s">
        <v>8961</v>
      </c>
      <c r="C2414" t="s" s="264">
        <v>7229</v>
      </c>
    </row>
    <row r="2415">
      <c r="A2415" t="s">
        <v>155</v>
      </c>
      <c r="B2415" t="s">
        <v>8962</v>
      </c>
      <c r="C2415" t="s" s="264">
        <v>7231</v>
      </c>
    </row>
    <row r="2416">
      <c r="A2416" t="s">
        <v>155</v>
      </c>
      <c r="B2416" t="s">
        <v>8963</v>
      </c>
      <c r="C2416" t="s" s="264">
        <v>7233</v>
      </c>
    </row>
    <row r="2417">
      <c r="A2417" t="s">
        <v>155</v>
      </c>
      <c r="B2417" t="s">
        <v>8964</v>
      </c>
      <c r="C2417" t="s" s="264">
        <v>7235</v>
      </c>
    </row>
    <row r="2418">
      <c r="A2418" t="s">
        <v>155</v>
      </c>
      <c r="B2418" t="s">
        <v>8965</v>
      </c>
      <c r="C2418" t="s" s="264">
        <v>7237</v>
      </c>
    </row>
    <row r="2419">
      <c r="A2419" t="s">
        <v>155</v>
      </c>
      <c r="B2419" t="s">
        <v>8966</v>
      </c>
      <c r="C2419" t="s" s="264">
        <v>7239</v>
      </c>
    </row>
    <row r="2420">
      <c r="A2420" t="s">
        <v>155</v>
      </c>
      <c r="B2420" t="s">
        <v>8967</v>
      </c>
      <c r="C2420" t="s" s="264">
        <v>7241</v>
      </c>
    </row>
    <row r="2421">
      <c r="A2421" t="s">
        <v>155</v>
      </c>
      <c r="B2421" t="s">
        <v>8968</v>
      </c>
      <c r="C2421" t="s" s="264">
        <v>7243</v>
      </c>
    </row>
    <row r="2422">
      <c r="A2422" t="s">
        <v>155</v>
      </c>
      <c r="B2422" t="s">
        <v>8969</v>
      </c>
      <c r="C2422" t="s" s="264">
        <v>7245</v>
      </c>
    </row>
    <row r="2423">
      <c r="A2423" t="s">
        <v>155</v>
      </c>
      <c r="B2423" t="s">
        <v>8970</v>
      </c>
      <c r="C2423" t="s" s="264">
        <v>7247</v>
      </c>
    </row>
    <row r="2424">
      <c r="A2424" t="s">
        <v>155</v>
      </c>
      <c r="B2424" t="s">
        <v>8971</v>
      </c>
      <c r="C2424" t="s" s="264">
        <v>7249</v>
      </c>
    </row>
    <row r="2425">
      <c r="A2425" t="s">
        <v>155</v>
      </c>
      <c r="B2425" t="s">
        <v>8972</v>
      </c>
      <c r="C2425" t="s" s="264">
        <v>7251</v>
      </c>
    </row>
    <row r="2426">
      <c r="A2426" t="s">
        <v>155</v>
      </c>
      <c r="B2426" t="s">
        <v>8973</v>
      </c>
      <c r="C2426" t="s" s="264">
        <v>7253</v>
      </c>
    </row>
    <row r="2427">
      <c r="A2427" t="s">
        <v>155</v>
      </c>
      <c r="B2427" t="s">
        <v>8974</v>
      </c>
      <c r="C2427" t="s" s="264">
        <v>7255</v>
      </c>
    </row>
    <row r="2428">
      <c r="A2428" t="s">
        <v>155</v>
      </c>
      <c r="B2428" t="s">
        <v>8975</v>
      </c>
      <c r="C2428" t="s" s="264">
        <v>7257</v>
      </c>
    </row>
    <row r="2429">
      <c r="A2429" t="s">
        <v>155</v>
      </c>
      <c r="B2429" t="s">
        <v>8976</v>
      </c>
      <c r="C2429" t="s" s="264">
        <v>7259</v>
      </c>
    </row>
    <row r="2430">
      <c r="A2430" t="s">
        <v>155</v>
      </c>
      <c r="B2430" t="s">
        <v>8977</v>
      </c>
      <c r="C2430" t="s" s="264">
        <v>7261</v>
      </c>
    </row>
    <row r="2431">
      <c r="A2431" t="s">
        <v>155</v>
      </c>
      <c r="B2431" t="s">
        <v>8978</v>
      </c>
      <c r="C2431" t="s" s="264">
        <v>7263</v>
      </c>
    </row>
    <row r="2432">
      <c r="A2432" t="s">
        <v>155</v>
      </c>
      <c r="B2432" t="s">
        <v>8979</v>
      </c>
      <c r="C2432" t="s" s="264">
        <v>7265</v>
      </c>
    </row>
    <row r="2433">
      <c r="A2433" t="s">
        <v>155</v>
      </c>
      <c r="B2433" t="s">
        <v>8980</v>
      </c>
      <c r="C2433" t="s" s="264">
        <v>7267</v>
      </c>
    </row>
    <row r="2434">
      <c r="A2434" t="s">
        <v>155</v>
      </c>
      <c r="B2434" t="s">
        <v>8981</v>
      </c>
      <c r="C2434" t="s" s="264">
        <v>7269</v>
      </c>
    </row>
    <row r="2435">
      <c r="A2435" t="s">
        <v>155</v>
      </c>
      <c r="B2435" t="s">
        <v>8982</v>
      </c>
      <c r="C2435" t="s" s="264">
        <v>7271</v>
      </c>
    </row>
    <row r="2436">
      <c r="A2436" t="s">
        <v>155</v>
      </c>
      <c r="B2436" t="s">
        <v>8983</v>
      </c>
      <c r="C2436" t="s" s="264">
        <v>7273</v>
      </c>
    </row>
    <row r="2437">
      <c r="A2437" t="s">
        <v>155</v>
      </c>
      <c r="B2437" t="s">
        <v>8984</v>
      </c>
      <c r="C2437" t="s" s="264">
        <v>7275</v>
      </c>
    </row>
    <row r="2438">
      <c r="A2438" t="s">
        <v>155</v>
      </c>
      <c r="B2438" t="s">
        <v>8985</v>
      </c>
      <c r="C2438" t="s" s="264">
        <v>7277</v>
      </c>
    </row>
    <row r="2439">
      <c r="A2439" t="s">
        <v>155</v>
      </c>
      <c r="B2439" t="s">
        <v>8986</v>
      </c>
      <c r="C2439" t="s" s="264">
        <v>7279</v>
      </c>
    </row>
    <row r="2440">
      <c r="A2440" t="s">
        <v>155</v>
      </c>
      <c r="B2440" t="s">
        <v>8987</v>
      </c>
      <c r="C2440" t="s" s="264">
        <v>7281</v>
      </c>
    </row>
    <row r="2441">
      <c r="A2441" t="s">
        <v>155</v>
      </c>
      <c r="B2441" t="s">
        <v>8988</v>
      </c>
      <c r="C2441" t="s" s="264">
        <v>7283</v>
      </c>
    </row>
    <row r="2442">
      <c r="A2442" t="s">
        <v>155</v>
      </c>
      <c r="B2442" t="s">
        <v>8989</v>
      </c>
      <c r="C2442" t="s" s="264">
        <v>7287</v>
      </c>
    </row>
    <row r="2443">
      <c r="A2443" t="s">
        <v>155</v>
      </c>
      <c r="B2443" t="s">
        <v>8990</v>
      </c>
      <c r="C2443" t="s" s="264">
        <v>7289</v>
      </c>
    </row>
    <row r="2444">
      <c r="A2444" t="s">
        <v>155</v>
      </c>
      <c r="B2444" t="s">
        <v>8991</v>
      </c>
      <c r="C2444" t="s" s="264">
        <v>7291</v>
      </c>
    </row>
    <row r="2445">
      <c r="A2445" t="s">
        <v>155</v>
      </c>
      <c r="B2445" t="s">
        <v>8992</v>
      </c>
      <c r="C2445" t="s" s="264">
        <v>7293</v>
      </c>
    </row>
    <row r="2446">
      <c r="A2446" t="s">
        <v>155</v>
      </c>
      <c r="B2446" t="s">
        <v>8993</v>
      </c>
      <c r="C2446" t="s" s="264">
        <v>7295</v>
      </c>
    </row>
    <row r="2447">
      <c r="A2447" t="s">
        <v>155</v>
      </c>
      <c r="B2447" t="s">
        <v>8994</v>
      </c>
      <c r="C2447" t="s" s="264">
        <v>7297</v>
      </c>
    </row>
    <row r="2448">
      <c r="A2448" t="s">
        <v>155</v>
      </c>
      <c r="B2448" t="s">
        <v>8995</v>
      </c>
      <c r="C2448" t="s" s="264">
        <v>7301</v>
      </c>
    </row>
    <row r="2449">
      <c r="A2449" t="s">
        <v>155</v>
      </c>
      <c r="B2449" t="s">
        <v>8996</v>
      </c>
      <c r="C2449" t="s" s="264">
        <v>7303</v>
      </c>
    </row>
    <row r="2450">
      <c r="A2450" t="s">
        <v>155</v>
      </c>
      <c r="B2450" t="s">
        <v>8997</v>
      </c>
      <c r="C2450" t="s" s="264">
        <v>7305</v>
      </c>
    </row>
    <row r="2451">
      <c r="A2451" t="s">
        <v>155</v>
      </c>
      <c r="B2451" t="s">
        <v>8998</v>
      </c>
      <c r="C2451" t="s" s="264">
        <v>7307</v>
      </c>
    </row>
    <row r="2452">
      <c r="A2452" t="s">
        <v>155</v>
      </c>
      <c r="B2452" t="s">
        <v>8999</v>
      </c>
      <c r="C2452" t="s" s="264">
        <v>7309</v>
      </c>
    </row>
    <row r="2453">
      <c r="A2453" t="s">
        <v>155</v>
      </c>
      <c r="B2453" t="s">
        <v>9000</v>
      </c>
      <c r="C2453" t="s" s="264">
        <v>7311</v>
      </c>
    </row>
    <row r="2454">
      <c r="A2454" t="s">
        <v>155</v>
      </c>
      <c r="B2454" t="s">
        <v>9001</v>
      </c>
      <c r="C2454" t="s" s="264">
        <v>7313</v>
      </c>
    </row>
    <row r="2455">
      <c r="A2455" t="s">
        <v>155</v>
      </c>
      <c r="B2455" t="s">
        <v>9002</v>
      </c>
      <c r="C2455" t="s" s="264">
        <v>7315</v>
      </c>
    </row>
    <row r="2456">
      <c r="A2456" t="s">
        <v>155</v>
      </c>
      <c r="B2456" t="s">
        <v>9003</v>
      </c>
      <c r="C2456" t="s" s="264">
        <v>7317</v>
      </c>
    </row>
    <row r="2457">
      <c r="A2457" t="s">
        <v>155</v>
      </c>
      <c r="B2457" t="s">
        <v>9004</v>
      </c>
      <c r="C2457" t="s" s="264">
        <v>7319</v>
      </c>
    </row>
    <row r="2458">
      <c r="A2458" t="s">
        <v>155</v>
      </c>
      <c r="B2458" t="s">
        <v>9005</v>
      </c>
      <c r="C2458" t="s" s="264">
        <v>7321</v>
      </c>
    </row>
    <row r="2459">
      <c r="A2459" t="s">
        <v>155</v>
      </c>
      <c r="B2459" t="s">
        <v>9006</v>
      </c>
      <c r="C2459" t="s" s="264">
        <v>7323</v>
      </c>
    </row>
    <row r="2460">
      <c r="A2460" t="s">
        <v>155</v>
      </c>
      <c r="B2460" t="s">
        <v>9007</v>
      </c>
      <c r="C2460" t="s" s="264">
        <v>7325</v>
      </c>
    </row>
    <row r="2461">
      <c r="A2461" t="s">
        <v>155</v>
      </c>
      <c r="B2461" t="s">
        <v>9008</v>
      </c>
      <c r="C2461" t="s" s="264">
        <v>7327</v>
      </c>
    </row>
    <row r="2462">
      <c r="A2462" t="s">
        <v>155</v>
      </c>
      <c r="B2462" t="s">
        <v>9009</v>
      </c>
      <c r="C2462" t="s" s="264">
        <v>7329</v>
      </c>
    </row>
    <row r="2463">
      <c r="A2463" t="s">
        <v>155</v>
      </c>
      <c r="B2463" t="s">
        <v>9010</v>
      </c>
      <c r="C2463" t="s" s="264">
        <v>7331</v>
      </c>
    </row>
    <row r="2464">
      <c r="A2464" t="s">
        <v>155</v>
      </c>
      <c r="B2464" t="s">
        <v>9011</v>
      </c>
      <c r="C2464" t="s" s="264">
        <v>7333</v>
      </c>
    </row>
    <row r="2465">
      <c r="A2465" t="s">
        <v>155</v>
      </c>
      <c r="B2465" t="s">
        <v>9012</v>
      </c>
      <c r="C2465" t="s" s="264">
        <v>7335</v>
      </c>
    </row>
    <row r="2466">
      <c r="A2466" t="s">
        <v>155</v>
      </c>
      <c r="B2466" t="s">
        <v>9013</v>
      </c>
      <c r="C2466" t="s" s="264">
        <v>7337</v>
      </c>
    </row>
    <row r="2467">
      <c r="A2467" t="s">
        <v>155</v>
      </c>
      <c r="B2467" t="s">
        <v>9014</v>
      </c>
      <c r="C2467" t="s" s="264">
        <v>7339</v>
      </c>
    </row>
    <row r="2468">
      <c r="A2468" t="s">
        <v>155</v>
      </c>
      <c r="B2468" t="s">
        <v>9015</v>
      </c>
      <c r="C2468" t="s" s="264">
        <v>7343</v>
      </c>
    </row>
    <row r="2469">
      <c r="A2469" t="s">
        <v>155</v>
      </c>
      <c r="B2469" t="s">
        <v>9016</v>
      </c>
      <c r="C2469" t="s" s="264">
        <v>7345</v>
      </c>
    </row>
    <row r="2470">
      <c r="A2470" t="s">
        <v>155</v>
      </c>
      <c r="B2470" t="s">
        <v>9017</v>
      </c>
      <c r="C2470" t="s" s="264">
        <v>7347</v>
      </c>
    </row>
    <row r="2471">
      <c r="A2471" t="s">
        <v>155</v>
      </c>
      <c r="B2471" t="s">
        <v>9018</v>
      </c>
      <c r="C2471" t="s" s="264">
        <v>7349</v>
      </c>
    </row>
    <row r="2472">
      <c r="A2472" t="s">
        <v>155</v>
      </c>
      <c r="B2472" t="s">
        <v>9019</v>
      </c>
      <c r="C2472" t="s" s="264">
        <v>7351</v>
      </c>
    </row>
    <row r="2473">
      <c r="A2473" t="s">
        <v>155</v>
      </c>
      <c r="B2473" t="s">
        <v>9020</v>
      </c>
      <c r="C2473" t="s" s="264">
        <v>7353</v>
      </c>
    </row>
    <row r="2474">
      <c r="A2474" t="s">
        <v>155</v>
      </c>
      <c r="B2474" t="s">
        <v>9021</v>
      </c>
      <c r="C2474" t="s" s="264">
        <v>7357</v>
      </c>
    </row>
    <row r="2475">
      <c r="A2475" t="s">
        <v>155</v>
      </c>
      <c r="B2475" t="s">
        <v>9022</v>
      </c>
      <c r="C2475" t="s" s="264">
        <v>7359</v>
      </c>
    </row>
    <row r="2476">
      <c r="A2476" t="s">
        <v>155</v>
      </c>
      <c r="B2476" t="s">
        <v>9023</v>
      </c>
      <c r="C2476" t="s" s="264">
        <v>7361</v>
      </c>
    </row>
    <row r="2477">
      <c r="A2477" t="s">
        <v>155</v>
      </c>
      <c r="B2477" t="s">
        <v>9024</v>
      </c>
      <c r="C2477" t="s" s="264">
        <v>7363</v>
      </c>
    </row>
    <row r="2478">
      <c r="A2478" t="s">
        <v>155</v>
      </c>
      <c r="B2478" t="s">
        <v>9025</v>
      </c>
      <c r="C2478" t="s" s="264">
        <v>7365</v>
      </c>
    </row>
    <row r="2479">
      <c r="A2479" t="s">
        <v>155</v>
      </c>
      <c r="B2479" t="s">
        <v>9026</v>
      </c>
      <c r="C2479" t="s" s="264">
        <v>7367</v>
      </c>
    </row>
    <row r="2480">
      <c r="A2480" t="s">
        <v>155</v>
      </c>
      <c r="B2480" t="s">
        <v>9027</v>
      </c>
      <c r="C2480" t="s" s="264">
        <v>7369</v>
      </c>
    </row>
    <row r="2481">
      <c r="A2481" t="s">
        <v>155</v>
      </c>
      <c r="B2481" t="s">
        <v>9028</v>
      </c>
      <c r="C2481" t="s" s="264">
        <v>7373</v>
      </c>
    </row>
    <row r="2482">
      <c r="A2482" t="s">
        <v>155</v>
      </c>
      <c r="B2482" t="s">
        <v>9029</v>
      </c>
      <c r="C2482" t="s" s="264">
        <v>7375</v>
      </c>
    </row>
    <row r="2483">
      <c r="A2483" t="s">
        <v>155</v>
      </c>
      <c r="B2483" t="s">
        <v>9030</v>
      </c>
      <c r="C2483" t="s" s="264">
        <v>7377</v>
      </c>
    </row>
    <row r="2484">
      <c r="A2484" t="s">
        <v>155</v>
      </c>
      <c r="B2484" t="s">
        <v>9031</v>
      </c>
      <c r="C2484" t="s" s="264">
        <v>7379</v>
      </c>
    </row>
    <row r="2485">
      <c r="A2485" t="s">
        <v>155</v>
      </c>
      <c r="B2485" t="s">
        <v>9032</v>
      </c>
      <c r="C2485" t="s" s="264">
        <v>7381</v>
      </c>
    </row>
    <row r="2486">
      <c r="A2486" t="s">
        <v>155</v>
      </c>
      <c r="B2486" t="s">
        <v>9033</v>
      </c>
      <c r="C2486" t="s" s="264">
        <v>7383</v>
      </c>
    </row>
    <row r="2487">
      <c r="A2487" t="s">
        <v>155</v>
      </c>
      <c r="B2487" t="s">
        <v>9034</v>
      </c>
      <c r="C2487" t="s" s="264">
        <v>7387</v>
      </c>
    </row>
    <row r="2488">
      <c r="A2488" t="s">
        <v>155</v>
      </c>
      <c r="B2488" t="s">
        <v>9035</v>
      </c>
      <c r="C2488" t="s" s="264">
        <v>7389</v>
      </c>
    </row>
    <row r="2489">
      <c r="A2489" t="s">
        <v>155</v>
      </c>
      <c r="B2489" t="s">
        <v>9036</v>
      </c>
      <c r="C2489" t="s" s="264">
        <v>7391</v>
      </c>
    </row>
    <row r="2490">
      <c r="A2490" t="s">
        <v>155</v>
      </c>
      <c r="B2490" t="s">
        <v>9037</v>
      </c>
      <c r="C2490" t="s" s="264">
        <v>7393</v>
      </c>
    </row>
    <row r="2491">
      <c r="A2491" t="s">
        <v>155</v>
      </c>
      <c r="B2491" t="s">
        <v>9038</v>
      </c>
      <c r="C2491" t="s" s="264">
        <v>7447</v>
      </c>
    </row>
    <row r="2492">
      <c r="A2492" t="s">
        <v>155</v>
      </c>
      <c r="B2492" t="s">
        <v>9039</v>
      </c>
      <c r="C2492" t="s" s="264">
        <v>7449</v>
      </c>
    </row>
    <row r="2493">
      <c r="A2493" t="s">
        <v>155</v>
      </c>
      <c r="B2493" t="s">
        <v>9040</v>
      </c>
      <c r="C2493" t="s" s="264">
        <v>7451</v>
      </c>
    </row>
    <row r="2494">
      <c r="A2494" t="s">
        <v>155</v>
      </c>
      <c r="B2494" t="s">
        <v>9041</v>
      </c>
      <c r="C2494" t="s" s="264">
        <v>7453</v>
      </c>
    </row>
    <row r="2495">
      <c r="A2495" t="s">
        <v>155</v>
      </c>
      <c r="B2495" t="s">
        <v>9042</v>
      </c>
      <c r="C2495" t="s" s="264">
        <v>7455</v>
      </c>
    </row>
    <row r="2496">
      <c r="A2496" t="s">
        <v>155</v>
      </c>
      <c r="B2496" t="s">
        <v>9043</v>
      </c>
      <c r="C2496" t="s" s="264">
        <v>7457</v>
      </c>
    </row>
    <row r="2497">
      <c r="A2497" t="s">
        <v>155</v>
      </c>
      <c r="B2497" t="s">
        <v>9044</v>
      </c>
      <c r="C2497" t="s" s="264">
        <v>7459</v>
      </c>
    </row>
    <row r="2498">
      <c r="A2498" t="s">
        <v>155</v>
      </c>
      <c r="B2498" t="s">
        <v>9045</v>
      </c>
      <c r="C2498" t="s" s="264">
        <v>7395</v>
      </c>
    </row>
    <row r="2499">
      <c r="A2499" t="s">
        <v>155</v>
      </c>
      <c r="B2499" t="s">
        <v>9046</v>
      </c>
      <c r="C2499" t="s" s="264">
        <v>7399</v>
      </c>
    </row>
    <row r="2500">
      <c r="A2500" t="s">
        <v>155</v>
      </c>
      <c r="B2500" t="s">
        <v>9047</v>
      </c>
      <c r="C2500" t="s" s="264">
        <v>7403</v>
      </c>
    </row>
    <row r="2501">
      <c r="A2501" t="s">
        <v>155</v>
      </c>
      <c r="B2501" t="s">
        <v>9048</v>
      </c>
      <c r="C2501" t="s" s="264">
        <v>7407</v>
      </c>
    </row>
    <row r="2502">
      <c r="A2502" t="s">
        <v>155</v>
      </c>
      <c r="B2502" t="s">
        <v>9049</v>
      </c>
      <c r="C2502" t="s" s="264">
        <v>7411</v>
      </c>
    </row>
    <row r="2503">
      <c r="A2503" t="s">
        <v>155</v>
      </c>
      <c r="B2503" t="s">
        <v>9050</v>
      </c>
      <c r="C2503" t="s" s="264">
        <v>7415</v>
      </c>
    </row>
    <row r="2504">
      <c r="A2504" t="s">
        <v>155</v>
      </c>
      <c r="B2504" t="s">
        <v>9051</v>
      </c>
      <c r="C2504" t="s" s="264">
        <v>7419</v>
      </c>
    </row>
    <row r="2505">
      <c r="A2505" t="s">
        <v>155</v>
      </c>
      <c r="B2505" t="s">
        <v>9052</v>
      </c>
      <c r="C2505" t="s" s="264">
        <v>7423</v>
      </c>
    </row>
    <row r="2506">
      <c r="A2506" t="s">
        <v>155</v>
      </c>
      <c r="B2506" t="s">
        <v>9053</v>
      </c>
      <c r="C2506" t="s" s="264">
        <v>7427</v>
      </c>
    </row>
    <row r="2507">
      <c r="A2507" t="s">
        <v>155</v>
      </c>
      <c r="B2507" t="s">
        <v>9054</v>
      </c>
      <c r="C2507" t="s" s="264">
        <v>7431</v>
      </c>
    </row>
    <row r="2508">
      <c r="A2508" t="s">
        <v>155</v>
      </c>
      <c r="B2508" t="s">
        <v>9055</v>
      </c>
      <c r="C2508" t="s" s="264">
        <v>7435</v>
      </c>
    </row>
    <row r="2509">
      <c r="A2509" t="s">
        <v>155</v>
      </c>
      <c r="B2509" t="s">
        <v>9056</v>
      </c>
      <c r="C2509" t="s" s="264">
        <v>7439</v>
      </c>
    </row>
    <row r="2510">
      <c r="A2510" t="s">
        <v>155</v>
      </c>
      <c r="B2510" t="s">
        <v>9057</v>
      </c>
      <c r="C2510" t="s" s="264">
        <v>7443</v>
      </c>
    </row>
    <row r="2511">
      <c r="A2511" t="s">
        <v>155</v>
      </c>
      <c r="B2511" t="s">
        <v>9058</v>
      </c>
      <c r="C2511" t="s" s="264">
        <v>7397</v>
      </c>
    </row>
    <row r="2512">
      <c r="A2512" t="s">
        <v>155</v>
      </c>
      <c r="B2512" t="s">
        <v>9059</v>
      </c>
      <c r="C2512" t="s" s="264">
        <v>7401</v>
      </c>
    </row>
    <row r="2513">
      <c r="A2513" t="s">
        <v>155</v>
      </c>
      <c r="B2513" t="s">
        <v>9060</v>
      </c>
      <c r="C2513" t="s" s="264">
        <v>7405</v>
      </c>
    </row>
    <row r="2514">
      <c r="A2514" t="s">
        <v>155</v>
      </c>
      <c r="B2514" t="s">
        <v>9061</v>
      </c>
      <c r="C2514" t="s" s="264">
        <v>7409</v>
      </c>
    </row>
    <row r="2515">
      <c r="A2515" t="s">
        <v>155</v>
      </c>
      <c r="B2515" t="s">
        <v>9062</v>
      </c>
      <c r="C2515" t="s" s="264">
        <v>7413</v>
      </c>
    </row>
    <row r="2516">
      <c r="A2516" t="s">
        <v>155</v>
      </c>
      <c r="B2516" t="s">
        <v>9063</v>
      </c>
      <c r="C2516" t="s" s="264">
        <v>7417</v>
      </c>
    </row>
    <row r="2517">
      <c r="A2517" t="s">
        <v>155</v>
      </c>
      <c r="B2517" t="s">
        <v>9064</v>
      </c>
      <c r="C2517" t="s" s="264">
        <v>7421</v>
      </c>
    </row>
    <row r="2518">
      <c r="A2518" t="s">
        <v>155</v>
      </c>
      <c r="B2518" t="s">
        <v>9065</v>
      </c>
      <c r="C2518" t="s" s="264">
        <v>7425</v>
      </c>
    </row>
    <row r="2519">
      <c r="A2519" t="s">
        <v>155</v>
      </c>
      <c r="B2519" t="s">
        <v>9066</v>
      </c>
      <c r="C2519" t="s" s="264">
        <v>7429</v>
      </c>
    </row>
    <row r="2520">
      <c r="A2520" t="s">
        <v>155</v>
      </c>
      <c r="B2520" t="s">
        <v>9067</v>
      </c>
      <c r="C2520" t="s" s="264">
        <v>7433</v>
      </c>
    </row>
    <row r="2521">
      <c r="A2521" t="s">
        <v>155</v>
      </c>
      <c r="B2521" t="s">
        <v>9068</v>
      </c>
      <c r="C2521" t="s" s="264">
        <v>7437</v>
      </c>
    </row>
    <row r="2522">
      <c r="A2522" t="s">
        <v>155</v>
      </c>
      <c r="B2522" t="s">
        <v>9069</v>
      </c>
      <c r="C2522" t="s" s="264">
        <v>7441</v>
      </c>
    </row>
    <row r="2523">
      <c r="A2523" t="s">
        <v>155</v>
      </c>
      <c r="B2523" t="s">
        <v>9070</v>
      </c>
      <c r="C2523" t="s" s="264">
        <v>7445</v>
      </c>
    </row>
    <row r="2524">
      <c r="A2524" t="s">
        <v>155</v>
      </c>
      <c r="B2524" t="s">
        <v>9071</v>
      </c>
      <c r="C2524" t="s" s="264">
        <v>7473</v>
      </c>
    </row>
    <row r="2525">
      <c r="A2525" t="s">
        <v>155</v>
      </c>
      <c r="B2525" t="s">
        <v>9072</v>
      </c>
      <c r="C2525" t="s" s="264">
        <v>7475</v>
      </c>
    </row>
    <row r="2526">
      <c r="A2526" t="s">
        <v>155</v>
      </c>
      <c r="B2526" t="s">
        <v>9073</v>
      </c>
      <c r="C2526" t="s" s="264">
        <v>7477</v>
      </c>
    </row>
    <row r="2527">
      <c r="A2527" t="s">
        <v>155</v>
      </c>
      <c r="B2527" t="s">
        <v>9074</v>
      </c>
      <c r="C2527" t="s" s="264">
        <v>7479</v>
      </c>
    </row>
    <row r="2528">
      <c r="A2528" t="s">
        <v>155</v>
      </c>
      <c r="B2528" t="s">
        <v>9075</v>
      </c>
      <c r="C2528" t="s" s="264">
        <v>7481</v>
      </c>
    </row>
    <row r="2529">
      <c r="A2529" t="s">
        <v>155</v>
      </c>
      <c r="B2529" t="s">
        <v>9076</v>
      </c>
      <c r="C2529" t="s" s="264">
        <v>7483</v>
      </c>
    </row>
    <row r="2530">
      <c r="A2530" t="s">
        <v>155</v>
      </c>
      <c r="B2530" t="s">
        <v>9077</v>
      </c>
      <c r="C2530" t="s" s="264">
        <v>7485</v>
      </c>
    </row>
    <row r="2531">
      <c r="A2531" t="s">
        <v>155</v>
      </c>
      <c r="B2531" t="s">
        <v>9078</v>
      </c>
      <c r="C2531" t="s" s="264">
        <v>7487</v>
      </c>
    </row>
    <row r="2532">
      <c r="A2532" t="s">
        <v>155</v>
      </c>
      <c r="B2532" t="s">
        <v>9079</v>
      </c>
      <c r="C2532" t="s" s="264">
        <v>7489</v>
      </c>
    </row>
    <row r="2533">
      <c r="A2533" t="s">
        <v>155</v>
      </c>
      <c r="B2533" t="s">
        <v>9080</v>
      </c>
      <c r="C2533" t="s" s="264">
        <v>7491</v>
      </c>
    </row>
    <row r="2534">
      <c r="A2534" t="s">
        <v>155</v>
      </c>
      <c r="B2534" t="s">
        <v>9081</v>
      </c>
      <c r="C2534" t="s" s="264">
        <v>7493</v>
      </c>
    </row>
    <row r="2535">
      <c r="A2535" t="s">
        <v>155</v>
      </c>
      <c r="B2535" t="s">
        <v>9082</v>
      </c>
      <c r="C2535" t="s" s="264">
        <v>7495</v>
      </c>
    </row>
    <row r="2536">
      <c r="A2536" t="s">
        <v>155</v>
      </c>
      <c r="B2536" t="s">
        <v>9083</v>
      </c>
      <c r="C2536" t="s" s="264">
        <v>7497</v>
      </c>
    </row>
    <row r="2537">
      <c r="A2537" t="s">
        <v>155</v>
      </c>
      <c r="B2537" t="s">
        <v>9084</v>
      </c>
      <c r="C2537" t="s" s="264">
        <v>7499</v>
      </c>
    </row>
    <row r="2538">
      <c r="A2538" t="s">
        <v>155</v>
      </c>
      <c r="B2538" t="s">
        <v>9085</v>
      </c>
      <c r="C2538" t="s" s="264">
        <v>7501</v>
      </c>
    </row>
    <row r="2539">
      <c r="A2539" t="s">
        <v>155</v>
      </c>
      <c r="B2539" t="s">
        <v>9086</v>
      </c>
      <c r="C2539" t="s" s="264">
        <v>7503</v>
      </c>
    </row>
    <row r="2540">
      <c r="A2540" t="s">
        <v>155</v>
      </c>
      <c r="B2540" t="s">
        <v>9087</v>
      </c>
      <c r="C2540" t="s" s="264">
        <v>7505</v>
      </c>
    </row>
    <row r="2541">
      <c r="A2541" t="s">
        <v>155</v>
      </c>
      <c r="B2541" t="s">
        <v>9088</v>
      </c>
      <c r="C2541" t="s" s="264">
        <v>7507</v>
      </c>
    </row>
    <row r="2542">
      <c r="A2542" t="s">
        <v>155</v>
      </c>
      <c r="B2542" t="s">
        <v>9089</v>
      </c>
      <c r="C2542" t="s" s="264">
        <v>7509</v>
      </c>
    </row>
    <row r="2543">
      <c r="A2543" t="s">
        <v>155</v>
      </c>
      <c r="B2543" t="s">
        <v>9090</v>
      </c>
      <c r="C2543" t="s" s="264">
        <v>7511</v>
      </c>
    </row>
    <row r="2544">
      <c r="A2544" t="s">
        <v>155</v>
      </c>
      <c r="B2544" t="s">
        <v>9091</v>
      </c>
      <c r="C2544" t="s" s="264">
        <v>7513</v>
      </c>
    </row>
    <row r="2545">
      <c r="A2545" t="s">
        <v>155</v>
      </c>
      <c r="B2545" t="s">
        <v>9092</v>
      </c>
      <c r="C2545" t="s" s="264">
        <v>7515</v>
      </c>
    </row>
    <row r="2546">
      <c r="A2546" t="s">
        <v>155</v>
      </c>
      <c r="B2546" t="s">
        <v>9093</v>
      </c>
      <c r="C2546" t="s" s="264">
        <v>7517</v>
      </c>
    </row>
    <row r="2547">
      <c r="A2547" t="s">
        <v>155</v>
      </c>
      <c r="B2547" t="s">
        <v>9094</v>
      </c>
      <c r="C2547" t="s" s="264">
        <v>7519</v>
      </c>
    </row>
    <row r="2548">
      <c r="A2548" t="s">
        <v>155</v>
      </c>
      <c r="B2548" t="s">
        <v>9095</v>
      </c>
      <c r="C2548" t="s" s="264">
        <v>7521</v>
      </c>
    </row>
    <row r="2549">
      <c r="A2549" t="s">
        <v>155</v>
      </c>
      <c r="B2549" t="s">
        <v>9096</v>
      </c>
      <c r="C2549" t="s" s="264">
        <v>7523</v>
      </c>
    </row>
    <row r="2550">
      <c r="A2550" t="s">
        <v>155</v>
      </c>
      <c r="B2550" t="s">
        <v>9097</v>
      </c>
      <c r="C2550" t="s" s="264">
        <v>7525</v>
      </c>
    </row>
    <row r="2551">
      <c r="A2551" t="s">
        <v>155</v>
      </c>
      <c r="B2551" t="s">
        <v>9098</v>
      </c>
      <c r="C2551" t="s" s="264">
        <v>7527</v>
      </c>
    </row>
    <row r="2552">
      <c r="A2552" t="s">
        <v>155</v>
      </c>
      <c r="B2552" t="s">
        <v>9099</v>
      </c>
      <c r="C2552" t="s" s="264">
        <v>7529</v>
      </c>
    </row>
    <row r="2553">
      <c r="A2553" t="s">
        <v>155</v>
      </c>
      <c r="B2553" t="s">
        <v>9100</v>
      </c>
      <c r="C2553" t="s" s="264">
        <v>9101</v>
      </c>
    </row>
    <row r="2554">
      <c r="A2554" t="s">
        <v>155</v>
      </c>
      <c r="B2554" t="s">
        <v>9102</v>
      </c>
      <c r="C2554" t="s" s="264">
        <v>7531</v>
      </c>
    </row>
    <row r="2555">
      <c r="A2555" t="s">
        <v>155</v>
      </c>
      <c r="B2555" t="s">
        <v>9103</v>
      </c>
      <c r="C2555" t="s" s="264">
        <v>7533</v>
      </c>
    </row>
    <row r="2556">
      <c r="A2556" t="s">
        <v>155</v>
      </c>
      <c r="B2556" t="s">
        <v>9104</v>
      </c>
      <c r="C2556" t="s" s="264">
        <v>7535</v>
      </c>
    </row>
    <row r="2557">
      <c r="A2557" t="s">
        <v>155</v>
      </c>
      <c r="B2557" t="s">
        <v>9105</v>
      </c>
      <c r="C2557" t="s" s="264">
        <v>7537</v>
      </c>
    </row>
    <row r="2558">
      <c r="A2558" t="s">
        <v>155</v>
      </c>
      <c r="B2558" t="s">
        <v>9106</v>
      </c>
      <c r="C2558" t="s" s="264">
        <v>7539</v>
      </c>
    </row>
    <row r="2559">
      <c r="A2559" t="s">
        <v>155</v>
      </c>
      <c r="B2559" t="s">
        <v>9107</v>
      </c>
      <c r="C2559" t="s" s="264">
        <v>7541</v>
      </c>
    </row>
    <row r="2560">
      <c r="A2560" t="s">
        <v>155</v>
      </c>
      <c r="B2560" t="s">
        <v>9108</v>
      </c>
      <c r="C2560" t="s" s="264">
        <v>9109</v>
      </c>
    </row>
    <row r="2561">
      <c r="A2561" t="s">
        <v>155</v>
      </c>
      <c r="B2561" t="s">
        <v>9110</v>
      </c>
      <c r="C2561" t="s" s="264">
        <v>7543</v>
      </c>
    </row>
    <row r="2562">
      <c r="A2562" t="s">
        <v>155</v>
      </c>
      <c r="B2562" t="s">
        <v>9111</v>
      </c>
      <c r="C2562" t="s" s="264">
        <v>7545</v>
      </c>
    </row>
    <row r="2563">
      <c r="A2563" t="s">
        <v>155</v>
      </c>
      <c r="B2563" t="s">
        <v>9112</v>
      </c>
      <c r="C2563" t="s" s="264">
        <v>7547</v>
      </c>
    </row>
    <row r="2564">
      <c r="A2564" t="s">
        <v>155</v>
      </c>
      <c r="B2564" t="s">
        <v>9113</v>
      </c>
      <c r="C2564" t="s" s="264">
        <v>7549</v>
      </c>
    </row>
    <row r="2565">
      <c r="A2565" t="s">
        <v>155</v>
      </c>
      <c r="B2565" t="s">
        <v>9114</v>
      </c>
      <c r="C2565" t="s" s="264">
        <v>7551</v>
      </c>
    </row>
    <row r="2566">
      <c r="A2566" t="s">
        <v>155</v>
      </c>
      <c r="B2566" t="s">
        <v>9115</v>
      </c>
      <c r="C2566" t="s" s="264">
        <v>7553</v>
      </c>
    </row>
    <row r="2567">
      <c r="A2567" t="s">
        <v>155</v>
      </c>
      <c r="B2567" t="s">
        <v>9116</v>
      </c>
      <c r="C2567" t="s" s="264">
        <v>7555</v>
      </c>
    </row>
    <row r="2568">
      <c r="A2568" t="s">
        <v>155</v>
      </c>
      <c r="B2568" t="s">
        <v>9117</v>
      </c>
      <c r="C2568" t="s" s="264">
        <v>7557</v>
      </c>
    </row>
    <row r="2569">
      <c r="A2569" t="s">
        <v>155</v>
      </c>
      <c r="B2569" t="s">
        <v>9118</v>
      </c>
      <c r="C2569" t="s" s="264">
        <v>7559</v>
      </c>
    </row>
    <row r="2570">
      <c r="A2570" t="s">
        <v>155</v>
      </c>
      <c r="B2570" t="s">
        <v>9119</v>
      </c>
      <c r="C2570" t="s" s="264">
        <v>7561</v>
      </c>
    </row>
    <row r="2571">
      <c r="A2571" t="s">
        <v>155</v>
      </c>
      <c r="B2571" t="s">
        <v>9120</v>
      </c>
      <c r="C2571" t="s" s="264">
        <v>7563</v>
      </c>
    </row>
    <row r="2572">
      <c r="A2572" t="s">
        <v>155</v>
      </c>
      <c r="B2572" t="s">
        <v>9121</v>
      </c>
      <c r="C2572" t="s" s="264">
        <v>7565</v>
      </c>
    </row>
    <row r="2573">
      <c r="A2573" t="s">
        <v>155</v>
      </c>
      <c r="B2573" t="s">
        <v>9122</v>
      </c>
      <c r="C2573" t="s" s="264">
        <v>7567</v>
      </c>
    </row>
    <row r="2574">
      <c r="A2574" t="s">
        <v>155</v>
      </c>
      <c r="B2574" t="s">
        <v>9123</v>
      </c>
      <c r="C2574" t="s" s="264">
        <v>7569</v>
      </c>
    </row>
    <row r="2575">
      <c r="A2575" t="s">
        <v>155</v>
      </c>
      <c r="B2575" t="s">
        <v>9124</v>
      </c>
      <c r="C2575" t="s" s="264">
        <v>7571</v>
      </c>
    </row>
    <row r="2576">
      <c r="A2576" t="s">
        <v>155</v>
      </c>
      <c r="B2576" t="s">
        <v>9125</v>
      </c>
      <c r="C2576" t="s" s="264">
        <v>7573</v>
      </c>
    </row>
    <row r="2577">
      <c r="A2577" t="s">
        <v>155</v>
      </c>
      <c r="B2577" t="s">
        <v>9126</v>
      </c>
      <c r="C2577" t="s" s="264">
        <v>7575</v>
      </c>
    </row>
    <row r="2578">
      <c r="A2578" t="s">
        <v>155</v>
      </c>
      <c r="B2578" t="s">
        <v>9127</v>
      </c>
      <c r="C2578" t="s" s="264">
        <v>7577</v>
      </c>
    </row>
    <row r="2579">
      <c r="A2579" t="s">
        <v>155</v>
      </c>
      <c r="B2579" t="s">
        <v>9128</v>
      </c>
      <c r="C2579" t="s" s="264">
        <v>7579</v>
      </c>
    </row>
    <row r="2580">
      <c r="A2580" t="s">
        <v>155</v>
      </c>
      <c r="B2580" t="s">
        <v>9129</v>
      </c>
      <c r="C2580" t="s" s="264">
        <v>7581</v>
      </c>
    </row>
    <row r="2581">
      <c r="A2581" t="s">
        <v>155</v>
      </c>
      <c r="B2581" t="s">
        <v>9130</v>
      </c>
      <c r="C2581" t="s" s="264">
        <v>7583</v>
      </c>
    </row>
    <row r="2582">
      <c r="A2582" t="s">
        <v>155</v>
      </c>
      <c r="B2582" t="s">
        <v>9131</v>
      </c>
      <c r="C2582" t="s" s="264">
        <v>7585</v>
      </c>
    </row>
    <row r="2583">
      <c r="A2583" t="s">
        <v>155</v>
      </c>
      <c r="B2583" t="s">
        <v>9132</v>
      </c>
      <c r="C2583" t="s" s="264">
        <v>7587</v>
      </c>
    </row>
    <row r="2584">
      <c r="A2584" t="s">
        <v>155</v>
      </c>
      <c r="B2584" t="s">
        <v>9133</v>
      </c>
      <c r="C2584" t="s" s="264">
        <v>7589</v>
      </c>
    </row>
    <row r="2585">
      <c r="A2585" t="s">
        <v>155</v>
      </c>
      <c r="B2585" t="s">
        <v>9134</v>
      </c>
      <c r="C2585" t="s" s="264">
        <v>7591</v>
      </c>
    </row>
    <row r="2586">
      <c r="A2586" t="s">
        <v>155</v>
      </c>
      <c r="B2586" t="s">
        <v>9135</v>
      </c>
      <c r="C2586" t="s" s="264">
        <v>7593</v>
      </c>
    </row>
    <row r="2587">
      <c r="A2587" t="s">
        <v>155</v>
      </c>
      <c r="B2587" t="s">
        <v>9136</v>
      </c>
      <c r="C2587" t="s" s="264">
        <v>7595</v>
      </c>
    </row>
    <row r="2588">
      <c r="A2588" t="s">
        <v>155</v>
      </c>
      <c r="B2588" t="s">
        <v>9137</v>
      </c>
      <c r="C2588" t="s" s="264">
        <v>7597</v>
      </c>
    </row>
    <row r="2589">
      <c r="A2589" t="s">
        <v>155</v>
      </c>
      <c r="B2589" t="s">
        <v>9138</v>
      </c>
      <c r="C2589" t="s" s="264">
        <v>7599</v>
      </c>
    </row>
    <row r="2590">
      <c r="A2590" t="s">
        <v>155</v>
      </c>
      <c r="B2590" t="s">
        <v>9139</v>
      </c>
      <c r="C2590" t="s" s="264">
        <v>7601</v>
      </c>
    </row>
    <row r="2591">
      <c r="A2591" t="s">
        <v>157</v>
      </c>
      <c r="B2591" t="s">
        <v>9140</v>
      </c>
      <c r="C2591" t="s" s="264">
        <v>5272</v>
      </c>
    </row>
    <row r="2592">
      <c r="A2592" t="s">
        <v>157</v>
      </c>
      <c r="B2592" t="s">
        <v>9141</v>
      </c>
      <c r="C2592" t="s" s="264">
        <v>5298</v>
      </c>
    </row>
    <row r="2593">
      <c r="A2593" t="s">
        <v>157</v>
      </c>
      <c r="B2593" t="s">
        <v>9142</v>
      </c>
      <c r="C2593" t="s" s="264">
        <v>5308</v>
      </c>
    </row>
    <row r="2594">
      <c r="A2594" t="s">
        <v>157</v>
      </c>
      <c r="B2594" t="s">
        <v>9143</v>
      </c>
      <c r="C2594" t="s" s="264">
        <v>5274</v>
      </c>
    </row>
    <row r="2595">
      <c r="A2595" t="s">
        <v>157</v>
      </c>
      <c r="B2595" t="s">
        <v>9144</v>
      </c>
      <c r="C2595" t="s" s="264">
        <v>5300</v>
      </c>
    </row>
    <row r="2596">
      <c r="A2596" t="s">
        <v>157</v>
      </c>
      <c r="B2596" t="s">
        <v>9145</v>
      </c>
      <c r="C2596" t="s" s="264">
        <v>5310</v>
      </c>
    </row>
    <row r="2597">
      <c r="A2597" t="s">
        <v>157</v>
      </c>
      <c r="B2597" t="s">
        <v>9146</v>
      </c>
      <c r="C2597" t="s" s="264">
        <v>5276</v>
      </c>
    </row>
    <row r="2598">
      <c r="A2598" t="s">
        <v>157</v>
      </c>
      <c r="B2598" t="s">
        <v>9147</v>
      </c>
      <c r="C2598" t="s" s="264">
        <v>5302</v>
      </c>
    </row>
    <row r="2599">
      <c r="A2599" t="s">
        <v>157</v>
      </c>
      <c r="B2599" t="s">
        <v>9148</v>
      </c>
      <c r="C2599" t="s" s="264">
        <v>5312</v>
      </c>
    </row>
    <row r="2600">
      <c r="A2600" t="s">
        <v>157</v>
      </c>
      <c r="B2600" t="s">
        <v>9149</v>
      </c>
      <c r="C2600" t="s" s="264">
        <v>7860</v>
      </c>
    </row>
    <row r="2601">
      <c r="A2601" t="s">
        <v>157</v>
      </c>
      <c r="B2601" t="s">
        <v>9150</v>
      </c>
      <c r="C2601" t="s" s="264">
        <v>6809</v>
      </c>
    </row>
    <row r="2602">
      <c r="A2602" t="s">
        <v>157</v>
      </c>
      <c r="B2602" t="s">
        <v>9151</v>
      </c>
      <c r="C2602" t="s" s="264">
        <v>5664</v>
      </c>
    </row>
    <row r="2603">
      <c r="A2603" t="s">
        <v>157</v>
      </c>
      <c r="B2603" t="s">
        <v>9152</v>
      </c>
      <c r="C2603" t="s" s="264">
        <v>5278</v>
      </c>
    </row>
    <row r="2604">
      <c r="A2604" t="s">
        <v>157</v>
      </c>
      <c r="B2604" t="s">
        <v>9153</v>
      </c>
      <c r="C2604" t="s" s="264">
        <v>7871</v>
      </c>
    </row>
    <row r="2605">
      <c r="A2605" t="s">
        <v>157</v>
      </c>
      <c r="B2605" t="s">
        <v>9154</v>
      </c>
      <c r="C2605" t="s" s="264">
        <v>5314</v>
      </c>
    </row>
    <row r="2606">
      <c r="A2606" t="s">
        <v>157</v>
      </c>
      <c r="B2606" t="s">
        <v>9155</v>
      </c>
      <c r="C2606" t="s" s="264">
        <v>5280</v>
      </c>
    </row>
    <row r="2607">
      <c r="A2607" t="s">
        <v>157</v>
      </c>
      <c r="B2607" t="s">
        <v>9156</v>
      </c>
      <c r="C2607" t="s" s="264">
        <v>7882</v>
      </c>
    </row>
    <row r="2608">
      <c r="A2608" t="s">
        <v>157</v>
      </c>
      <c r="B2608" t="s">
        <v>9157</v>
      </c>
      <c r="C2608" t="s" s="264">
        <v>5316</v>
      </c>
    </row>
    <row r="2609">
      <c r="A2609" t="s">
        <v>157</v>
      </c>
      <c r="B2609" t="s">
        <v>9158</v>
      </c>
      <c r="C2609" t="s" s="264">
        <v>5282</v>
      </c>
    </row>
    <row r="2610">
      <c r="A2610" t="s">
        <v>157</v>
      </c>
      <c r="B2610" t="s">
        <v>9159</v>
      </c>
      <c r="C2610" t="s" s="264">
        <v>7893</v>
      </c>
    </row>
    <row r="2611">
      <c r="A2611" t="s">
        <v>157</v>
      </c>
      <c r="B2611" t="s">
        <v>9160</v>
      </c>
      <c r="C2611" t="s" s="264">
        <v>5318</v>
      </c>
    </row>
    <row r="2612">
      <c r="A2612" t="s">
        <v>157</v>
      </c>
      <c r="B2612" t="s">
        <v>9161</v>
      </c>
      <c r="C2612" t="s" s="264">
        <v>5284</v>
      </c>
    </row>
    <row r="2613">
      <c r="A2613" t="s">
        <v>157</v>
      </c>
      <c r="B2613" t="s">
        <v>9162</v>
      </c>
      <c r="C2613" t="s" s="264">
        <v>7904</v>
      </c>
    </row>
    <row r="2614">
      <c r="A2614" t="s">
        <v>157</v>
      </c>
      <c r="B2614" t="s">
        <v>9163</v>
      </c>
      <c r="C2614" t="s" s="264">
        <v>5320</v>
      </c>
    </row>
    <row r="2615">
      <c r="A2615" t="s">
        <v>157</v>
      </c>
      <c r="B2615" t="s">
        <v>9164</v>
      </c>
      <c r="C2615" t="s" s="264">
        <v>5286</v>
      </c>
    </row>
    <row r="2616">
      <c r="A2616" t="s">
        <v>157</v>
      </c>
      <c r="B2616" t="s">
        <v>9165</v>
      </c>
      <c r="C2616" t="s" s="264">
        <v>5304</v>
      </c>
    </row>
    <row r="2617">
      <c r="A2617" t="s">
        <v>157</v>
      </c>
      <c r="B2617" t="s">
        <v>9166</v>
      </c>
      <c r="C2617" t="s" s="264">
        <v>5322</v>
      </c>
    </row>
    <row r="2618">
      <c r="A2618" t="s">
        <v>157</v>
      </c>
      <c r="B2618" t="s">
        <v>9167</v>
      </c>
      <c r="C2618" t="s" s="264">
        <v>5288</v>
      </c>
    </row>
    <row r="2619">
      <c r="A2619" t="s">
        <v>157</v>
      </c>
      <c r="B2619" t="s">
        <v>9168</v>
      </c>
      <c r="C2619" t="s" s="264">
        <v>5306</v>
      </c>
    </row>
    <row r="2620">
      <c r="A2620" t="s">
        <v>157</v>
      </c>
      <c r="B2620" t="s">
        <v>9169</v>
      </c>
      <c r="C2620" t="s" s="264">
        <v>5324</v>
      </c>
    </row>
    <row r="2621">
      <c r="A2621" t="s">
        <v>157</v>
      </c>
      <c r="B2621" t="s">
        <v>9170</v>
      </c>
      <c r="C2621" t="s" s="264">
        <v>7934</v>
      </c>
    </row>
    <row r="2622">
      <c r="A2622" t="s">
        <v>157</v>
      </c>
      <c r="B2622" t="s">
        <v>9171</v>
      </c>
      <c r="C2622" t="s" s="264">
        <v>7936</v>
      </c>
    </row>
    <row r="2623">
      <c r="A2623" t="s">
        <v>157</v>
      </c>
      <c r="B2623" t="s">
        <v>9172</v>
      </c>
      <c r="C2623" t="s" s="264">
        <v>5672</v>
      </c>
    </row>
    <row r="2624">
      <c r="A2624" t="s">
        <v>157</v>
      </c>
      <c r="B2624" t="s">
        <v>9173</v>
      </c>
      <c r="C2624" t="s" s="264">
        <v>5290</v>
      </c>
    </row>
    <row r="2625">
      <c r="A2625" t="s">
        <v>157</v>
      </c>
      <c r="B2625" t="s">
        <v>9174</v>
      </c>
      <c r="C2625" t="s" s="264">
        <v>7947</v>
      </c>
    </row>
    <row r="2626">
      <c r="A2626" t="s">
        <v>157</v>
      </c>
      <c r="B2626" t="s">
        <v>9175</v>
      </c>
      <c r="C2626" t="s" s="264">
        <v>5326</v>
      </c>
    </row>
    <row r="2627">
      <c r="A2627" t="s">
        <v>157</v>
      </c>
      <c r="B2627" t="s">
        <v>9176</v>
      </c>
      <c r="C2627" t="s" s="264">
        <v>5292</v>
      </c>
    </row>
    <row r="2628">
      <c r="A2628" t="s">
        <v>157</v>
      </c>
      <c r="B2628" t="s">
        <v>9177</v>
      </c>
      <c r="C2628" t="s" s="264">
        <v>7958</v>
      </c>
    </row>
    <row r="2629">
      <c r="A2629" t="s">
        <v>157</v>
      </c>
      <c r="B2629" t="s">
        <v>9178</v>
      </c>
      <c r="C2629" t="s" s="264">
        <v>5328</v>
      </c>
    </row>
    <row r="2630">
      <c r="A2630" t="s">
        <v>157</v>
      </c>
      <c r="B2630" t="s">
        <v>9179</v>
      </c>
      <c r="C2630" t="s" s="264">
        <v>5294</v>
      </c>
    </row>
    <row r="2631">
      <c r="A2631" t="s">
        <v>157</v>
      </c>
      <c r="B2631" t="s">
        <v>9180</v>
      </c>
      <c r="C2631" t="s" s="264">
        <v>7969</v>
      </c>
    </row>
    <row r="2632">
      <c r="A2632" t="s">
        <v>157</v>
      </c>
      <c r="B2632" t="s">
        <v>9181</v>
      </c>
      <c r="C2632" t="s" s="264">
        <v>5330</v>
      </c>
    </row>
    <row r="2633">
      <c r="A2633" t="s">
        <v>157</v>
      </c>
      <c r="B2633" t="s">
        <v>9182</v>
      </c>
      <c r="C2633" t="s" s="264">
        <v>5296</v>
      </c>
    </row>
    <row r="2634">
      <c r="A2634" t="s">
        <v>157</v>
      </c>
      <c r="B2634" t="s">
        <v>9183</v>
      </c>
      <c r="C2634" t="s" s="264">
        <v>7980</v>
      </c>
    </row>
    <row r="2635">
      <c r="A2635" t="s">
        <v>157</v>
      </c>
      <c r="B2635" t="s">
        <v>9184</v>
      </c>
      <c r="C2635" t="s" s="264">
        <v>5332</v>
      </c>
    </row>
    <row r="2636">
      <c r="A2636" t="s">
        <v>157</v>
      </c>
      <c r="B2636" t="s">
        <v>9185</v>
      </c>
      <c r="C2636" t="s" s="264">
        <v>5334</v>
      </c>
    </row>
    <row r="2637">
      <c r="A2637" t="s">
        <v>157</v>
      </c>
      <c r="B2637" t="s">
        <v>9186</v>
      </c>
      <c r="C2637" t="s" s="264">
        <v>5340</v>
      </c>
    </row>
    <row r="2638">
      <c r="A2638" t="s">
        <v>157</v>
      </c>
      <c r="B2638" t="s">
        <v>9187</v>
      </c>
      <c r="C2638" t="s" s="264">
        <v>5354</v>
      </c>
    </row>
    <row r="2639">
      <c r="A2639" t="s">
        <v>157</v>
      </c>
      <c r="B2639" t="s">
        <v>9188</v>
      </c>
      <c r="C2639" t="s" s="264">
        <v>5336</v>
      </c>
    </row>
    <row r="2640">
      <c r="A2640" t="s">
        <v>157</v>
      </c>
      <c r="B2640" t="s">
        <v>9189</v>
      </c>
      <c r="C2640" t="s" s="264">
        <v>6251</v>
      </c>
    </row>
    <row r="2641">
      <c r="A2641" t="s">
        <v>157</v>
      </c>
      <c r="B2641" t="s">
        <v>9190</v>
      </c>
      <c r="C2641" t="s" s="264">
        <v>5356</v>
      </c>
    </row>
    <row r="2642">
      <c r="A2642" t="s">
        <v>157</v>
      </c>
      <c r="B2642" t="s">
        <v>9191</v>
      </c>
      <c r="C2642" t="s" s="264">
        <v>5338</v>
      </c>
    </row>
    <row r="2643">
      <c r="A2643" t="s">
        <v>157</v>
      </c>
      <c r="B2643" t="s">
        <v>9192</v>
      </c>
      <c r="C2643" t="s" s="264">
        <v>6256</v>
      </c>
    </row>
    <row r="2644">
      <c r="A2644" t="s">
        <v>157</v>
      </c>
      <c r="B2644" t="s">
        <v>9193</v>
      </c>
      <c r="C2644" t="s" s="264">
        <v>5358</v>
      </c>
    </row>
    <row r="2645">
      <c r="A2645" t="s">
        <v>157</v>
      </c>
      <c r="B2645" t="s">
        <v>9194</v>
      </c>
      <c r="C2645" t="s" s="264">
        <v>6814</v>
      </c>
    </row>
    <row r="2646">
      <c r="A2646" t="s">
        <v>157</v>
      </c>
      <c r="B2646" t="s">
        <v>9195</v>
      </c>
      <c r="C2646" t="s" s="264">
        <v>6261</v>
      </c>
    </row>
    <row r="2647">
      <c r="A2647" t="s">
        <v>157</v>
      </c>
      <c r="B2647" t="s">
        <v>9196</v>
      </c>
      <c r="C2647" t="s" s="264">
        <v>6263</v>
      </c>
    </row>
    <row r="2648">
      <c r="A2648" t="s">
        <v>157</v>
      </c>
      <c r="B2648" t="s">
        <v>9197</v>
      </c>
      <c r="C2648" t="s" s="264">
        <v>7874</v>
      </c>
    </row>
    <row r="2649">
      <c r="A2649" t="s">
        <v>157</v>
      </c>
      <c r="B2649" t="s">
        <v>9198</v>
      </c>
      <c r="C2649" t="s" s="264">
        <v>6267</v>
      </c>
    </row>
    <row r="2650">
      <c r="A2650" t="s">
        <v>157</v>
      </c>
      <c r="B2650" t="s">
        <v>9199</v>
      </c>
      <c r="C2650" t="s" s="264">
        <v>6269</v>
      </c>
    </row>
    <row r="2651">
      <c r="A2651" t="s">
        <v>157</v>
      </c>
      <c r="B2651" t="s">
        <v>9200</v>
      </c>
      <c r="C2651" t="s" s="264">
        <v>7885</v>
      </c>
    </row>
    <row r="2652">
      <c r="A2652" t="s">
        <v>157</v>
      </c>
      <c r="B2652" t="s">
        <v>9201</v>
      </c>
      <c r="C2652" t="s" s="264">
        <v>6273</v>
      </c>
    </row>
    <row r="2653">
      <c r="A2653" t="s">
        <v>157</v>
      </c>
      <c r="B2653" t="s">
        <v>9202</v>
      </c>
      <c r="C2653" t="s" s="264">
        <v>6275</v>
      </c>
    </row>
    <row r="2654">
      <c r="A2654" t="s">
        <v>157</v>
      </c>
      <c r="B2654" t="s">
        <v>9203</v>
      </c>
      <c r="C2654" t="s" s="264">
        <v>7896</v>
      </c>
    </row>
    <row r="2655">
      <c r="A2655" t="s">
        <v>157</v>
      </c>
      <c r="B2655" t="s">
        <v>9204</v>
      </c>
      <c r="C2655" t="s" s="264">
        <v>6279</v>
      </c>
    </row>
    <row r="2656">
      <c r="A2656" t="s">
        <v>157</v>
      </c>
      <c r="B2656" t="s">
        <v>9205</v>
      </c>
      <c r="C2656" t="s" s="264">
        <v>6281</v>
      </c>
    </row>
    <row r="2657">
      <c r="A2657" t="s">
        <v>157</v>
      </c>
      <c r="B2657" t="s">
        <v>9206</v>
      </c>
      <c r="C2657" t="s" s="264">
        <v>7907</v>
      </c>
    </row>
    <row r="2658">
      <c r="A2658" t="s">
        <v>157</v>
      </c>
      <c r="B2658" t="s">
        <v>9207</v>
      </c>
      <c r="C2658" t="s" s="264">
        <v>6285</v>
      </c>
    </row>
    <row r="2659">
      <c r="A2659" t="s">
        <v>157</v>
      </c>
      <c r="B2659" t="s">
        <v>9208</v>
      </c>
      <c r="C2659" t="s" s="264">
        <v>6287</v>
      </c>
    </row>
    <row r="2660">
      <c r="A2660" t="s">
        <v>157</v>
      </c>
      <c r="B2660" t="s">
        <v>9209</v>
      </c>
      <c r="C2660" t="s" s="264">
        <v>7917</v>
      </c>
    </row>
    <row r="2661">
      <c r="A2661" t="s">
        <v>157</v>
      </c>
      <c r="B2661" t="s">
        <v>9210</v>
      </c>
      <c r="C2661" t="s" s="264">
        <v>5342</v>
      </c>
    </row>
    <row r="2662">
      <c r="A2662" t="s">
        <v>157</v>
      </c>
      <c r="B2662" t="s">
        <v>9211</v>
      </c>
      <c r="C2662" t="s" s="264">
        <v>5360</v>
      </c>
    </row>
    <row r="2663">
      <c r="A2663" t="s">
        <v>157</v>
      </c>
      <c r="B2663" t="s">
        <v>9212</v>
      </c>
      <c r="C2663" t="s" s="264">
        <v>7927</v>
      </c>
    </row>
    <row r="2664">
      <c r="A2664" t="s">
        <v>157</v>
      </c>
      <c r="B2664" t="s">
        <v>9213</v>
      </c>
      <c r="C2664" t="s" s="264">
        <v>5344</v>
      </c>
    </row>
    <row r="2665">
      <c r="A2665" t="s">
        <v>157</v>
      </c>
      <c r="B2665" t="s">
        <v>9214</v>
      </c>
      <c r="C2665" t="s" s="264">
        <v>6295</v>
      </c>
    </row>
    <row r="2666">
      <c r="A2666" t="s">
        <v>157</v>
      </c>
      <c r="B2666" t="s">
        <v>9215</v>
      </c>
      <c r="C2666" t="s" s="264">
        <v>7939</v>
      </c>
    </row>
    <row r="2667">
      <c r="A2667" t="s">
        <v>157</v>
      </c>
      <c r="B2667" t="s">
        <v>9216</v>
      </c>
      <c r="C2667" t="s" s="264">
        <v>6298</v>
      </c>
    </row>
    <row r="2668">
      <c r="A2668" t="s">
        <v>157</v>
      </c>
      <c r="B2668" t="s">
        <v>9217</v>
      </c>
      <c r="C2668" t="s" s="264">
        <v>6300</v>
      </c>
    </row>
    <row r="2669">
      <c r="A2669" t="s">
        <v>157</v>
      </c>
      <c r="B2669" t="s">
        <v>9218</v>
      </c>
      <c r="C2669" t="s" s="264">
        <v>7950</v>
      </c>
    </row>
    <row r="2670">
      <c r="A2670" t="s">
        <v>157</v>
      </c>
      <c r="B2670" t="s">
        <v>9219</v>
      </c>
      <c r="C2670" t="s" s="264">
        <v>5346</v>
      </c>
    </row>
    <row r="2671">
      <c r="A2671" t="s">
        <v>157</v>
      </c>
      <c r="B2671" t="s">
        <v>9220</v>
      </c>
      <c r="C2671" t="s" s="264">
        <v>5362</v>
      </c>
    </row>
    <row r="2672">
      <c r="A2672" t="s">
        <v>157</v>
      </c>
      <c r="B2672" t="s">
        <v>9221</v>
      </c>
      <c r="C2672" t="s" s="264">
        <v>7961</v>
      </c>
    </row>
    <row r="2673">
      <c r="A2673" t="s">
        <v>157</v>
      </c>
      <c r="B2673" t="s">
        <v>9222</v>
      </c>
      <c r="C2673" t="s" s="264">
        <v>5348</v>
      </c>
    </row>
    <row r="2674">
      <c r="A2674" t="s">
        <v>157</v>
      </c>
      <c r="B2674" t="s">
        <v>9223</v>
      </c>
      <c r="C2674" t="s" s="264">
        <v>6308</v>
      </c>
    </row>
    <row r="2675">
      <c r="A2675" t="s">
        <v>157</v>
      </c>
      <c r="B2675" t="s">
        <v>9224</v>
      </c>
      <c r="C2675" t="s" s="264">
        <v>7972</v>
      </c>
    </row>
    <row r="2676">
      <c r="A2676" t="s">
        <v>157</v>
      </c>
      <c r="B2676" t="s">
        <v>9225</v>
      </c>
      <c r="C2676" t="s" s="264">
        <v>5350</v>
      </c>
    </row>
    <row r="2677">
      <c r="A2677" t="s">
        <v>157</v>
      </c>
      <c r="B2677" t="s">
        <v>9226</v>
      </c>
      <c r="C2677" t="s" s="264">
        <v>6312</v>
      </c>
    </row>
    <row r="2678">
      <c r="A2678" t="s">
        <v>157</v>
      </c>
      <c r="B2678" t="s">
        <v>9227</v>
      </c>
      <c r="C2678" t="s" s="264">
        <v>7983</v>
      </c>
    </row>
    <row r="2679">
      <c r="A2679" t="s">
        <v>157</v>
      </c>
      <c r="B2679" t="s">
        <v>9228</v>
      </c>
      <c r="C2679" t="s" s="264">
        <v>5352</v>
      </c>
    </row>
    <row r="2680">
      <c r="A2680" t="s">
        <v>157</v>
      </c>
      <c r="B2680" t="s">
        <v>9229</v>
      </c>
      <c r="C2680" t="s" s="264">
        <v>6316</v>
      </c>
    </row>
    <row r="2681">
      <c r="A2681" t="s">
        <v>133</v>
      </c>
      <c r="B2681" t="s">
        <v>9230</v>
      </c>
      <c r="C2681" t="s" s="264">
        <v>5430</v>
      </c>
    </row>
    <row r="2682">
      <c r="A2682" t="s">
        <v>133</v>
      </c>
      <c r="B2682" t="s">
        <v>9231</v>
      </c>
      <c r="C2682" t="s" s="264">
        <v>5428</v>
      </c>
    </row>
    <row r="2683">
      <c r="A2683" t="s">
        <v>133</v>
      </c>
      <c r="B2683" t="s">
        <v>9232</v>
      </c>
      <c r="C2683" t="s" s="264">
        <v>6326</v>
      </c>
    </row>
    <row r="2684">
      <c r="A2684" t="s">
        <v>133</v>
      </c>
      <c r="B2684" t="s">
        <v>9233</v>
      </c>
      <c r="C2684" t="s" s="264">
        <v>5358</v>
      </c>
    </row>
    <row r="2685">
      <c r="A2685" t="s">
        <v>133</v>
      </c>
      <c r="B2685" t="s">
        <v>9234</v>
      </c>
      <c r="C2685" t="s" s="264">
        <v>5312</v>
      </c>
    </row>
    <row r="2686">
      <c r="A2686" t="s">
        <v>133</v>
      </c>
      <c r="B2686" t="s">
        <v>9235</v>
      </c>
      <c r="C2686" t="s" s="264">
        <v>5338</v>
      </c>
    </row>
    <row r="2687">
      <c r="A2687" t="s">
        <v>133</v>
      </c>
      <c r="B2687" t="s">
        <v>9236</v>
      </c>
      <c r="C2687" t="s" s="264">
        <v>6256</v>
      </c>
    </row>
    <row r="2688">
      <c r="A2688" t="s">
        <v>133</v>
      </c>
      <c r="B2688" t="s">
        <v>9237</v>
      </c>
      <c r="C2688" t="s" s="264">
        <v>6259</v>
      </c>
    </row>
    <row r="2689">
      <c r="A2689" t="s">
        <v>133</v>
      </c>
      <c r="B2689" t="s">
        <v>9238</v>
      </c>
      <c r="C2689" t="s" s="264">
        <v>5444</v>
      </c>
    </row>
    <row r="2690">
      <c r="A2690" t="s">
        <v>133</v>
      </c>
      <c r="B2690" t="s">
        <v>9239</v>
      </c>
      <c r="C2690" t="s" s="264">
        <v>5440</v>
      </c>
    </row>
    <row r="2691">
      <c r="A2691" t="s">
        <v>133</v>
      </c>
      <c r="B2691" t="s">
        <v>9240</v>
      </c>
      <c r="C2691" t="s" s="264">
        <v>5434</v>
      </c>
    </row>
    <row r="2692">
      <c r="A2692" t="s">
        <v>133</v>
      </c>
      <c r="B2692" t="s">
        <v>9241</v>
      </c>
      <c r="C2692" t="s" s="264">
        <v>5436</v>
      </c>
    </row>
    <row r="2693">
      <c r="A2693" t="s">
        <v>133</v>
      </c>
      <c r="B2693" t="s">
        <v>9242</v>
      </c>
      <c r="C2693" t="s" s="264">
        <v>5438</v>
      </c>
    </row>
    <row r="2694">
      <c r="A2694" t="s">
        <v>133</v>
      </c>
      <c r="B2694" t="s">
        <v>9243</v>
      </c>
      <c r="C2694" t="s" s="264">
        <v>5442</v>
      </c>
    </row>
    <row r="2695">
      <c r="A2695" t="s">
        <v>133</v>
      </c>
      <c r="B2695" t="s">
        <v>9244</v>
      </c>
      <c r="C2695" t="s" s="264">
        <v>5754</v>
      </c>
    </row>
    <row r="2696">
      <c r="A2696" t="s">
        <v>133</v>
      </c>
      <c r="B2696" t="s">
        <v>9245</v>
      </c>
      <c r="C2696" t="s" s="264">
        <v>5780</v>
      </c>
    </row>
    <row r="2697">
      <c r="A2697" t="s">
        <v>133</v>
      </c>
      <c r="B2697" t="s">
        <v>9246</v>
      </c>
      <c r="C2697" t="s" s="264">
        <v>5760</v>
      </c>
    </row>
    <row r="2698">
      <c r="A2698" t="s">
        <v>133</v>
      </c>
      <c r="B2698" t="s">
        <v>9247</v>
      </c>
      <c r="C2698" t="s" s="264">
        <v>5764</v>
      </c>
    </row>
    <row r="2699">
      <c r="A2699" t="s">
        <v>133</v>
      </c>
      <c r="B2699" t="s">
        <v>9248</v>
      </c>
      <c r="C2699" t="s" s="264">
        <v>5768</v>
      </c>
    </row>
    <row r="2700">
      <c r="A2700" t="s">
        <v>133</v>
      </c>
      <c r="B2700" t="s">
        <v>9249</v>
      </c>
      <c r="C2700" t="s" s="264">
        <v>5772</v>
      </c>
    </row>
    <row r="2701">
      <c r="A2701" t="s">
        <v>133</v>
      </c>
      <c r="B2701" t="s">
        <v>9250</v>
      </c>
      <c r="C2701" t="s" s="264">
        <v>5776</v>
      </c>
    </row>
    <row r="2702">
      <c r="A2702" t="s">
        <v>133</v>
      </c>
      <c r="B2702" t="s">
        <v>9251</v>
      </c>
      <c r="C2702" t="s" s="264">
        <v>5782</v>
      </c>
    </row>
    <row r="2703">
      <c r="A2703" t="s">
        <v>133</v>
      </c>
      <c r="B2703" t="s">
        <v>9252</v>
      </c>
      <c r="C2703" t="s" s="264">
        <v>5788</v>
      </c>
    </row>
    <row r="2704">
      <c r="A2704" t="s">
        <v>133</v>
      </c>
      <c r="B2704" t="s">
        <v>9253</v>
      </c>
      <c r="C2704" t="s" s="264">
        <v>5758</v>
      </c>
    </row>
    <row r="2705">
      <c r="A2705" t="s">
        <v>133</v>
      </c>
      <c r="B2705" t="s">
        <v>9254</v>
      </c>
      <c r="C2705" t="s" s="264">
        <v>5762</v>
      </c>
    </row>
    <row r="2706">
      <c r="A2706" t="s">
        <v>133</v>
      </c>
      <c r="B2706" t="s">
        <v>9255</v>
      </c>
      <c r="C2706" t="s" s="264">
        <v>5766</v>
      </c>
    </row>
    <row r="2707">
      <c r="A2707" t="s">
        <v>133</v>
      </c>
      <c r="B2707" t="s">
        <v>9256</v>
      </c>
      <c r="C2707" t="s" s="264">
        <v>5770</v>
      </c>
    </row>
    <row r="2708">
      <c r="A2708" t="s">
        <v>133</v>
      </c>
      <c r="B2708" t="s">
        <v>9257</v>
      </c>
      <c r="C2708" t="s" s="264">
        <v>5774</v>
      </c>
    </row>
    <row r="2709">
      <c r="A2709" t="s">
        <v>133</v>
      </c>
      <c r="B2709" t="s">
        <v>9258</v>
      </c>
      <c r="C2709" t="s" s="264">
        <v>5778</v>
      </c>
    </row>
    <row r="2710">
      <c r="A2710" t="s">
        <v>133</v>
      </c>
      <c r="B2710" t="s">
        <v>9259</v>
      </c>
      <c r="C2710" t="s" s="264">
        <v>5786</v>
      </c>
    </row>
    <row r="2711">
      <c r="A2711" t="s">
        <v>133</v>
      </c>
      <c r="B2711" t="s">
        <v>9260</v>
      </c>
      <c r="C2711" t="s" s="264">
        <v>5790</v>
      </c>
    </row>
    <row r="2712">
      <c r="A2712" t="s">
        <v>133</v>
      </c>
      <c r="B2712" t="s">
        <v>9261</v>
      </c>
      <c r="C2712" t="s" s="264">
        <v>6428</v>
      </c>
    </row>
    <row r="2713">
      <c r="A2713" t="s">
        <v>133</v>
      </c>
      <c r="B2713" t="s">
        <v>9262</v>
      </c>
      <c r="C2713" t="s" s="264">
        <v>8438</v>
      </c>
    </row>
    <row r="2714">
      <c r="A2714" t="s">
        <v>133</v>
      </c>
      <c r="B2714" t="s">
        <v>9263</v>
      </c>
      <c r="C2714" t="s" s="264">
        <v>6430</v>
      </c>
    </row>
    <row r="2715">
      <c r="A2715" t="s">
        <v>133</v>
      </c>
      <c r="B2715" t="s">
        <v>9264</v>
      </c>
      <c r="C2715" t="s" s="264">
        <v>6432</v>
      </c>
    </row>
    <row r="2716">
      <c r="A2716" t="s">
        <v>133</v>
      </c>
      <c r="B2716" t="s">
        <v>9265</v>
      </c>
      <c r="C2716" t="s" s="264">
        <v>6434</v>
      </c>
    </row>
    <row r="2717">
      <c r="A2717" t="s">
        <v>133</v>
      </c>
      <c r="B2717" t="s">
        <v>9266</v>
      </c>
      <c r="C2717" t="s" s="264">
        <v>6436</v>
      </c>
    </row>
    <row r="2718">
      <c r="A2718" t="s">
        <v>133</v>
      </c>
      <c r="B2718" t="s">
        <v>9267</v>
      </c>
      <c r="C2718" t="s" s="264">
        <v>6444</v>
      </c>
    </row>
    <row r="2719">
      <c r="A2719" t="s">
        <v>133</v>
      </c>
      <c r="B2719" t="s">
        <v>9268</v>
      </c>
      <c r="C2719" t="s" s="264">
        <v>6440</v>
      </c>
    </row>
    <row r="2720">
      <c r="A2720" t="s">
        <v>133</v>
      </c>
      <c r="B2720" t="s">
        <v>9269</v>
      </c>
      <c r="C2720" t="s" s="264">
        <v>6442</v>
      </c>
    </row>
    <row r="2721">
      <c r="A2721" t="s">
        <v>133</v>
      </c>
      <c r="B2721" t="s">
        <v>9270</v>
      </c>
      <c r="C2721" t="s" s="264">
        <v>6448</v>
      </c>
    </row>
    <row r="2722">
      <c r="A2722" t="s">
        <v>133</v>
      </c>
      <c r="B2722" t="s">
        <v>9271</v>
      </c>
      <c r="C2722" t="s" s="264">
        <v>6450</v>
      </c>
    </row>
    <row r="2723">
      <c r="A2723" t="s">
        <v>133</v>
      </c>
      <c r="B2723" t="s">
        <v>9272</v>
      </c>
      <c r="C2723" t="s" s="264">
        <v>6452</v>
      </c>
    </row>
    <row r="2724">
      <c r="A2724" t="s">
        <v>133</v>
      </c>
      <c r="B2724" t="s">
        <v>9273</v>
      </c>
      <c r="C2724" t="s" s="264">
        <v>6889</v>
      </c>
    </row>
    <row r="2725">
      <c r="A2725" t="s">
        <v>133</v>
      </c>
      <c r="B2725" t="s">
        <v>9274</v>
      </c>
      <c r="C2725" t="s" s="264">
        <v>6883</v>
      </c>
    </row>
    <row r="2726">
      <c r="A2726" t="s">
        <v>133</v>
      </c>
      <c r="B2726" t="s">
        <v>9275</v>
      </c>
      <c r="C2726" t="s" s="264">
        <v>6885</v>
      </c>
    </row>
    <row r="2727">
      <c r="A2727" t="s">
        <v>133</v>
      </c>
      <c r="B2727" t="s">
        <v>9276</v>
      </c>
      <c r="C2727" t="s" s="264">
        <v>6887</v>
      </c>
    </row>
    <row r="2728">
      <c r="A2728" t="s">
        <v>133</v>
      </c>
      <c r="B2728" t="s">
        <v>9277</v>
      </c>
      <c r="C2728" t="s" s="264">
        <v>6899</v>
      </c>
    </row>
    <row r="2729">
      <c r="A2729" t="s">
        <v>133</v>
      </c>
      <c r="B2729" t="s">
        <v>9278</v>
      </c>
      <c r="C2729" t="s" s="264">
        <v>6893</v>
      </c>
    </row>
    <row r="2730">
      <c r="A2730" t="s">
        <v>133</v>
      </c>
      <c r="B2730" t="s">
        <v>9279</v>
      </c>
      <c r="C2730" t="s" s="264">
        <v>6895</v>
      </c>
    </row>
    <row r="2731">
      <c r="A2731" t="s">
        <v>133</v>
      </c>
      <c r="B2731" t="s">
        <v>9280</v>
      </c>
      <c r="C2731" t="s" s="264">
        <v>6897</v>
      </c>
    </row>
    <row r="2732">
      <c r="A2732" t="s">
        <v>133</v>
      </c>
      <c r="B2732" t="s">
        <v>9281</v>
      </c>
      <c r="C2732" t="s" s="264">
        <v>6901</v>
      </c>
    </row>
    <row r="2733">
      <c r="A2733" t="s">
        <v>133</v>
      </c>
      <c r="B2733" t="s">
        <v>9282</v>
      </c>
      <c r="C2733" t="s" s="264">
        <v>7107</v>
      </c>
    </row>
    <row r="2734">
      <c r="A2734" t="s">
        <v>133</v>
      </c>
      <c r="B2734" t="s">
        <v>9283</v>
      </c>
      <c r="C2734" t="s" s="264">
        <v>7137</v>
      </c>
    </row>
    <row r="2735">
      <c r="A2735" t="s">
        <v>133</v>
      </c>
      <c r="B2735" t="s">
        <v>9284</v>
      </c>
      <c r="C2735" t="s" s="264">
        <v>7167</v>
      </c>
    </row>
    <row r="2736">
      <c r="A2736" t="s">
        <v>135</v>
      </c>
      <c r="B2736" t="s">
        <v>9285</v>
      </c>
      <c r="C2736" t="s" s="264">
        <v>5282</v>
      </c>
    </row>
    <row r="2737">
      <c r="A2737" t="s">
        <v>135</v>
      </c>
      <c r="B2737" t="s">
        <v>9286</v>
      </c>
      <c r="C2737" t="s" s="264">
        <v>7893</v>
      </c>
    </row>
    <row r="2738">
      <c r="A2738" t="s">
        <v>135</v>
      </c>
      <c r="B2738" t="s">
        <v>9287</v>
      </c>
      <c r="C2738" t="s" s="264">
        <v>5318</v>
      </c>
    </row>
    <row r="2739">
      <c r="A2739" t="s">
        <v>135</v>
      </c>
      <c r="B2739" t="s">
        <v>9288</v>
      </c>
      <c r="C2739" t="s" s="264">
        <v>5276</v>
      </c>
    </row>
    <row r="2740">
      <c r="A2740" t="s">
        <v>135</v>
      </c>
      <c r="B2740" t="s">
        <v>9289</v>
      </c>
      <c r="C2740" t="s" s="264">
        <v>5302</v>
      </c>
    </row>
    <row r="2741">
      <c r="A2741" t="s">
        <v>135</v>
      </c>
      <c r="B2741" t="s">
        <v>9290</v>
      </c>
      <c r="C2741" t="s" s="264">
        <v>5312</v>
      </c>
    </row>
    <row r="2742">
      <c r="A2742" t="s">
        <v>135</v>
      </c>
      <c r="B2742" t="s">
        <v>9291</v>
      </c>
      <c r="C2742" t="s" s="264">
        <v>7860</v>
      </c>
    </row>
    <row r="2743">
      <c r="A2743" t="s">
        <v>135</v>
      </c>
      <c r="B2743" t="s">
        <v>9292</v>
      </c>
      <c r="C2743" t="s" s="264">
        <v>6809</v>
      </c>
    </row>
    <row r="2744">
      <c r="A2744" t="s">
        <v>135</v>
      </c>
      <c r="B2744" t="s">
        <v>9293</v>
      </c>
      <c r="C2744" t="s" s="264">
        <v>5664</v>
      </c>
    </row>
    <row r="2745">
      <c r="A2745" t="s">
        <v>150</v>
      </c>
      <c r="B2745" t="s">
        <v>9294</v>
      </c>
      <c r="C2745" t="s" s="264">
        <v>5766</v>
      </c>
    </row>
    <row r="2746">
      <c r="A2746" t="s">
        <v>150</v>
      </c>
      <c r="B2746" t="s">
        <v>9295</v>
      </c>
      <c r="C2746" t="s" s="264">
        <v>5804</v>
      </c>
    </row>
    <row r="2747">
      <c r="A2747" t="s">
        <v>150</v>
      </c>
      <c r="B2747" t="s">
        <v>9296</v>
      </c>
      <c r="C2747" t="s" s="264">
        <v>5918</v>
      </c>
    </row>
    <row r="2748">
      <c r="A2748" t="s">
        <v>150</v>
      </c>
      <c r="B2748" t="s">
        <v>9297</v>
      </c>
      <c r="C2748" t="s" s="264">
        <v>5758</v>
      </c>
    </row>
    <row r="2749">
      <c r="A2749" t="s">
        <v>150</v>
      </c>
      <c r="B2749" t="s">
        <v>9298</v>
      </c>
      <c r="C2749" t="s" s="264">
        <v>5796</v>
      </c>
    </row>
    <row r="2750">
      <c r="A2750" t="s">
        <v>150</v>
      </c>
      <c r="B2750" t="s">
        <v>9299</v>
      </c>
      <c r="C2750" t="s" s="264">
        <v>5910</v>
      </c>
    </row>
    <row r="2751">
      <c r="A2751" t="s">
        <v>150</v>
      </c>
      <c r="B2751" t="s">
        <v>9300</v>
      </c>
      <c r="C2751" t="s" s="264">
        <v>5276</v>
      </c>
    </row>
    <row r="2752">
      <c r="A2752" t="s">
        <v>150</v>
      </c>
      <c r="B2752" t="s">
        <v>9301</v>
      </c>
      <c r="C2752" t="s" s="264">
        <v>7860</v>
      </c>
    </row>
    <row r="2753">
      <c r="A2753" t="s">
        <v>150</v>
      </c>
      <c r="B2753" t="s">
        <v>9302</v>
      </c>
      <c r="C2753" t="s" s="264">
        <v>5282</v>
      </c>
    </row>
    <row r="2754">
      <c r="A2754" t="s">
        <v>150</v>
      </c>
      <c r="B2754" t="s">
        <v>9303</v>
      </c>
      <c r="C2754" t="s" s="264">
        <v>5302</v>
      </c>
    </row>
    <row r="2755">
      <c r="A2755" t="s">
        <v>150</v>
      </c>
      <c r="B2755" t="s">
        <v>9304</v>
      </c>
      <c r="C2755" t="s" s="264">
        <v>6809</v>
      </c>
    </row>
    <row r="2756">
      <c r="A2756" t="s">
        <v>150</v>
      </c>
      <c r="B2756" t="s">
        <v>9305</v>
      </c>
      <c r="C2756" t="s" s="264">
        <v>7893</v>
      </c>
    </row>
    <row r="2757">
      <c r="A2757" t="s">
        <v>150</v>
      </c>
      <c r="B2757" t="s">
        <v>9306</v>
      </c>
      <c r="C2757" t="s" s="264">
        <v>5312</v>
      </c>
    </row>
    <row r="2758">
      <c r="A2758" t="s">
        <v>150</v>
      </c>
      <c r="B2758" t="s">
        <v>9307</v>
      </c>
      <c r="C2758" t="s" s="264">
        <v>5664</v>
      </c>
    </row>
    <row r="2759">
      <c r="A2759" t="s">
        <v>150</v>
      </c>
      <c r="B2759" t="s">
        <v>9308</v>
      </c>
      <c r="C2759" t="s" s="264">
        <v>5318</v>
      </c>
    </row>
    <row r="2760">
      <c r="A2760" t="s">
        <v>150</v>
      </c>
      <c r="B2760" t="s">
        <v>9309</v>
      </c>
      <c r="C2760" t="s" s="264">
        <v>5338</v>
      </c>
    </row>
    <row r="2761">
      <c r="A2761" t="s">
        <v>150</v>
      </c>
      <c r="B2761" t="s">
        <v>9310</v>
      </c>
      <c r="C2761" t="s" s="264">
        <v>6814</v>
      </c>
    </row>
    <row r="2762">
      <c r="A2762" t="s">
        <v>150</v>
      </c>
      <c r="B2762" t="s">
        <v>9311</v>
      </c>
      <c r="C2762" t="s" s="264">
        <v>7896</v>
      </c>
    </row>
    <row r="2763">
      <c r="A2763" t="s">
        <v>150</v>
      </c>
      <c r="B2763" t="s">
        <v>9312</v>
      </c>
      <c r="C2763" t="s" s="264">
        <v>6256</v>
      </c>
    </row>
    <row r="2764">
      <c r="A2764" t="s">
        <v>150</v>
      </c>
      <c r="B2764" t="s">
        <v>9313</v>
      </c>
      <c r="C2764" t="s" s="264">
        <v>6261</v>
      </c>
    </row>
    <row r="2765">
      <c r="A2765" t="s">
        <v>150</v>
      </c>
      <c r="B2765" t="s">
        <v>9314</v>
      </c>
      <c r="C2765" t="s" s="264">
        <v>6279</v>
      </c>
    </row>
    <row r="2766">
      <c r="A2766" t="s">
        <v>150</v>
      </c>
      <c r="B2766" t="s">
        <v>9315</v>
      </c>
      <c r="C2766" t="s" s="264">
        <v>5358</v>
      </c>
    </row>
    <row r="2767">
      <c r="A2767" t="s">
        <v>150</v>
      </c>
      <c r="B2767" t="s">
        <v>9316</v>
      </c>
      <c r="C2767" t="s" s="264">
        <v>6263</v>
      </c>
    </row>
    <row r="2768">
      <c r="A2768" t="s">
        <v>150</v>
      </c>
      <c r="B2768" t="s">
        <v>9317</v>
      </c>
      <c r="C2768" t="s" s="264">
        <v>6281</v>
      </c>
    </row>
    <row r="2769">
      <c r="A2769" t="s">
        <v>150</v>
      </c>
      <c r="B2769" t="s">
        <v>9318</v>
      </c>
      <c r="C2769" t="s" s="264">
        <v>6259</v>
      </c>
    </row>
    <row r="2770">
      <c r="A2770" t="s">
        <v>150</v>
      </c>
      <c r="B2770" t="s">
        <v>9319</v>
      </c>
      <c r="C2770" t="s" s="264">
        <v>6265</v>
      </c>
    </row>
    <row r="2771">
      <c r="A2771" t="s">
        <v>150</v>
      </c>
      <c r="B2771" t="s">
        <v>9320</v>
      </c>
      <c r="C2771" t="s" s="264">
        <v>6283</v>
      </c>
    </row>
    <row r="2772">
      <c r="A2772" t="s">
        <v>150</v>
      </c>
      <c r="B2772" t="s">
        <v>9321</v>
      </c>
      <c r="C2772" t="s" s="264">
        <v>6326</v>
      </c>
    </row>
    <row r="2773">
      <c r="A2773" t="s">
        <v>150</v>
      </c>
      <c r="B2773" t="s">
        <v>9322</v>
      </c>
      <c r="C2773" t="s" s="264">
        <v>6330</v>
      </c>
    </row>
    <row r="2774">
      <c r="A2774" t="s">
        <v>150</v>
      </c>
      <c r="B2774" t="s">
        <v>9323</v>
      </c>
      <c r="C2774" t="s" s="264">
        <v>6342</v>
      </c>
    </row>
    <row r="2775">
      <c r="A2775" t="s">
        <v>150</v>
      </c>
      <c r="B2775" t="s">
        <v>9324</v>
      </c>
      <c r="C2775" t="s" s="264">
        <v>5428</v>
      </c>
    </row>
    <row r="2776">
      <c r="A2776" t="s">
        <v>150</v>
      </c>
      <c r="B2776" t="s">
        <v>9325</v>
      </c>
      <c r="C2776" t="s" s="264">
        <v>5446</v>
      </c>
    </row>
    <row r="2777">
      <c r="A2777" t="s">
        <v>150</v>
      </c>
      <c r="B2777" t="s">
        <v>9326</v>
      </c>
      <c r="C2777" t="s" s="264">
        <v>5500</v>
      </c>
    </row>
    <row r="2778">
      <c r="A2778" t="s">
        <v>150</v>
      </c>
      <c r="B2778" t="s">
        <v>9327</v>
      </c>
      <c r="C2778" t="s" s="264">
        <v>5430</v>
      </c>
    </row>
    <row r="2779">
      <c r="A2779" t="s">
        <v>150</v>
      </c>
      <c r="B2779" t="s">
        <v>9328</v>
      </c>
      <c r="C2779" t="s" s="264">
        <v>5448</v>
      </c>
    </row>
    <row r="2780">
      <c r="A2780" t="s">
        <v>150</v>
      </c>
      <c r="B2780" t="s">
        <v>9329</v>
      </c>
      <c r="C2780" t="s" s="264">
        <v>5502</v>
      </c>
    </row>
    <row r="2781">
      <c r="A2781" t="s">
        <v>150</v>
      </c>
      <c r="B2781" t="s">
        <v>9330</v>
      </c>
      <c r="C2781" t="s" s="264">
        <v>5432</v>
      </c>
    </row>
    <row r="2782">
      <c r="A2782" t="s">
        <v>150</v>
      </c>
      <c r="B2782" t="s">
        <v>9331</v>
      </c>
      <c r="C2782" t="s" s="264">
        <v>5450</v>
      </c>
    </row>
    <row r="2783">
      <c r="A2783" t="s">
        <v>150</v>
      </c>
      <c r="B2783" t="s">
        <v>9332</v>
      </c>
      <c r="C2783" t="s" s="264">
        <v>126</v>
      </c>
    </row>
    <row r="2784">
      <c r="A2784" t="s">
        <v>150</v>
      </c>
      <c r="B2784" t="s">
        <v>9333</v>
      </c>
      <c r="C2784" t="s" s="264">
        <v>5434</v>
      </c>
    </row>
    <row r="2785">
      <c r="A2785" t="s">
        <v>150</v>
      </c>
      <c r="B2785" t="s">
        <v>9334</v>
      </c>
      <c r="C2785" t="s" s="264">
        <v>5452</v>
      </c>
    </row>
    <row r="2786">
      <c r="A2786" t="s">
        <v>150</v>
      </c>
      <c r="B2786" t="s">
        <v>9335</v>
      </c>
      <c r="C2786" t="s" s="264">
        <v>5505</v>
      </c>
    </row>
    <row r="2787">
      <c r="A2787" t="s">
        <v>150</v>
      </c>
      <c r="B2787" t="s">
        <v>9336</v>
      </c>
      <c r="C2787" t="s" s="264">
        <v>5436</v>
      </c>
    </row>
    <row r="2788">
      <c r="A2788" t="s">
        <v>150</v>
      </c>
      <c r="B2788" t="s">
        <v>9337</v>
      </c>
      <c r="C2788" t="s" s="264">
        <v>5454</v>
      </c>
    </row>
    <row r="2789">
      <c r="A2789" t="s">
        <v>150</v>
      </c>
      <c r="B2789" t="s">
        <v>9338</v>
      </c>
      <c r="C2789" t="s" s="264">
        <v>5507</v>
      </c>
    </row>
    <row r="2790">
      <c r="A2790" t="s">
        <v>150</v>
      </c>
      <c r="B2790" t="s">
        <v>9339</v>
      </c>
      <c r="C2790" t="s" s="264">
        <v>5438</v>
      </c>
    </row>
    <row r="2791">
      <c r="A2791" t="s">
        <v>150</v>
      </c>
      <c r="B2791" t="s">
        <v>9340</v>
      </c>
      <c r="C2791" t="s" s="264">
        <v>5456</v>
      </c>
    </row>
    <row r="2792">
      <c r="A2792" t="s">
        <v>150</v>
      </c>
      <c r="B2792" t="s">
        <v>9341</v>
      </c>
      <c r="C2792" t="s" s="264">
        <v>5509</v>
      </c>
    </row>
    <row r="2793">
      <c r="A2793" t="s">
        <v>150</v>
      </c>
      <c r="B2793" t="s">
        <v>9342</v>
      </c>
      <c r="C2793" t="s" s="264">
        <v>5440</v>
      </c>
    </row>
    <row r="2794">
      <c r="A2794" t="s">
        <v>150</v>
      </c>
      <c r="B2794" t="s">
        <v>9343</v>
      </c>
      <c r="C2794" t="s" s="264">
        <v>5458</v>
      </c>
    </row>
    <row r="2795">
      <c r="A2795" t="s">
        <v>150</v>
      </c>
      <c r="B2795" t="s">
        <v>9344</v>
      </c>
      <c r="C2795" t="s" s="264">
        <v>5511</v>
      </c>
    </row>
    <row r="2796">
      <c r="A2796" t="s">
        <v>150</v>
      </c>
      <c r="B2796" t="s">
        <v>9345</v>
      </c>
      <c r="C2796" t="s" s="264">
        <v>5442</v>
      </c>
    </row>
    <row r="2797">
      <c r="A2797" t="s">
        <v>150</v>
      </c>
      <c r="B2797" t="s">
        <v>9346</v>
      </c>
      <c r="C2797" t="s" s="264">
        <v>5460</v>
      </c>
    </row>
    <row r="2798">
      <c r="A2798" t="s">
        <v>150</v>
      </c>
      <c r="B2798" t="s">
        <v>9347</v>
      </c>
      <c r="C2798" t="s" s="264">
        <v>5513</v>
      </c>
    </row>
    <row r="2799">
      <c r="A2799" t="s">
        <v>150</v>
      </c>
      <c r="B2799" t="s">
        <v>9348</v>
      </c>
      <c r="C2799" t="s" s="264">
        <v>5444</v>
      </c>
    </row>
    <row r="2800">
      <c r="A2800" t="s">
        <v>150</v>
      </c>
      <c r="B2800" t="s">
        <v>9349</v>
      </c>
      <c r="C2800" t="s" s="264">
        <v>5462</v>
      </c>
    </row>
    <row r="2801">
      <c r="A2801" t="s">
        <v>150</v>
      </c>
      <c r="B2801" t="s">
        <v>9350</v>
      </c>
      <c r="C2801" t="s" s="264">
        <v>5515</v>
      </c>
    </row>
    <row r="2802">
      <c r="A2802" t="s">
        <v>150</v>
      </c>
      <c r="B2802" t="s">
        <v>9351</v>
      </c>
      <c r="C2802" t="s" s="264">
        <v>5754</v>
      </c>
    </row>
    <row r="2803">
      <c r="A2803" t="s">
        <v>150</v>
      </c>
      <c r="B2803" t="s">
        <v>9352</v>
      </c>
      <c r="C2803" t="s" s="264">
        <v>5792</v>
      </c>
    </row>
    <row r="2804">
      <c r="A2804" t="s">
        <v>150</v>
      </c>
      <c r="B2804" t="s">
        <v>9353</v>
      </c>
      <c r="C2804" t="s" s="264">
        <v>5906</v>
      </c>
    </row>
    <row r="2805">
      <c r="A2805" t="s">
        <v>150</v>
      </c>
      <c r="B2805" t="s">
        <v>9354</v>
      </c>
      <c r="C2805" t="s" s="264">
        <v>5756</v>
      </c>
    </row>
    <row r="2806">
      <c r="A2806" t="s">
        <v>150</v>
      </c>
      <c r="B2806" t="s">
        <v>9355</v>
      </c>
      <c r="C2806" t="s" s="264">
        <v>5794</v>
      </c>
    </row>
    <row r="2807">
      <c r="A2807" t="s">
        <v>150</v>
      </c>
      <c r="B2807" t="s">
        <v>9356</v>
      </c>
      <c r="C2807" t="s" s="264">
        <v>5908</v>
      </c>
    </row>
    <row r="2808">
      <c r="A2808" t="s">
        <v>150</v>
      </c>
      <c r="B2808" t="s">
        <v>9357</v>
      </c>
      <c r="C2808" t="s" s="264">
        <v>5760</v>
      </c>
    </row>
    <row r="2809">
      <c r="A2809" t="s">
        <v>150</v>
      </c>
      <c r="B2809" t="s">
        <v>9358</v>
      </c>
      <c r="C2809" t="s" s="264">
        <v>5798</v>
      </c>
    </row>
    <row r="2810">
      <c r="A2810" t="s">
        <v>150</v>
      </c>
      <c r="B2810" t="s">
        <v>9359</v>
      </c>
      <c r="C2810" t="s" s="264">
        <v>5912</v>
      </c>
    </row>
    <row r="2811">
      <c r="A2811" t="s">
        <v>150</v>
      </c>
      <c r="B2811" t="s">
        <v>9360</v>
      </c>
      <c r="C2811" t="s" s="264">
        <v>5764</v>
      </c>
    </row>
    <row r="2812">
      <c r="A2812" t="s">
        <v>150</v>
      </c>
      <c r="B2812" t="s">
        <v>9361</v>
      </c>
      <c r="C2812" t="s" s="264">
        <v>5802</v>
      </c>
    </row>
    <row r="2813">
      <c r="A2813" t="s">
        <v>150</v>
      </c>
      <c r="B2813" t="s">
        <v>9362</v>
      </c>
      <c r="C2813" t="s" s="264">
        <v>5916</v>
      </c>
    </row>
    <row r="2814">
      <c r="A2814" t="s">
        <v>150</v>
      </c>
      <c r="B2814" t="s">
        <v>9363</v>
      </c>
      <c r="C2814" t="s" s="264">
        <v>5768</v>
      </c>
    </row>
    <row r="2815">
      <c r="A2815" t="s">
        <v>150</v>
      </c>
      <c r="B2815" t="s">
        <v>9364</v>
      </c>
      <c r="C2815" t="s" s="264">
        <v>5806</v>
      </c>
    </row>
    <row r="2816">
      <c r="A2816" t="s">
        <v>150</v>
      </c>
      <c r="B2816" t="s">
        <v>9365</v>
      </c>
      <c r="C2816" t="s" s="264">
        <v>5920</v>
      </c>
    </row>
    <row r="2817">
      <c r="A2817" t="s">
        <v>150</v>
      </c>
      <c r="B2817" t="s">
        <v>9366</v>
      </c>
      <c r="C2817" t="s" s="264">
        <v>5772</v>
      </c>
    </row>
    <row r="2818">
      <c r="A2818" t="s">
        <v>150</v>
      </c>
      <c r="B2818" t="s">
        <v>9367</v>
      </c>
      <c r="C2818" t="s" s="264">
        <v>5810</v>
      </c>
    </row>
    <row r="2819">
      <c r="A2819" t="s">
        <v>150</v>
      </c>
      <c r="B2819" t="s">
        <v>9368</v>
      </c>
      <c r="C2819" t="s" s="264">
        <v>5924</v>
      </c>
    </row>
    <row r="2820">
      <c r="A2820" t="s">
        <v>150</v>
      </c>
      <c r="B2820" t="s">
        <v>9369</v>
      </c>
      <c r="C2820" t="s" s="264">
        <v>5776</v>
      </c>
    </row>
    <row r="2821">
      <c r="A2821" t="s">
        <v>150</v>
      </c>
      <c r="B2821" t="s">
        <v>9370</v>
      </c>
      <c r="C2821" t="s" s="264">
        <v>5814</v>
      </c>
    </row>
    <row r="2822">
      <c r="A2822" t="s">
        <v>150</v>
      </c>
      <c r="B2822" t="s">
        <v>9371</v>
      </c>
      <c r="C2822" t="s" s="264">
        <v>5928</v>
      </c>
    </row>
    <row r="2823">
      <c r="A2823" t="s">
        <v>150</v>
      </c>
      <c r="B2823" t="s">
        <v>9372</v>
      </c>
      <c r="C2823" t="s" s="264">
        <v>5780</v>
      </c>
    </row>
    <row r="2824">
      <c r="A2824" t="s">
        <v>150</v>
      </c>
      <c r="B2824" t="s">
        <v>9373</v>
      </c>
      <c r="C2824" t="s" s="264">
        <v>5818</v>
      </c>
    </row>
    <row r="2825">
      <c r="A2825" t="s">
        <v>150</v>
      </c>
      <c r="B2825" t="s">
        <v>9374</v>
      </c>
      <c r="C2825" t="s" s="264">
        <v>5932</v>
      </c>
    </row>
    <row r="2826">
      <c r="A2826" t="s">
        <v>150</v>
      </c>
      <c r="B2826" t="s">
        <v>9375</v>
      </c>
      <c r="C2826" t="s" s="264">
        <v>5784</v>
      </c>
    </row>
    <row r="2827">
      <c r="A2827" t="s">
        <v>150</v>
      </c>
      <c r="B2827" t="s">
        <v>9376</v>
      </c>
      <c r="C2827" t="s" s="264">
        <v>5822</v>
      </c>
    </row>
    <row r="2828">
      <c r="A2828" t="s">
        <v>150</v>
      </c>
      <c r="B2828" t="s">
        <v>9377</v>
      </c>
      <c r="C2828" t="s" s="264">
        <v>5936</v>
      </c>
    </row>
    <row r="2829">
      <c r="A2829" t="s">
        <v>150</v>
      </c>
      <c r="B2829" t="s">
        <v>9378</v>
      </c>
      <c r="C2829" t="s" s="264">
        <v>5788</v>
      </c>
    </row>
    <row r="2830">
      <c r="A2830" t="s">
        <v>150</v>
      </c>
      <c r="B2830" t="s">
        <v>9379</v>
      </c>
      <c r="C2830" t="s" s="264">
        <v>5826</v>
      </c>
    </row>
    <row r="2831">
      <c r="A2831" t="s">
        <v>150</v>
      </c>
      <c r="B2831" t="s">
        <v>9380</v>
      </c>
      <c r="C2831" t="s" s="264">
        <v>5940</v>
      </c>
    </row>
    <row r="2832">
      <c r="A2832" t="s">
        <v>150</v>
      </c>
      <c r="B2832" t="s">
        <v>9381</v>
      </c>
      <c r="C2832" t="s" s="264">
        <v>5762</v>
      </c>
    </row>
    <row r="2833">
      <c r="A2833" t="s">
        <v>150</v>
      </c>
      <c r="B2833" t="s">
        <v>9382</v>
      </c>
      <c r="C2833" t="s" s="264">
        <v>5914</v>
      </c>
    </row>
    <row r="2834">
      <c r="A2834" t="s">
        <v>150</v>
      </c>
      <c r="B2834" t="s">
        <v>9383</v>
      </c>
      <c r="C2834" t="s" s="264">
        <v>5838</v>
      </c>
    </row>
  </sheetData>
  <sheetProtection sheet="true" selectLockedCells="false" selectUnlockedCells="false" formatCells="true" formatColumns="false" formatRows="true" insertColumns="true" insertRows="true" insertHyperlinks="true" deleteColumns="true" deleteRows="true" sort="true" autoFilter="false" pivotTables="true" objects="true" scenarios="true"/>
  <autoFilter ref="A3:C2834"/>
  <hyperlinks>
    <hyperlink location="'J201'!Y21" ref="C4"/>
    <hyperlink location="'J201'!Q21" ref="C5"/>
    <hyperlink location="'J201'!K21" ref="C6"/>
    <hyperlink location="'J201'!N21" ref="C7"/>
    <hyperlink location="'J201'!O21" ref="C8"/>
    <hyperlink location="'J201'!M21" ref="C9"/>
    <hyperlink location="'J201'!P21" ref="C10"/>
    <hyperlink location="'J201'!X21" ref="C11"/>
    <hyperlink location="'J201'!R21" ref="C12"/>
    <hyperlink location="'J201'!U21" ref="C13"/>
    <hyperlink location="'J201'!V21" ref="C14"/>
    <hyperlink location="'J201'!T21" ref="C15"/>
    <hyperlink location="'J201'!W21" ref="C16"/>
    <hyperlink location="'J201'!Y22" ref="C17"/>
    <hyperlink location="'J201'!Q22" ref="C18"/>
    <hyperlink location="'J201'!K22" ref="C19"/>
    <hyperlink location="'J201'!X22" ref="C20"/>
    <hyperlink location="'J201'!R22" ref="C21"/>
    <hyperlink location="'J201'!Y23" ref="C22"/>
    <hyperlink location="'J201'!Q23" ref="C23"/>
    <hyperlink location="'J201'!K23" ref="C24"/>
    <hyperlink location="'J201'!N23" ref="C25"/>
    <hyperlink location="'J201'!O23" ref="C26"/>
    <hyperlink location="'J201'!M23" ref="C27"/>
    <hyperlink location="'J201'!P23" ref="C28"/>
    <hyperlink location="'J201'!X23" ref="C29"/>
    <hyperlink location="'J201'!R23" ref="C30"/>
    <hyperlink location="'J201'!U23" ref="C31"/>
    <hyperlink location="'J201'!V23" ref="C32"/>
    <hyperlink location="'J201'!T23" ref="C33"/>
    <hyperlink location="'J201'!W23" ref="C34"/>
    <hyperlink location="'J201'!Y24" ref="C35"/>
    <hyperlink location="'J201'!Q24" ref="C36"/>
    <hyperlink location="'J201'!K24" ref="C37"/>
    <hyperlink location="'J201'!Y25" ref="C38"/>
    <hyperlink location="'J201'!X25" ref="C39"/>
    <hyperlink location="'J201'!R25" ref="C40"/>
    <hyperlink location="'J201'!U25" ref="C41"/>
    <hyperlink location="'J201'!V25" ref="C42"/>
    <hyperlink location="'J201'!T25" ref="C43"/>
    <hyperlink location="'J201'!W25" ref="C44"/>
    <hyperlink location="'J201'!Y26" ref="C45"/>
    <hyperlink location="'J201'!Q26" ref="C46"/>
    <hyperlink location="'J201'!K26" ref="C47"/>
    <hyperlink location="'J201'!X26" ref="C48"/>
    <hyperlink location="'J201'!U26" ref="C49"/>
    <hyperlink location="'J201'!Y27" ref="C50"/>
    <hyperlink location="'J201'!X27" ref="C51"/>
    <hyperlink location="'J201'!R27" ref="C52"/>
    <hyperlink location="'J201'!U27" ref="C53"/>
    <hyperlink location="'J201'!V27" ref="C54"/>
    <hyperlink location="'J201'!T27" ref="C55"/>
    <hyperlink location="'J201'!W27" ref="C56"/>
    <hyperlink location="'J201'!Y28" ref="C57"/>
    <hyperlink location="'J201'!X28" ref="C58"/>
    <hyperlink location="'J201'!R28" ref="C59"/>
    <hyperlink location="'J201'!U28" ref="C60"/>
    <hyperlink location="'J201'!V28" ref="C61"/>
    <hyperlink location="'J201'!T28" ref="C62"/>
    <hyperlink location="'J201'!W28" ref="C63"/>
    <hyperlink location="'J201'!Y29" ref="C64"/>
    <hyperlink location="'J201'!Y30" ref="C65"/>
    <hyperlink location="'J201'!Y31" ref="C66"/>
    <hyperlink location="'J201'!Y32" ref="C67"/>
    <hyperlink location="'J201'!Y33" ref="C68"/>
    <hyperlink location="'J201'!Y34" ref="C69"/>
    <hyperlink location="'J201'!Y35" ref="C70"/>
    <hyperlink location="'J201'!Y36" ref="C71"/>
    <hyperlink location="'J201'!Y37" ref="C72"/>
    <hyperlink location="'J201'!Q29" ref="C73"/>
    <hyperlink location="'J201'!Q30" ref="C74"/>
    <hyperlink location="'J201'!Q31" ref="C75"/>
    <hyperlink location="'J201'!Q32" ref="C76"/>
    <hyperlink location="'J201'!Q33" ref="C77"/>
    <hyperlink location="'J201'!Q34" ref="C78"/>
    <hyperlink location="'J201'!Q35" ref="C79"/>
    <hyperlink location="'J201'!Q36" ref="C80"/>
    <hyperlink location="'J201'!Q37" ref="C81"/>
    <hyperlink location="'J201'!K29" ref="C82"/>
    <hyperlink location="'J201'!K30" ref="C83"/>
    <hyperlink location="'J201'!K31" ref="C84"/>
    <hyperlink location="'J201'!K32" ref="C85"/>
    <hyperlink location="'J201'!K33" ref="C86"/>
    <hyperlink location="'J201'!K34" ref="C87"/>
    <hyperlink location="'J201'!K35" ref="C88"/>
    <hyperlink location="'J201'!K36" ref="C89"/>
    <hyperlink location="'J201'!K37" ref="C90"/>
    <hyperlink location="'J201'!L29" ref="C91"/>
    <hyperlink location="'J201'!L30" ref="C92"/>
    <hyperlink location="'J201'!L31" ref="C93"/>
    <hyperlink location="'J201'!L32" ref="C94"/>
    <hyperlink location="'J201'!L33" ref="C95"/>
    <hyperlink location="'J201'!L34" ref="C96"/>
    <hyperlink location="'J201'!L35" ref="C97"/>
    <hyperlink location="'J201'!L36" ref="C98"/>
    <hyperlink location="'J201'!L37" ref="C99"/>
    <hyperlink location="'J201'!N29" ref="C100"/>
    <hyperlink location="'J201'!N30" ref="C101"/>
    <hyperlink location="'J201'!N31" ref="C102"/>
    <hyperlink location="'J201'!N32" ref="C103"/>
    <hyperlink location="'J201'!N33" ref="C104"/>
    <hyperlink location="'J201'!N34" ref="C105"/>
    <hyperlink location="'J201'!N35" ref="C106"/>
    <hyperlink location="'J201'!N36" ref="C107"/>
    <hyperlink location="'J201'!N37" ref="C108"/>
    <hyperlink location="'J201'!O29" ref="C109"/>
    <hyperlink location="'J201'!O30" ref="C110"/>
    <hyperlink location="'J201'!O31" ref="C111"/>
    <hyperlink location="'J201'!O32" ref="C112"/>
    <hyperlink location="'J201'!O33" ref="C113"/>
    <hyperlink location="'J201'!O34" ref="C114"/>
    <hyperlink location="'J201'!O35" ref="C115"/>
    <hyperlink location="'J201'!O36" ref="C116"/>
    <hyperlink location="'J201'!O37" ref="C117"/>
    <hyperlink location="'J201'!M29" ref="C118"/>
    <hyperlink location="'J201'!M30" ref="C119"/>
    <hyperlink location="'J201'!M31" ref="C120"/>
    <hyperlink location="'J201'!M32" ref="C121"/>
    <hyperlink location="'J201'!M33" ref="C122"/>
    <hyperlink location="'J201'!M34" ref="C123"/>
    <hyperlink location="'J201'!M35" ref="C124"/>
    <hyperlink location="'J201'!M36" ref="C125"/>
    <hyperlink location="'J201'!M37" ref="C126"/>
    <hyperlink location="'J201'!P29" ref="C127"/>
    <hyperlink location="'J201'!P30" ref="C128"/>
    <hyperlink location="'J201'!P31" ref="C129"/>
    <hyperlink location="'J201'!P32" ref="C130"/>
    <hyperlink location="'J201'!P33" ref="C131"/>
    <hyperlink location="'J201'!P34" ref="C132"/>
    <hyperlink location="'J201'!P35" ref="C133"/>
    <hyperlink location="'J201'!P36" ref="C134"/>
    <hyperlink location="'J201'!P37" ref="C135"/>
    <hyperlink location="'J201'!X29" ref="C136"/>
    <hyperlink location="'J201'!X30" ref="C137"/>
    <hyperlink location="'J201'!X31" ref="C138"/>
    <hyperlink location="'J201'!X32" ref="C139"/>
    <hyperlink location="'J201'!X33" ref="C140"/>
    <hyperlink location="'J201'!X34" ref="C141"/>
    <hyperlink location="'J201'!X35" ref="C142"/>
    <hyperlink location="'J201'!X36" ref="C143"/>
    <hyperlink location="'J201'!X37" ref="C144"/>
    <hyperlink location="'J201'!R29" ref="C145"/>
    <hyperlink location="'J201'!R30" ref="C146"/>
    <hyperlink location="'J201'!R31" ref="C147"/>
    <hyperlink location="'J201'!R32" ref="C148"/>
    <hyperlink location="'J201'!R33" ref="C149"/>
    <hyperlink location="'J201'!R34" ref="C150"/>
    <hyperlink location="'J201'!R35" ref="C151"/>
    <hyperlink location="'J201'!R36" ref="C152"/>
    <hyperlink location="'J201'!R37" ref="C153"/>
    <hyperlink location="'J201'!S29" ref="C154"/>
    <hyperlink location="'J201'!S30" ref="C155"/>
    <hyperlink location="'J201'!S31" ref="C156"/>
    <hyperlink location="'J201'!S32" ref="C157"/>
    <hyperlink location="'J201'!S33" ref="C158"/>
    <hyperlink location="'J201'!S34" ref="C159"/>
    <hyperlink location="'J201'!S35" ref="C160"/>
    <hyperlink location="'J201'!S36" ref="C161"/>
    <hyperlink location="'J201'!S37" ref="C162"/>
    <hyperlink location="'J201'!U29" ref="C163"/>
    <hyperlink location="'J201'!U30" ref="C164"/>
    <hyperlink location="'J201'!U31" ref="C165"/>
    <hyperlink location="'J201'!U32" ref="C166"/>
    <hyperlink location="'J201'!U33" ref="C167"/>
    <hyperlink location="'J201'!U34" ref="C168"/>
    <hyperlink location="'J201'!U35" ref="C169"/>
    <hyperlink location="'J201'!U36" ref="C170"/>
    <hyperlink location="'J201'!U37" ref="C171"/>
    <hyperlink location="'J201'!V29" ref="C172"/>
    <hyperlink location="'J201'!V30" ref="C173"/>
    <hyperlink location="'J201'!V31" ref="C174"/>
    <hyperlink location="'J201'!V32" ref="C175"/>
    <hyperlink location="'J201'!V33" ref="C176"/>
    <hyperlink location="'J201'!V34" ref="C177"/>
    <hyperlink location="'J201'!V35" ref="C178"/>
    <hyperlink location="'J201'!V36" ref="C179"/>
    <hyperlink location="'J201'!V37" ref="C180"/>
    <hyperlink location="'J201'!T29" ref="C181"/>
    <hyperlink location="'J201'!T30" ref="C182"/>
    <hyperlink location="'J201'!T31" ref="C183"/>
    <hyperlink location="'J201'!T32" ref="C184"/>
    <hyperlink location="'J201'!T33" ref="C185"/>
    <hyperlink location="'J201'!T34" ref="C186"/>
    <hyperlink location="'J201'!T35" ref="C187"/>
    <hyperlink location="'J201'!T36" ref="C188"/>
    <hyperlink location="'J201'!T37" ref="C189"/>
    <hyperlink location="'J201'!W29" ref="C190"/>
    <hyperlink location="'J201'!W30" ref="C191"/>
    <hyperlink location="'J201'!W31" ref="C192"/>
    <hyperlink location="'J201'!W32" ref="C193"/>
    <hyperlink location="'J201'!W33" ref="C194"/>
    <hyperlink location="'J201'!W34" ref="C195"/>
    <hyperlink location="'J201'!W35" ref="C196"/>
    <hyperlink location="'J201'!W36" ref="C197"/>
    <hyperlink location="'J201'!W37" ref="C198"/>
    <hyperlink location="'J203'!Y23" ref="C199"/>
    <hyperlink location="'J203'!Q23" ref="C200"/>
    <hyperlink location="'J203'!K23" ref="C201"/>
    <hyperlink location="'J203'!L23" ref="C202"/>
    <hyperlink location="'J203'!N23" ref="C203"/>
    <hyperlink location="'J203'!O23" ref="C204"/>
    <hyperlink location="'J203'!M23" ref="C205"/>
    <hyperlink location="'J203'!P23" ref="C206"/>
    <hyperlink location="'J203'!X23" ref="C207"/>
    <hyperlink location="'J203'!R23" ref="C208"/>
    <hyperlink location="'J203'!S23" ref="C209"/>
    <hyperlink location="'J203'!U23" ref="C210"/>
    <hyperlink location="'J203'!V23" ref="C211"/>
    <hyperlink location="'J203'!T23" ref="C212"/>
    <hyperlink location="'J203'!W23" ref="C213"/>
    <hyperlink location="'J201'!Y38" ref="C214"/>
    <hyperlink location="'J201'!Y39" ref="C215"/>
    <hyperlink location="'J201'!Y48" ref="C216"/>
    <hyperlink location="'J201'!Y40" ref="C217"/>
    <hyperlink location="'J201'!Y49" ref="C218"/>
    <hyperlink location="'J201'!Y41" ref="C219"/>
    <hyperlink location="'J201'!Y50" ref="C220"/>
    <hyperlink location="'J201'!Y42" ref="C221"/>
    <hyperlink location="'J201'!Y51" ref="C222"/>
    <hyperlink location="'J201'!Y43" ref="C223"/>
    <hyperlink location="'J201'!Y52" ref="C224"/>
    <hyperlink location="'J201'!Y44" ref="C225"/>
    <hyperlink location="'J201'!Y53" ref="C226"/>
    <hyperlink location="'J201'!Y45" ref="C227"/>
    <hyperlink location="'J201'!Y54" ref="C228"/>
    <hyperlink location="'J201'!Y46" ref="C229"/>
    <hyperlink location="'J201'!Y55" ref="C230"/>
    <hyperlink location="'J201'!Y47" ref="C231"/>
    <hyperlink location="'J201'!Y56" ref="C232"/>
    <hyperlink location="'J201'!Q38" ref="C233"/>
    <hyperlink location="'J201'!Q39" ref="C234"/>
    <hyperlink location="'J201'!Q48" ref="C235"/>
    <hyperlink location="'J201'!Q40" ref="C236"/>
    <hyperlink location="'J201'!Q49" ref="C237"/>
    <hyperlink location="'J201'!Q41" ref="C238"/>
    <hyperlink location="'J201'!Q50" ref="C239"/>
    <hyperlink location="'J201'!Q42" ref="C240"/>
    <hyperlink location="'J201'!Q51" ref="C241"/>
    <hyperlink location="'J201'!Q43" ref="C242"/>
    <hyperlink location="'J201'!Q52" ref="C243"/>
    <hyperlink location="'J201'!Q44" ref="C244"/>
    <hyperlink location="'J201'!Q53" ref="C245"/>
    <hyperlink location="'J201'!Q45" ref="C246"/>
    <hyperlink location="'J201'!Q54" ref="C247"/>
    <hyperlink location="'J201'!Q46" ref="C248"/>
    <hyperlink location="'J201'!Q55" ref="C249"/>
    <hyperlink location="'J201'!Q47" ref="C250"/>
    <hyperlink location="'J201'!Q56" ref="C251"/>
    <hyperlink location="'J201'!K38" ref="C252"/>
    <hyperlink location="'J201'!K39" ref="C253"/>
    <hyperlink location="'J201'!K48" ref="C254"/>
    <hyperlink location="'J201'!K40" ref="C255"/>
    <hyperlink location="'J201'!K49" ref="C256"/>
    <hyperlink location="'J201'!K41" ref="C257"/>
    <hyperlink location="'J201'!K50" ref="C258"/>
    <hyperlink location="'J201'!K42" ref="C259"/>
    <hyperlink location="'J201'!K51" ref="C260"/>
    <hyperlink location="'J201'!K43" ref="C261"/>
    <hyperlink location="'J201'!K52" ref="C262"/>
    <hyperlink location="'J201'!K44" ref="C263"/>
    <hyperlink location="'J201'!K53" ref="C264"/>
    <hyperlink location="'J201'!K45" ref="C265"/>
    <hyperlink location="'J201'!K54" ref="C266"/>
    <hyperlink location="'J201'!K46" ref="C267"/>
    <hyperlink location="'J201'!K55" ref="C268"/>
    <hyperlink location="'J201'!K47" ref="C269"/>
    <hyperlink location="'J201'!K56" ref="C270"/>
    <hyperlink location="'J201'!L38" ref="C271"/>
    <hyperlink location="'J201'!L39" ref="C272"/>
    <hyperlink location="'J201'!L48" ref="C273"/>
    <hyperlink location="'J201'!L40" ref="C274"/>
    <hyperlink location="'J201'!L49" ref="C275"/>
    <hyperlink location="'J201'!L41" ref="C276"/>
    <hyperlink location="'J201'!L50" ref="C277"/>
    <hyperlink location="'J201'!L42" ref="C278"/>
    <hyperlink location="'J201'!L51" ref="C279"/>
    <hyperlink location="'J201'!L43" ref="C280"/>
    <hyperlink location="'J201'!L52" ref="C281"/>
    <hyperlink location="'J201'!L44" ref="C282"/>
    <hyperlink location="'J201'!L53" ref="C283"/>
    <hyperlink location="'J201'!L45" ref="C284"/>
    <hyperlink location="'J201'!L54" ref="C285"/>
    <hyperlink location="'J201'!L46" ref="C286"/>
    <hyperlink location="'J201'!L55" ref="C287"/>
    <hyperlink location="'J201'!L47" ref="C288"/>
    <hyperlink location="'J201'!L56" ref="C289"/>
    <hyperlink location="'J201'!N38" ref="C290"/>
    <hyperlink location="'J201'!N39" ref="C291"/>
    <hyperlink location="'J201'!N48" ref="C292"/>
    <hyperlink location="'J201'!N40" ref="C293"/>
    <hyperlink location="'J201'!N49" ref="C294"/>
    <hyperlink location="'J201'!N41" ref="C295"/>
    <hyperlink location="'J201'!N50" ref="C296"/>
    <hyperlink location="'J201'!N42" ref="C297"/>
    <hyperlink location="'J201'!N51" ref="C298"/>
    <hyperlink location="'J201'!N43" ref="C299"/>
    <hyperlink location="'J201'!N52" ref="C300"/>
    <hyperlink location="'J201'!N44" ref="C301"/>
    <hyperlink location="'J201'!N53" ref="C302"/>
    <hyperlink location="'J201'!N45" ref="C303"/>
    <hyperlink location="'J201'!N54" ref="C304"/>
    <hyperlink location="'J201'!N46" ref="C305"/>
    <hyperlink location="'J201'!N55" ref="C306"/>
    <hyperlink location="'J201'!N47" ref="C307"/>
    <hyperlink location="'J201'!N56" ref="C308"/>
    <hyperlink location="'J201'!O38" ref="C309"/>
    <hyperlink location="'J201'!O39" ref="C310"/>
    <hyperlink location="'J201'!O48" ref="C311"/>
    <hyperlink location="'J201'!O40" ref="C312"/>
    <hyperlink location="'J201'!O49" ref="C313"/>
    <hyperlink location="'J201'!O41" ref="C314"/>
    <hyperlink location="'J201'!O50" ref="C315"/>
    <hyperlink location="'J201'!O42" ref="C316"/>
    <hyperlink location="'J201'!O51" ref="C317"/>
    <hyperlink location="'J201'!O43" ref="C318"/>
    <hyperlink location="'J201'!O52" ref="C319"/>
    <hyperlink location="'J201'!O44" ref="C320"/>
    <hyperlink location="'J201'!O53" ref="C321"/>
    <hyperlink location="'J201'!O45" ref="C322"/>
    <hyperlink location="'J201'!O54" ref="C323"/>
    <hyperlink location="'J201'!O46" ref="C324"/>
    <hyperlink location="'J201'!O55" ref="C325"/>
    <hyperlink location="'J201'!O47" ref="C326"/>
    <hyperlink location="'J201'!O56" ref="C327"/>
    <hyperlink location="'J201'!M38" ref="C328"/>
    <hyperlink location="'J201'!M39" ref="C329"/>
    <hyperlink location="'J201'!M48" ref="C330"/>
    <hyperlink location="'J201'!M40" ref="C331"/>
    <hyperlink location="'J201'!M49" ref="C332"/>
    <hyperlink location="'J201'!M41" ref="C333"/>
    <hyperlink location="'J201'!M50" ref="C334"/>
    <hyperlink location="'J201'!M42" ref="C335"/>
    <hyperlink location="'J201'!M51" ref="C336"/>
    <hyperlink location="'J201'!M43" ref="C337"/>
    <hyperlink location="'J201'!M52" ref="C338"/>
    <hyperlink location="'J201'!M44" ref="C339"/>
    <hyperlink location="'J201'!M53" ref="C340"/>
    <hyperlink location="'J201'!M45" ref="C341"/>
    <hyperlink location="'J201'!M54" ref="C342"/>
    <hyperlink location="'J201'!M46" ref="C343"/>
    <hyperlink location="'J201'!M55" ref="C344"/>
    <hyperlink location="'J201'!M47" ref="C345"/>
    <hyperlink location="'J201'!M56" ref="C346"/>
    <hyperlink location="'J201'!P38" ref="C347"/>
    <hyperlink location="'J201'!P39" ref="C348"/>
    <hyperlink location="'J201'!P48" ref="C349"/>
    <hyperlink location="'J201'!P40" ref="C350"/>
    <hyperlink location="'J201'!P49" ref="C351"/>
    <hyperlink location="'J201'!P41" ref="C352"/>
    <hyperlink location="'J201'!P50" ref="C353"/>
    <hyperlink location="'J201'!P42" ref="C354"/>
    <hyperlink location="'J201'!P51" ref="C355"/>
    <hyperlink location="'J201'!P43" ref="C356"/>
    <hyperlink location="'J201'!P52" ref="C357"/>
    <hyperlink location="'J201'!P44" ref="C358"/>
    <hyperlink location="'J201'!P53" ref="C359"/>
    <hyperlink location="'J201'!P45" ref="C360"/>
    <hyperlink location="'J201'!P54" ref="C361"/>
    <hyperlink location="'J201'!P46" ref="C362"/>
    <hyperlink location="'J201'!P55" ref="C363"/>
    <hyperlink location="'J201'!P47" ref="C364"/>
    <hyperlink location="'J201'!P56" ref="C365"/>
    <hyperlink location="'J201'!X38" ref="C366"/>
    <hyperlink location="'J201'!X39" ref="C367"/>
    <hyperlink location="'J201'!X48" ref="C368"/>
    <hyperlink location="'J201'!X40" ref="C369"/>
    <hyperlink location="'J201'!X49" ref="C370"/>
    <hyperlink location="'J201'!X41" ref="C371"/>
    <hyperlink location="'J201'!X50" ref="C372"/>
    <hyperlink location="'J201'!X42" ref="C373"/>
    <hyperlink location="'J201'!X51" ref="C374"/>
    <hyperlink location="'J201'!X43" ref="C375"/>
    <hyperlink location="'J201'!X52" ref="C376"/>
    <hyperlink location="'J201'!X44" ref="C377"/>
    <hyperlink location="'J201'!X53" ref="C378"/>
    <hyperlink location="'J201'!X45" ref="C379"/>
    <hyperlink location="'J201'!X54" ref="C380"/>
    <hyperlink location="'J201'!X46" ref="C381"/>
    <hyperlink location="'J201'!X55" ref="C382"/>
    <hyperlink location="'J201'!X47" ref="C383"/>
    <hyperlink location="'J201'!X56" ref="C384"/>
    <hyperlink location="'J201'!R38" ref="C385"/>
    <hyperlink location="'J201'!R39" ref="C386"/>
    <hyperlink location="'J201'!R48" ref="C387"/>
    <hyperlink location="'J201'!R40" ref="C388"/>
    <hyperlink location="'J201'!R49" ref="C389"/>
    <hyperlink location="'J201'!R41" ref="C390"/>
    <hyperlink location="'J201'!R50" ref="C391"/>
    <hyperlink location="'J201'!R42" ref="C392"/>
    <hyperlink location="'J201'!R51" ref="C393"/>
    <hyperlink location="'J201'!R43" ref="C394"/>
    <hyperlink location="'J201'!R52" ref="C395"/>
    <hyperlink location="'J201'!R44" ref="C396"/>
    <hyperlink location="'J201'!R53" ref="C397"/>
    <hyperlink location="'J201'!R45" ref="C398"/>
    <hyperlink location="'J201'!R54" ref="C399"/>
    <hyperlink location="'J201'!R46" ref="C400"/>
    <hyperlink location="'J201'!R55" ref="C401"/>
    <hyperlink location="'J201'!R47" ref="C402"/>
    <hyperlink location="'J201'!R56" ref="C403"/>
    <hyperlink location="'J201'!S38" ref="C404"/>
    <hyperlink location="'J201'!S39" ref="C405"/>
    <hyperlink location="'J201'!S48" ref="C406"/>
    <hyperlink location="'J201'!S40" ref="C407"/>
    <hyperlink location="'J201'!S49" ref="C408"/>
    <hyperlink location="'J201'!S41" ref="C409"/>
    <hyperlink location="'J201'!S50" ref="C410"/>
    <hyperlink location="'J201'!S42" ref="C411"/>
    <hyperlink location="'J201'!S51" ref="C412"/>
    <hyperlink location="'J201'!S43" ref="C413"/>
    <hyperlink location="'J201'!S52" ref="C414"/>
    <hyperlink location="'J201'!S44" ref="C415"/>
    <hyperlink location="'J201'!S53" ref="C416"/>
    <hyperlink location="'J201'!S45" ref="C417"/>
    <hyperlink location="'J201'!S54" ref="C418"/>
    <hyperlink location="'J201'!S46" ref="C419"/>
    <hyperlink location="'J201'!S55" ref="C420"/>
    <hyperlink location="'J201'!S47" ref="C421"/>
    <hyperlink location="'J201'!S56" ref="C422"/>
    <hyperlink location="'J201'!U38" ref="C423"/>
    <hyperlink location="'J201'!U39" ref="C424"/>
    <hyperlink location="'J201'!U48" ref="C425"/>
    <hyperlink location="'J201'!U40" ref="C426"/>
    <hyperlink location="'J201'!U49" ref="C427"/>
    <hyperlink location="'J201'!U41" ref="C428"/>
    <hyperlink location="'J201'!U50" ref="C429"/>
    <hyperlink location="'J201'!U42" ref="C430"/>
    <hyperlink location="'J201'!U51" ref="C431"/>
    <hyperlink location="'J201'!U43" ref="C432"/>
    <hyperlink location="'J201'!U52" ref="C433"/>
    <hyperlink location="'J201'!U44" ref="C434"/>
    <hyperlink location="'J201'!U53" ref="C435"/>
    <hyperlink location="'J201'!U45" ref="C436"/>
    <hyperlink location="'J201'!U54" ref="C437"/>
    <hyperlink location="'J201'!U46" ref="C438"/>
    <hyperlink location="'J201'!U55" ref="C439"/>
    <hyperlink location="'J201'!U47" ref="C440"/>
    <hyperlink location="'J201'!U56" ref="C441"/>
    <hyperlink location="'J201'!V38" ref="C442"/>
    <hyperlink location="'J201'!V39" ref="C443"/>
    <hyperlink location="'J201'!V48" ref="C444"/>
    <hyperlink location="'J201'!V40" ref="C445"/>
    <hyperlink location="'J201'!V49" ref="C446"/>
    <hyperlink location="'J201'!V41" ref="C447"/>
    <hyperlink location="'J201'!V50" ref="C448"/>
    <hyperlink location="'J201'!V42" ref="C449"/>
    <hyperlink location="'J201'!V51" ref="C450"/>
    <hyperlink location="'J201'!V43" ref="C451"/>
    <hyperlink location="'J201'!V52" ref="C452"/>
    <hyperlink location="'J201'!V44" ref="C453"/>
    <hyperlink location="'J201'!V53" ref="C454"/>
    <hyperlink location="'J201'!V45" ref="C455"/>
    <hyperlink location="'J201'!V54" ref="C456"/>
    <hyperlink location="'J201'!V46" ref="C457"/>
    <hyperlink location="'J201'!V55" ref="C458"/>
    <hyperlink location="'J201'!V47" ref="C459"/>
    <hyperlink location="'J201'!V56" ref="C460"/>
    <hyperlink location="'J201'!T38" ref="C461"/>
    <hyperlink location="'J201'!T39" ref="C462"/>
    <hyperlink location="'J201'!T48" ref="C463"/>
    <hyperlink location="'J201'!T40" ref="C464"/>
    <hyperlink location="'J201'!T49" ref="C465"/>
    <hyperlink location="'J201'!T41" ref="C466"/>
    <hyperlink location="'J201'!T50" ref="C467"/>
    <hyperlink location="'J201'!T42" ref="C468"/>
    <hyperlink location="'J201'!T51" ref="C469"/>
    <hyperlink location="'J201'!T43" ref="C470"/>
    <hyperlink location="'J201'!T52" ref="C471"/>
    <hyperlink location="'J201'!T44" ref="C472"/>
    <hyperlink location="'J201'!T53" ref="C473"/>
    <hyperlink location="'J201'!T45" ref="C474"/>
    <hyperlink location="'J201'!T54" ref="C475"/>
    <hyperlink location="'J201'!T46" ref="C476"/>
    <hyperlink location="'J201'!T55" ref="C477"/>
    <hyperlink location="'J201'!T47" ref="C478"/>
    <hyperlink location="'J201'!T56" ref="C479"/>
    <hyperlink location="'J201'!W38" ref="C480"/>
    <hyperlink location="'J201'!W39" ref="C481"/>
    <hyperlink location="'J201'!W48" ref="C482"/>
    <hyperlink location="'J201'!W40" ref="C483"/>
    <hyperlink location="'J201'!W49" ref="C484"/>
    <hyperlink location="'J201'!W41" ref="C485"/>
    <hyperlink location="'J201'!W50" ref="C486"/>
    <hyperlink location="'J201'!W42" ref="C487"/>
    <hyperlink location="'J201'!W51" ref="C488"/>
    <hyperlink location="'J201'!W43" ref="C489"/>
    <hyperlink location="'J201'!W52" ref="C490"/>
    <hyperlink location="'J201'!W44" ref="C491"/>
    <hyperlink location="'J201'!W53" ref="C492"/>
    <hyperlink location="'J201'!W45" ref="C493"/>
    <hyperlink location="'J201'!W54" ref="C494"/>
    <hyperlink location="'J201'!W46" ref="C495"/>
    <hyperlink location="'J201'!W55" ref="C496"/>
    <hyperlink location="'J201'!W47" ref="C497"/>
    <hyperlink location="'J201'!W56" ref="C498"/>
    <hyperlink location="'J203'!Y25" ref="C499"/>
    <hyperlink location="'J203'!Y26" ref="C500"/>
    <hyperlink location="'J203'!Y27" ref="C501"/>
    <hyperlink location="'J203'!Q25" ref="C502"/>
    <hyperlink location="'J203'!Q26" ref="C503"/>
    <hyperlink location="'J203'!Q27" ref="C504"/>
    <hyperlink location="'J203'!K25" ref="C505"/>
    <hyperlink location="'J203'!K26" ref="C506"/>
    <hyperlink location="'J203'!K27" ref="C507"/>
    <hyperlink location="'J203'!L25" ref="C508"/>
    <hyperlink location="'J203'!L26" ref="C509"/>
    <hyperlink location="'J203'!L27" ref="C510"/>
    <hyperlink location="'J203'!N25" ref="C511"/>
    <hyperlink location="'J203'!N26" ref="C512"/>
    <hyperlink location="'J203'!N27" ref="C513"/>
    <hyperlink location="'J203'!O25" ref="C514"/>
    <hyperlink location="'J203'!O26" ref="C515"/>
    <hyperlink location="'J203'!O27" ref="C516"/>
    <hyperlink location="'J203'!M25" ref="C517"/>
    <hyperlink location="'J203'!M26" ref="C518"/>
    <hyperlink location="'J203'!M27" ref="C519"/>
    <hyperlink location="'J203'!P25" ref="C520"/>
    <hyperlink location="'J203'!P26" ref="C521"/>
    <hyperlink location="'J203'!P27" ref="C522"/>
    <hyperlink location="'J203'!X25" ref="C523"/>
    <hyperlink location="'J203'!X26" ref="C524"/>
    <hyperlink location="'J203'!X27" ref="C525"/>
    <hyperlink location="'J203'!R25" ref="C526"/>
    <hyperlink location="'J203'!R26" ref="C527"/>
    <hyperlink location="'J203'!R27" ref="C528"/>
    <hyperlink location="'J203'!S25" ref="C529"/>
    <hyperlink location="'J203'!S26" ref="C530"/>
    <hyperlink location="'J203'!S27" ref="C531"/>
    <hyperlink location="'J203'!U25" ref="C532"/>
    <hyperlink location="'J203'!U26" ref="C533"/>
    <hyperlink location="'J203'!U27" ref="C534"/>
    <hyperlink location="'J203'!V25" ref="C535"/>
    <hyperlink location="'J203'!V26" ref="C536"/>
    <hyperlink location="'J203'!V27" ref="C537"/>
    <hyperlink location="'J203'!T25" ref="C538"/>
    <hyperlink location="'J203'!T26" ref="C539"/>
    <hyperlink location="'J203'!T27" ref="C540"/>
    <hyperlink location="'J203'!W25" ref="C541"/>
    <hyperlink location="'J203'!W26" ref="C542"/>
    <hyperlink location="'J203'!W27" ref="C543"/>
    <hyperlink location="'J203'!Y28" ref="C544"/>
    <hyperlink location="'J203'!Y29" ref="C545"/>
    <hyperlink location="'J203'!Y30" ref="C546"/>
    <hyperlink location="'J203'!Q28" ref="C547"/>
    <hyperlink location="'J203'!Q29" ref="C548"/>
    <hyperlink location="'J203'!Q30" ref="C549"/>
    <hyperlink location="'J203'!K28" ref="C550"/>
    <hyperlink location="'J203'!K29" ref="C551"/>
    <hyperlink location="'J203'!K30" ref="C552"/>
    <hyperlink location="'J203'!L28" ref="C553"/>
    <hyperlink location="'J203'!L29" ref="C554"/>
    <hyperlink location="'J203'!L30" ref="C555"/>
    <hyperlink location="'J203'!N28" ref="C556"/>
    <hyperlink location="'J203'!N29" ref="C557"/>
    <hyperlink location="'J203'!N30" ref="C558"/>
    <hyperlink location="'J203'!O28" ref="C559"/>
    <hyperlink location="'J203'!O29" ref="C560"/>
    <hyperlink location="'J203'!O30" ref="C561"/>
    <hyperlink location="'J203'!M28" ref="C562"/>
    <hyperlink location="'J203'!M29" ref="C563"/>
    <hyperlink location="'J203'!M30" ref="C564"/>
    <hyperlink location="'J203'!P28" ref="C565"/>
    <hyperlink location="'J203'!P29" ref="C566"/>
    <hyperlink location="'J203'!P30" ref="C567"/>
    <hyperlink location="'J203'!X28" ref="C568"/>
    <hyperlink location="'J203'!X29" ref="C569"/>
    <hyperlink location="'J203'!X30" ref="C570"/>
    <hyperlink location="'J203'!R28" ref="C571"/>
    <hyperlink location="'J203'!R29" ref="C572"/>
    <hyperlink location="'J203'!R30" ref="C573"/>
    <hyperlink location="'J203'!S28" ref="C574"/>
    <hyperlink location="'J203'!S29" ref="C575"/>
    <hyperlink location="'J203'!S30" ref="C576"/>
    <hyperlink location="'J203'!U28" ref="C577"/>
    <hyperlink location="'J203'!U29" ref="C578"/>
    <hyperlink location="'J203'!U30" ref="C579"/>
    <hyperlink location="'J203'!V28" ref="C580"/>
    <hyperlink location="'J203'!V29" ref="C581"/>
    <hyperlink location="'J203'!V30" ref="C582"/>
    <hyperlink location="'J203'!T28" ref="C583"/>
    <hyperlink location="'J203'!T29" ref="C584"/>
    <hyperlink location="'J203'!T30" ref="C585"/>
    <hyperlink location="'J203'!W28" ref="C586"/>
    <hyperlink location="'J203'!W29" ref="C587"/>
    <hyperlink location="'J203'!W30" ref="C588"/>
    <hyperlink location="'J201'!Y57" ref="C589"/>
    <hyperlink location="'J201'!Y59" ref="C590"/>
    <hyperlink location="'J201'!Y60" ref="C591"/>
    <hyperlink location="'J201'!Y61" ref="C592"/>
    <hyperlink location="'J201'!Y62" ref="C593"/>
    <hyperlink location="'J201'!Y63" ref="C594"/>
    <hyperlink location="'J201'!Y65" ref="C595"/>
    <hyperlink location="'J201'!Y66" ref="C596"/>
    <hyperlink location="'J201'!Y67" ref="C597"/>
    <hyperlink location="'J201'!Y68" ref="C598"/>
    <hyperlink location="'J201'!Y69" ref="C599"/>
    <hyperlink location="'J201'!Y70" ref="C600"/>
    <hyperlink location="'J201'!Y71" ref="C601"/>
    <hyperlink location="'J201'!Y72" ref="C602"/>
    <hyperlink location="'J201'!Q57" ref="C603"/>
    <hyperlink location="'J201'!Q59" ref="C604"/>
    <hyperlink location="'J201'!Q60" ref="C605"/>
    <hyperlink location="'J201'!Q61" ref="C606"/>
    <hyperlink location="'J201'!Q62" ref="C607"/>
    <hyperlink location="'J201'!Q63" ref="C608"/>
    <hyperlink location="'J201'!Q65" ref="C609"/>
    <hyperlink location="'J201'!Q66" ref="C610"/>
    <hyperlink location="'J201'!Q67" ref="C611"/>
    <hyperlink location="'J201'!Q68" ref="C612"/>
    <hyperlink location="'J201'!Q69" ref="C613"/>
    <hyperlink location="'J201'!Q70" ref="C614"/>
    <hyperlink location="'J201'!Q71" ref="C615"/>
    <hyperlink location="'J201'!Q72" ref="C616"/>
    <hyperlink location="'J201'!K57" ref="C617"/>
    <hyperlink location="'J201'!K59" ref="C618"/>
    <hyperlink location="'J201'!K60" ref="C619"/>
    <hyperlink location="'J201'!K61" ref="C620"/>
    <hyperlink location="'J201'!K62" ref="C621"/>
    <hyperlink location="'J201'!K63" ref="C622"/>
    <hyperlink location="'J201'!K65" ref="C623"/>
    <hyperlink location="'J201'!K66" ref="C624"/>
    <hyperlink location="'J201'!K67" ref="C625"/>
    <hyperlink location="'J201'!K68" ref="C626"/>
    <hyperlink location="'J201'!K69" ref="C627"/>
    <hyperlink location="'J201'!K70" ref="C628"/>
    <hyperlink location="'J201'!K71" ref="C629"/>
    <hyperlink location="'J201'!K72" ref="C630"/>
    <hyperlink location="'J201'!L57" ref="C631"/>
    <hyperlink location="'J201'!L59" ref="C632"/>
    <hyperlink location="'J201'!L60" ref="C633"/>
    <hyperlink location="'J201'!L61" ref="C634"/>
    <hyperlink location="'J201'!L62" ref="C635"/>
    <hyperlink location="'J201'!L63" ref="C636"/>
    <hyperlink location="'J201'!L65" ref="C637"/>
    <hyperlink location="'J201'!L66" ref="C638"/>
    <hyperlink location="'J201'!L67" ref="C639"/>
    <hyperlink location="'J201'!L68" ref="C640"/>
    <hyperlink location="'J201'!L69" ref="C641"/>
    <hyperlink location="'J201'!L70" ref="C642"/>
    <hyperlink location="'J201'!L71" ref="C643"/>
    <hyperlink location="'J201'!L72" ref="C644"/>
    <hyperlink location="'J201'!N57" ref="C645"/>
    <hyperlink location="'J201'!N59" ref="C646"/>
    <hyperlink location="'J201'!N60" ref="C647"/>
    <hyperlink location="'J201'!N61" ref="C648"/>
    <hyperlink location="'J201'!N62" ref="C649"/>
    <hyperlink location="'J201'!N63" ref="C650"/>
    <hyperlink location="'J201'!N65" ref="C651"/>
    <hyperlink location="'J201'!N66" ref="C652"/>
    <hyperlink location="'J201'!N67" ref="C653"/>
    <hyperlink location="'J201'!N68" ref="C654"/>
    <hyperlink location="'J201'!N69" ref="C655"/>
    <hyperlink location="'J201'!N70" ref="C656"/>
    <hyperlink location="'J201'!N71" ref="C657"/>
    <hyperlink location="'J201'!N72" ref="C658"/>
    <hyperlink location="'J201'!O57" ref="C659"/>
    <hyperlink location="'J201'!O59" ref="C660"/>
    <hyperlink location="'J201'!O60" ref="C661"/>
    <hyperlink location="'J201'!O61" ref="C662"/>
    <hyperlink location="'J201'!O62" ref="C663"/>
    <hyperlink location="'J201'!O63" ref="C664"/>
    <hyperlink location="'J201'!O65" ref="C665"/>
    <hyperlink location="'J201'!O66" ref="C666"/>
    <hyperlink location="'J201'!O67" ref="C667"/>
    <hyperlink location="'J201'!O68" ref="C668"/>
    <hyperlink location="'J201'!O69" ref="C669"/>
    <hyperlink location="'J201'!O70" ref="C670"/>
    <hyperlink location="'J201'!O71" ref="C671"/>
    <hyperlink location="'J201'!O72" ref="C672"/>
    <hyperlink location="'J201'!M57" ref="C673"/>
    <hyperlink location="'J201'!M59" ref="C674"/>
    <hyperlink location="'J201'!M60" ref="C675"/>
    <hyperlink location="'J201'!M61" ref="C676"/>
    <hyperlink location="'J201'!M62" ref="C677"/>
    <hyperlink location="'J201'!M63" ref="C678"/>
    <hyperlink location="'J201'!M65" ref="C679"/>
    <hyperlink location="'J201'!M66" ref="C680"/>
    <hyperlink location="'J201'!M67" ref="C681"/>
    <hyperlink location="'J201'!M68" ref="C682"/>
    <hyperlink location="'J201'!M69" ref="C683"/>
    <hyperlink location="'J201'!M70" ref="C684"/>
    <hyperlink location="'J201'!M71" ref="C685"/>
    <hyperlink location="'J201'!M72" ref="C686"/>
    <hyperlink location="'J201'!P57" ref="C687"/>
    <hyperlink location="'J201'!P59" ref="C688"/>
    <hyperlink location="'J201'!P60" ref="C689"/>
    <hyperlink location="'J201'!P61" ref="C690"/>
    <hyperlink location="'J201'!P62" ref="C691"/>
    <hyperlink location="'J201'!P63" ref="C692"/>
    <hyperlink location="'J201'!P65" ref="C693"/>
    <hyperlink location="'J201'!P66" ref="C694"/>
    <hyperlink location="'J201'!P67" ref="C695"/>
    <hyperlink location="'J201'!P68" ref="C696"/>
    <hyperlink location="'J201'!P69" ref="C697"/>
    <hyperlink location="'J201'!P70" ref="C698"/>
    <hyperlink location="'J201'!P71" ref="C699"/>
    <hyperlink location="'J201'!P72" ref="C700"/>
    <hyperlink location="'J201'!X57" ref="C701"/>
    <hyperlink location="'J201'!X59" ref="C702"/>
    <hyperlink location="'J201'!X60" ref="C703"/>
    <hyperlink location="'J201'!X61" ref="C704"/>
    <hyperlink location="'J201'!X62" ref="C705"/>
    <hyperlink location="'J201'!X63" ref="C706"/>
    <hyperlink location="'J201'!X65" ref="C707"/>
    <hyperlink location="'J201'!X66" ref="C708"/>
    <hyperlink location="'J201'!X67" ref="C709"/>
    <hyperlink location="'J201'!X68" ref="C710"/>
    <hyperlink location="'J201'!X69" ref="C711"/>
    <hyperlink location="'J201'!X70" ref="C712"/>
    <hyperlink location="'J201'!X71" ref="C713"/>
    <hyperlink location="'J201'!X72" ref="C714"/>
    <hyperlink location="'J201'!R57" ref="C715"/>
    <hyperlink location="'J201'!R59" ref="C716"/>
    <hyperlink location="'J201'!R60" ref="C717"/>
    <hyperlink location="'J201'!R61" ref="C718"/>
    <hyperlink location="'J201'!R62" ref="C719"/>
    <hyperlink location="'J201'!R63" ref="C720"/>
    <hyperlink location="'J201'!R65" ref="C721"/>
    <hyperlink location="'J201'!R66" ref="C722"/>
    <hyperlink location="'J201'!R67" ref="C723"/>
    <hyperlink location="'J201'!R68" ref="C724"/>
    <hyperlink location="'J201'!R69" ref="C725"/>
    <hyperlink location="'J201'!R70" ref="C726"/>
    <hyperlink location="'J201'!R71" ref="C727"/>
    <hyperlink location="'J201'!R72" ref="C728"/>
    <hyperlink location="'J201'!S57" ref="C729"/>
    <hyperlink location="'J201'!S59" ref="C730"/>
    <hyperlink location="'J201'!S60" ref="C731"/>
    <hyperlink location="'J201'!S61" ref="C732"/>
    <hyperlink location="'J201'!S62" ref="C733"/>
    <hyperlink location="'J201'!S63" ref="C734"/>
    <hyperlink location="'J201'!S65" ref="C735"/>
    <hyperlink location="'J201'!S66" ref="C736"/>
    <hyperlink location="'J201'!S67" ref="C737"/>
    <hyperlink location="'J201'!S68" ref="C738"/>
    <hyperlink location="'J201'!S69" ref="C739"/>
    <hyperlink location="'J201'!S70" ref="C740"/>
    <hyperlink location="'J201'!S71" ref="C741"/>
    <hyperlink location="'J201'!S72" ref="C742"/>
    <hyperlink location="'J201'!U57" ref="C743"/>
    <hyperlink location="'J201'!U59" ref="C744"/>
    <hyperlink location="'J201'!U60" ref="C745"/>
    <hyperlink location="'J201'!U61" ref="C746"/>
    <hyperlink location="'J201'!U62" ref="C747"/>
    <hyperlink location="'J201'!U63" ref="C748"/>
    <hyperlink location="'J201'!U65" ref="C749"/>
    <hyperlink location="'J201'!U66" ref="C750"/>
    <hyperlink location="'J201'!U67" ref="C751"/>
    <hyperlink location="'J201'!U68" ref="C752"/>
    <hyperlink location="'J201'!U69" ref="C753"/>
    <hyperlink location="'J201'!U70" ref="C754"/>
    <hyperlink location="'J201'!U71" ref="C755"/>
    <hyperlink location="'J201'!U72" ref="C756"/>
    <hyperlink location="'J201'!V57" ref="C757"/>
    <hyperlink location="'J201'!V59" ref="C758"/>
    <hyperlink location="'J201'!V60" ref="C759"/>
    <hyperlink location="'J201'!V61" ref="C760"/>
    <hyperlink location="'J201'!V62" ref="C761"/>
    <hyperlink location="'J201'!V63" ref="C762"/>
    <hyperlink location="'J201'!V65" ref="C763"/>
    <hyperlink location="'J201'!V66" ref="C764"/>
    <hyperlink location="'J201'!V67" ref="C765"/>
    <hyperlink location="'J201'!V68" ref="C766"/>
    <hyperlink location="'J201'!V69" ref="C767"/>
    <hyperlink location="'J201'!V70" ref="C768"/>
    <hyperlink location="'J201'!V71" ref="C769"/>
    <hyperlink location="'J201'!V72" ref="C770"/>
    <hyperlink location="'J201'!T57" ref="C771"/>
    <hyperlink location="'J201'!T59" ref="C772"/>
    <hyperlink location="'J201'!T60" ref="C773"/>
    <hyperlink location="'J201'!T61" ref="C774"/>
    <hyperlink location="'J201'!T62" ref="C775"/>
    <hyperlink location="'J201'!T63" ref="C776"/>
    <hyperlink location="'J201'!T65" ref="C777"/>
    <hyperlink location="'J201'!T66" ref="C778"/>
    <hyperlink location="'J201'!T67" ref="C779"/>
    <hyperlink location="'J201'!T68" ref="C780"/>
    <hyperlink location="'J201'!T69" ref="C781"/>
    <hyperlink location="'J201'!T70" ref="C782"/>
    <hyperlink location="'J201'!T71" ref="C783"/>
    <hyperlink location="'J201'!T72" ref="C784"/>
    <hyperlink location="'J201'!W57" ref="C785"/>
    <hyperlink location="'J201'!W59" ref="C786"/>
    <hyperlink location="'J201'!W60" ref="C787"/>
    <hyperlink location="'J201'!W61" ref="C788"/>
    <hyperlink location="'J201'!W62" ref="C789"/>
    <hyperlink location="'J201'!W63" ref="C790"/>
    <hyperlink location="'J201'!W65" ref="C791"/>
    <hyperlink location="'J201'!W66" ref="C792"/>
    <hyperlink location="'J201'!W67" ref="C793"/>
    <hyperlink location="'J201'!W68" ref="C794"/>
    <hyperlink location="'J201'!W69" ref="C795"/>
    <hyperlink location="'J201'!W70" ref="C796"/>
    <hyperlink location="'J201'!W71" ref="C797"/>
    <hyperlink location="'J201'!W72" ref="C798"/>
    <hyperlink location="'J203'!Y32" ref="C799"/>
    <hyperlink location="'J203'!Q32" ref="C800"/>
    <hyperlink location="'J203'!K32" ref="C801"/>
    <hyperlink location="'J203'!L32" ref="C802"/>
    <hyperlink location="'J203'!N32" ref="C803"/>
    <hyperlink location="'J203'!O32" ref="C804"/>
    <hyperlink location="'J203'!M32" ref="C805"/>
    <hyperlink location="'J203'!P32" ref="C806"/>
    <hyperlink location="'J203'!X32" ref="C807"/>
    <hyperlink location="'J203'!R32" ref="C808"/>
    <hyperlink location="'J203'!S32" ref="C809"/>
    <hyperlink location="'J203'!U32" ref="C810"/>
    <hyperlink location="'J203'!V32" ref="C811"/>
    <hyperlink location="'J203'!T32" ref="C812"/>
    <hyperlink location="'J203'!W32" ref="C813"/>
    <hyperlink location="'J206'!L38" ref="C814"/>
    <hyperlink location="'J206'!K38" ref="C815"/>
    <hyperlink location="'J206'!L22" ref="C816"/>
    <hyperlink location="'J206'!K22" ref="C817"/>
    <hyperlink location="'J206'!L23" ref="C818"/>
    <hyperlink location="'J206'!K23" ref="C819"/>
    <hyperlink location="'J206'!L24" ref="C820"/>
    <hyperlink location="'J206'!K24" ref="C821"/>
    <hyperlink location="'J206'!L25" ref="C822"/>
    <hyperlink location="'J206'!K25" ref="C823"/>
    <hyperlink location="'J206'!L26" ref="C824"/>
    <hyperlink location="'J206'!K26" ref="C825"/>
    <hyperlink location="'J206'!L27" ref="C826"/>
    <hyperlink location="'J206'!K27" ref="C827"/>
    <hyperlink location="'J206'!L28" ref="C828"/>
    <hyperlink location="'J206'!K28" ref="C829"/>
    <hyperlink location="'J206'!L29" ref="C830"/>
    <hyperlink location="'J206'!K29" ref="C831"/>
    <hyperlink location="'J206'!L30" ref="C832"/>
    <hyperlink location="'J206'!K30" ref="C833"/>
    <hyperlink location="'J206'!L31" ref="C834"/>
    <hyperlink location="'J206'!K31" ref="C835"/>
    <hyperlink location="'J206'!L32" ref="C836"/>
    <hyperlink location="'J206'!K32" ref="C837"/>
    <hyperlink location="'J206'!L33" ref="C838"/>
    <hyperlink location="'J206'!K33" ref="C839"/>
    <hyperlink location="'J206'!L34" ref="C840"/>
    <hyperlink location="'J206'!K34" ref="C841"/>
    <hyperlink location="'J206'!L35" ref="C842"/>
    <hyperlink location="'J206'!K35" ref="C843"/>
    <hyperlink location="'J206'!L36" ref="C844"/>
    <hyperlink location="'J206'!K36" ref="C845"/>
    <hyperlink location="'J206'!L37" ref="C846"/>
    <hyperlink location="'J206'!K37" ref="C847"/>
    <hyperlink location="'J201'!Y73" ref="C848"/>
    <hyperlink location="'J201'!Y74" ref="C849"/>
    <hyperlink location="'J201'!Y75" ref="C850"/>
    <hyperlink location="'J201'!Y76" ref="C851"/>
    <hyperlink location="'J201'!Y77" ref="C852"/>
    <hyperlink location="'J201'!Y78" ref="C853"/>
    <hyperlink location="'J201'!Y79" ref="C854"/>
    <hyperlink location="'J201'!Y80" ref="C855"/>
    <hyperlink location="'J201'!Y81" ref="C856"/>
    <hyperlink location="'J201'!Y82" ref="C857"/>
    <hyperlink location="'J201'!Q73" ref="C858"/>
    <hyperlink location="'J201'!Q74" ref="C859"/>
    <hyperlink location="'J201'!Q75" ref="C860"/>
    <hyperlink location="'J201'!Q76" ref="C861"/>
    <hyperlink location="'J201'!Q77" ref="C862"/>
    <hyperlink location="'J201'!Q78" ref="C863"/>
    <hyperlink location="'J201'!Q79" ref="C864"/>
    <hyperlink location="'J201'!Q80" ref="C865"/>
    <hyperlink location="'J201'!Q81" ref="C866"/>
    <hyperlink location="'J201'!Q82" ref="C867"/>
    <hyperlink location="'J201'!K73" ref="C868"/>
    <hyperlink location="'J201'!K74" ref="C869"/>
    <hyperlink location="'J201'!K75" ref="C870"/>
    <hyperlink location="'J201'!K76" ref="C871"/>
    <hyperlink location="'J201'!K77" ref="C872"/>
    <hyperlink location="'J201'!K78" ref="C873"/>
    <hyperlink location="'J201'!K79" ref="C874"/>
    <hyperlink location="'J201'!K80" ref="C875"/>
    <hyperlink location="'J201'!K81" ref="C876"/>
    <hyperlink location="'J201'!K82" ref="C877"/>
    <hyperlink location="'J201'!N73" ref="C878"/>
    <hyperlink location="'J201'!N74" ref="C879"/>
    <hyperlink location="'J201'!N75" ref="C880"/>
    <hyperlink location="'J201'!N76" ref="C881"/>
    <hyperlink location="'J201'!N77" ref="C882"/>
    <hyperlink location="'J201'!N78" ref="C883"/>
    <hyperlink location="'J201'!N79" ref="C884"/>
    <hyperlink location="'J201'!N80" ref="C885"/>
    <hyperlink location="'J201'!N81" ref="C886"/>
    <hyperlink location="'J201'!N82" ref="C887"/>
    <hyperlink location="'J201'!O73" ref="C888"/>
    <hyperlink location="'J201'!O74" ref="C889"/>
    <hyperlink location="'J201'!O75" ref="C890"/>
    <hyperlink location="'J201'!O76" ref="C891"/>
    <hyperlink location="'J201'!O77" ref="C892"/>
    <hyperlink location="'J201'!O78" ref="C893"/>
    <hyperlink location="'J201'!O79" ref="C894"/>
    <hyperlink location="'J201'!O80" ref="C895"/>
    <hyperlink location="'J201'!O81" ref="C896"/>
    <hyperlink location="'J201'!O82" ref="C897"/>
    <hyperlink location="'J201'!M73" ref="C898"/>
    <hyperlink location="'J201'!M74" ref="C899"/>
    <hyperlink location="'J201'!M75" ref="C900"/>
    <hyperlink location="'J201'!M76" ref="C901"/>
    <hyperlink location="'J201'!M77" ref="C902"/>
    <hyperlink location="'J201'!M78" ref="C903"/>
    <hyperlink location="'J201'!M79" ref="C904"/>
    <hyperlink location="'J201'!M80" ref="C905"/>
    <hyperlink location="'J201'!M81" ref="C906"/>
    <hyperlink location="'J201'!M82" ref="C907"/>
    <hyperlink location="'J201'!P73" ref="C908"/>
    <hyperlink location="'J201'!P74" ref="C909"/>
    <hyperlink location="'J201'!P75" ref="C910"/>
    <hyperlink location="'J201'!P76" ref="C911"/>
    <hyperlink location="'J201'!P77" ref="C912"/>
    <hyperlink location="'J201'!P78" ref="C913"/>
    <hyperlink location="'J201'!P79" ref="C914"/>
    <hyperlink location="'J201'!P80" ref="C915"/>
    <hyperlink location="'J201'!P81" ref="C916"/>
    <hyperlink location="'J201'!P82" ref="C917"/>
    <hyperlink location="'J201'!X73" ref="C918"/>
    <hyperlink location="'J201'!X74" ref="C919"/>
    <hyperlink location="'J201'!X75" ref="C920"/>
    <hyperlink location="'J201'!X76" ref="C921"/>
    <hyperlink location="'J201'!X77" ref="C922"/>
    <hyperlink location="'J201'!X78" ref="C923"/>
    <hyperlink location="'J201'!X79" ref="C924"/>
    <hyperlink location="'J201'!X80" ref="C925"/>
    <hyperlink location="'J201'!X81" ref="C926"/>
    <hyperlink location="'J201'!X82" ref="C927"/>
    <hyperlink location="'J201'!R73" ref="C928"/>
    <hyperlink location="'J201'!R74" ref="C929"/>
    <hyperlink location="'J201'!R75" ref="C930"/>
    <hyperlink location="'J201'!R76" ref="C931"/>
    <hyperlink location="'J201'!R77" ref="C932"/>
    <hyperlink location="'J201'!R78" ref="C933"/>
    <hyperlink location="'J201'!R79" ref="C934"/>
    <hyperlink location="'J201'!R80" ref="C935"/>
    <hyperlink location="'J201'!R81" ref="C936"/>
    <hyperlink location="'J201'!R82" ref="C937"/>
    <hyperlink location="'J201'!U73" ref="C938"/>
    <hyperlink location="'J201'!U74" ref="C939"/>
    <hyperlink location="'J201'!U75" ref="C940"/>
    <hyperlink location="'J201'!U76" ref="C941"/>
    <hyperlink location="'J201'!U77" ref="C942"/>
    <hyperlink location="'J201'!U78" ref="C943"/>
    <hyperlink location="'J201'!U79" ref="C944"/>
    <hyperlink location="'J201'!U80" ref="C945"/>
    <hyperlink location="'J201'!U81" ref="C946"/>
    <hyperlink location="'J201'!U82" ref="C947"/>
    <hyperlink location="'J201'!V73" ref="C948"/>
    <hyperlink location="'J201'!V74" ref="C949"/>
    <hyperlink location="'J201'!V75" ref="C950"/>
    <hyperlink location="'J201'!V76" ref="C951"/>
    <hyperlink location="'J201'!V77" ref="C952"/>
    <hyperlink location="'J201'!V78" ref="C953"/>
    <hyperlink location="'J201'!V79" ref="C954"/>
    <hyperlink location="'J201'!V80" ref="C955"/>
    <hyperlink location="'J201'!V81" ref="C956"/>
    <hyperlink location="'J201'!V82" ref="C957"/>
    <hyperlink location="'J201'!T73" ref="C958"/>
    <hyperlink location="'J201'!T74" ref="C959"/>
    <hyperlink location="'J201'!T75" ref="C960"/>
    <hyperlink location="'J201'!T76" ref="C961"/>
    <hyperlink location="'J201'!T77" ref="C962"/>
    <hyperlink location="'J201'!T78" ref="C963"/>
    <hyperlink location="'J201'!T79" ref="C964"/>
    <hyperlink location="'J201'!T80" ref="C965"/>
    <hyperlink location="'J201'!T81" ref="C966"/>
    <hyperlink location="'J201'!T82" ref="C967"/>
    <hyperlink location="'J201'!W73" ref="C968"/>
    <hyperlink location="'J201'!W74" ref="C969"/>
    <hyperlink location="'J201'!W75" ref="C970"/>
    <hyperlink location="'J201'!W76" ref="C971"/>
    <hyperlink location="'J201'!W77" ref="C972"/>
    <hyperlink location="'J201'!W78" ref="C973"/>
    <hyperlink location="'J201'!W79" ref="C974"/>
    <hyperlink location="'J201'!W80" ref="C975"/>
    <hyperlink location="'J201'!W81" ref="C976"/>
    <hyperlink location="'J201'!W82" ref="C977"/>
    <hyperlink location="'J201'!Y83" ref="C978"/>
    <hyperlink location="'J201'!Q83" ref="C979"/>
    <hyperlink location="'J201'!K83" ref="C980"/>
    <hyperlink location="'J201'!L83" ref="C981"/>
    <hyperlink location="'J201'!N83" ref="C982"/>
    <hyperlink location="'J201'!O83" ref="C983"/>
    <hyperlink location="'J201'!M83" ref="C984"/>
    <hyperlink location="'J201'!P83" ref="C985"/>
    <hyperlink location="'J201'!X83" ref="C986"/>
    <hyperlink location="'J201'!R83" ref="C987"/>
    <hyperlink location="'J201'!S83" ref="C988"/>
    <hyperlink location="'J201'!U83" ref="C989"/>
    <hyperlink location="'J201'!V83" ref="C990"/>
    <hyperlink location="'J201'!T83" ref="C991"/>
    <hyperlink location="'J201'!W83" ref="C992"/>
    <hyperlink location="'J201'!Y84" ref="C993"/>
    <hyperlink location="'J201'!Q84" ref="C994"/>
    <hyperlink location="'J201'!K84" ref="C995"/>
    <hyperlink location="'J201'!L84" ref="C996"/>
    <hyperlink location="'J201'!N84" ref="C997"/>
    <hyperlink location="'J201'!O84" ref="C998"/>
    <hyperlink location="'J201'!M84" ref="C999"/>
    <hyperlink location="'J201'!P84" ref="C1000"/>
    <hyperlink location="'J201'!X84" ref="C1001"/>
    <hyperlink location="'J201'!R84" ref="C1002"/>
    <hyperlink location="'J201'!S84" ref="C1003"/>
    <hyperlink location="'J201'!U84" ref="C1004"/>
    <hyperlink location="'J201'!V84" ref="C1005"/>
    <hyperlink location="'J201'!T84" ref="C1006"/>
    <hyperlink location="'J201'!W84" ref="C1007"/>
    <hyperlink location="'J201'!Y85" ref="C1008"/>
    <hyperlink location="'J201'!Q85" ref="C1009"/>
    <hyperlink location="'J201'!K85" ref="C1010"/>
    <hyperlink location="'J201'!L85" ref="C1011"/>
    <hyperlink location="'J201'!N85" ref="C1012"/>
    <hyperlink location="'J201'!O85" ref="C1013"/>
    <hyperlink location="'J201'!M85" ref="C1014"/>
    <hyperlink location="'J201'!P85" ref="C1015"/>
    <hyperlink location="'J201'!X85" ref="C1016"/>
    <hyperlink location="'J201'!R85" ref="C1017"/>
    <hyperlink location="'J201'!S85" ref="C1018"/>
    <hyperlink location="'J201'!U85" ref="C1019"/>
    <hyperlink location="'J201'!V85" ref="C1020"/>
    <hyperlink location="'J201'!T85" ref="C1021"/>
    <hyperlink location="'J201'!W85" ref="C1022"/>
    <hyperlink location="'J201'!Y86" ref="C1023"/>
    <hyperlink location="'J201'!Q86" ref="C1024"/>
    <hyperlink location="'J201'!K86" ref="C1025"/>
    <hyperlink location="'J201'!N86" ref="C1026"/>
    <hyperlink location="'J201'!O86" ref="C1027"/>
    <hyperlink location="'J201'!M86" ref="C1028"/>
    <hyperlink location="'J201'!P86" ref="C1029"/>
    <hyperlink location="'J201'!X86" ref="C1030"/>
    <hyperlink location="'J201'!R86" ref="C1031"/>
    <hyperlink location="'J201'!U86" ref="C1032"/>
    <hyperlink location="'J201'!V86" ref="C1033"/>
    <hyperlink location="'J201'!T86" ref="C1034"/>
    <hyperlink location="'J201'!W86" ref="C1035"/>
    <hyperlink location="'J201'!Y87" ref="C1036"/>
    <hyperlink location="'J201'!Q87" ref="C1037"/>
    <hyperlink location="'J201'!K87" ref="C1038"/>
    <hyperlink location="'J201'!L87" ref="C1039"/>
    <hyperlink location="'J201'!N87" ref="C1040"/>
    <hyperlink location="'J201'!O87" ref="C1041"/>
    <hyperlink location="'J201'!M87" ref="C1042"/>
    <hyperlink location="'J201'!P87" ref="C1043"/>
    <hyperlink location="'J201'!X87" ref="C1044"/>
    <hyperlink location="'J201'!R87" ref="C1045"/>
    <hyperlink location="'J201'!S87" ref="C1046"/>
    <hyperlink location="'J201'!U87" ref="C1047"/>
    <hyperlink location="'J201'!V87" ref="C1048"/>
    <hyperlink location="'J201'!T87" ref="C1049"/>
    <hyperlink location="'J201'!W87" ref="C1050"/>
    <hyperlink location="'J201'!Y88" ref="C1051"/>
    <hyperlink location="'J201'!Q88" ref="C1052"/>
    <hyperlink location="'J201'!K88" ref="C1053"/>
    <hyperlink location="'J201'!L88" ref="C1054"/>
    <hyperlink location="'J201'!N88" ref="C1055"/>
    <hyperlink location="'J201'!O88" ref="C1056"/>
    <hyperlink location="'J201'!M88" ref="C1057"/>
    <hyperlink location="'J201'!P88" ref="C1058"/>
    <hyperlink location="'J201'!X88" ref="C1059"/>
    <hyperlink location="'J201'!R88" ref="C1060"/>
    <hyperlink location="'J201'!S88" ref="C1061"/>
    <hyperlink location="'J201'!U88" ref="C1062"/>
    <hyperlink location="'J201'!V88" ref="C1063"/>
    <hyperlink location="'J201'!T88" ref="C1064"/>
    <hyperlink location="'J201'!W88" ref="C1065"/>
    <hyperlink location="'J201'!Y89" ref="C1066"/>
    <hyperlink location="'J201'!Q89" ref="C1067"/>
    <hyperlink location="'J201'!K89" ref="C1068"/>
    <hyperlink location="'J201'!L89" ref="C1069"/>
    <hyperlink location="'J201'!N89" ref="C1070"/>
    <hyperlink location="'J201'!O89" ref="C1071"/>
    <hyperlink location="'J201'!M89" ref="C1072"/>
    <hyperlink location="'J201'!P89" ref="C1073"/>
    <hyperlink location="'J201'!X89" ref="C1074"/>
    <hyperlink location="'J201'!R89" ref="C1075"/>
    <hyperlink location="'J201'!S89" ref="C1076"/>
    <hyperlink location="'J201'!U89" ref="C1077"/>
    <hyperlink location="'J201'!V89" ref="C1078"/>
    <hyperlink location="'J201'!T89" ref="C1079"/>
    <hyperlink location="'J201'!W89" ref="C1080"/>
    <hyperlink location="'J201'!Y90" ref="C1081"/>
    <hyperlink location="'J201'!Q90" ref="C1082"/>
    <hyperlink location="'J201'!K90" ref="C1083"/>
    <hyperlink location="'J201'!N90" ref="C1084"/>
    <hyperlink location="'J201'!O90" ref="C1085"/>
    <hyperlink location="'J201'!M90" ref="C1086"/>
    <hyperlink location="'J201'!P90" ref="C1087"/>
    <hyperlink location="'J201'!X90" ref="C1088"/>
    <hyperlink location="'J201'!R90" ref="C1089"/>
    <hyperlink location="'J201'!U90" ref="C1090"/>
    <hyperlink location="'J201'!V90" ref="C1091"/>
    <hyperlink location="'J201'!T90" ref="C1092"/>
    <hyperlink location="'J201'!W90" ref="C1093"/>
    <hyperlink location="'J201'!Y91" ref="C1094"/>
    <hyperlink location="'J201'!Q91" ref="C1095"/>
    <hyperlink location="'J201'!K91" ref="C1096"/>
    <hyperlink location="'J201'!L91" ref="C1097"/>
    <hyperlink location="'J201'!N91" ref="C1098"/>
    <hyperlink location="'J201'!O91" ref="C1099"/>
    <hyperlink location="'J201'!M91" ref="C1100"/>
    <hyperlink location="'J201'!P91" ref="C1101"/>
    <hyperlink location="'J201'!X91" ref="C1102"/>
    <hyperlink location="'J201'!R91" ref="C1103"/>
    <hyperlink location="'J201'!S91" ref="C1104"/>
    <hyperlink location="'J201'!U91" ref="C1105"/>
    <hyperlink location="'J201'!V91" ref="C1106"/>
    <hyperlink location="'J201'!T91" ref="C1107"/>
    <hyperlink location="'J201'!W91" ref="C1108"/>
    <hyperlink location="'J201'!Y92" ref="C1109"/>
    <hyperlink location="'J201'!Q92" ref="C1110"/>
    <hyperlink location="'J201'!K92" ref="C1111"/>
    <hyperlink location="'J201'!L92" ref="C1112"/>
    <hyperlink location="'J201'!N92" ref="C1113"/>
    <hyperlink location="'J201'!O92" ref="C1114"/>
    <hyperlink location="'J201'!M92" ref="C1115"/>
    <hyperlink location="'J201'!P92" ref="C1116"/>
    <hyperlink location="'J201'!X92" ref="C1117"/>
    <hyperlink location="'J201'!R92" ref="C1118"/>
    <hyperlink location="'J201'!S92" ref="C1119"/>
    <hyperlink location="'J201'!U92" ref="C1120"/>
    <hyperlink location="'J201'!V92" ref="C1121"/>
    <hyperlink location="'J201'!T92" ref="C1122"/>
    <hyperlink location="'J201'!W92" ref="C1123"/>
    <hyperlink location="'J201'!Y94" ref="C1124"/>
    <hyperlink location="'J201'!Y95" ref="C1125"/>
    <hyperlink location="'J201'!Q94" ref="C1126"/>
    <hyperlink location="'J201'!Q95" ref="C1127"/>
    <hyperlink location="'J201'!K94" ref="C1128"/>
    <hyperlink location="'J201'!K95" ref="C1129"/>
    <hyperlink location="'J201'!N94" ref="C1130"/>
    <hyperlink location="'J201'!N95" ref="C1131"/>
    <hyperlink location="'J201'!O94" ref="C1132"/>
    <hyperlink location="'J201'!O95" ref="C1133"/>
    <hyperlink location="'J201'!M94" ref="C1134"/>
    <hyperlink location="'J201'!M95" ref="C1135"/>
    <hyperlink location="'J201'!P94" ref="C1136"/>
    <hyperlink location="'J201'!P95" ref="C1137"/>
    <hyperlink location="'J201'!X94" ref="C1138"/>
    <hyperlink location="'J201'!X95" ref="C1139"/>
    <hyperlink location="'J201'!R94" ref="C1140"/>
    <hyperlink location="'J201'!R95" ref="C1141"/>
    <hyperlink location="'J201'!U94" ref="C1142"/>
    <hyperlink location="'J201'!U95" ref="C1143"/>
    <hyperlink location="'J201'!V94" ref="C1144"/>
    <hyperlink location="'J201'!V95" ref="C1145"/>
    <hyperlink location="'J201'!T94" ref="C1146"/>
    <hyperlink location="'J201'!T95" ref="C1147"/>
    <hyperlink location="'J201'!W94" ref="C1148"/>
    <hyperlink location="'J201'!W95" ref="C1149"/>
    <hyperlink location="'J201'!Y93" ref="C1150"/>
    <hyperlink location="'J201'!Q93" ref="C1151"/>
    <hyperlink location="'J201'!K93" ref="C1152"/>
    <hyperlink location="'J201'!N93" ref="C1153"/>
    <hyperlink location="'J201'!O93" ref="C1154"/>
    <hyperlink location="'J201'!M93" ref="C1155"/>
    <hyperlink location="'J201'!P93" ref="C1156"/>
    <hyperlink location="'J201'!X93" ref="C1157"/>
    <hyperlink location="'J201'!R93" ref="C1158"/>
    <hyperlink location="'J201'!U93" ref="C1159"/>
    <hyperlink location="'J201'!V93" ref="C1160"/>
    <hyperlink location="'J201'!T93" ref="C1161"/>
    <hyperlink location="'J201'!W93" ref="C1162"/>
    <hyperlink location="'J201'!Y96" ref="C1163"/>
    <hyperlink location="'J201'!Q96" ref="C1164"/>
    <hyperlink location="'J201'!K96" ref="C1165"/>
    <hyperlink location="'J201'!N96" ref="C1166"/>
    <hyperlink location="'J201'!O96" ref="C1167"/>
    <hyperlink location="'J201'!M96" ref="C1168"/>
    <hyperlink location="'J201'!P96" ref="C1169"/>
    <hyperlink location="'J201'!X96" ref="C1170"/>
    <hyperlink location="'J201'!R96" ref="C1171"/>
    <hyperlink location="'J201'!U96" ref="C1172"/>
    <hyperlink location="'J201'!V96" ref="C1173"/>
    <hyperlink location="'J201'!T96" ref="C1174"/>
    <hyperlink location="'J201'!W96" ref="C1175"/>
    <hyperlink location="'J201'!Y97" ref="C1176"/>
    <hyperlink location="'J201'!Q97" ref="C1177"/>
    <hyperlink location="'J201'!K97" ref="C1178"/>
    <hyperlink location="'J201'!N97" ref="C1179"/>
    <hyperlink location="'J201'!O97" ref="C1180"/>
    <hyperlink location="'J201'!M97" ref="C1181"/>
    <hyperlink location="'J201'!P97" ref="C1182"/>
    <hyperlink location="'J201'!X97" ref="C1183"/>
    <hyperlink location="'J201'!R97" ref="C1184"/>
    <hyperlink location="'J201'!U97" ref="C1185"/>
    <hyperlink location="'J201'!V97" ref="C1186"/>
    <hyperlink location="'J201'!T97" ref="C1187"/>
    <hyperlink location="'J201'!W97" ref="C1188"/>
    <hyperlink location="'J201'!Y98" ref="C1189"/>
    <hyperlink location="'J201'!Q98" ref="C1190"/>
    <hyperlink location="'J201'!K98" ref="C1191"/>
    <hyperlink location="'J201'!N98" ref="C1192"/>
    <hyperlink location="'J201'!O98" ref="C1193"/>
    <hyperlink location="'J201'!M98" ref="C1194"/>
    <hyperlink location="'J201'!P98" ref="C1195"/>
    <hyperlink location="'J201'!X98" ref="C1196"/>
    <hyperlink location="'J201'!R98" ref="C1197"/>
    <hyperlink location="'J201'!U98" ref="C1198"/>
    <hyperlink location="'J201'!V98" ref="C1199"/>
    <hyperlink location="'J201'!T98" ref="C1200"/>
    <hyperlink location="'J201'!W98" ref="C1201"/>
    <hyperlink location="'J201'!Y99" ref="C1202"/>
    <hyperlink location="'J201'!Q99" ref="C1203"/>
    <hyperlink location="'J201'!K99" ref="C1204"/>
    <hyperlink location="'J201'!N99" ref="C1205"/>
    <hyperlink location="'J201'!O99" ref="C1206"/>
    <hyperlink location="'J201'!M99" ref="C1207"/>
    <hyperlink location="'J201'!P99" ref="C1208"/>
    <hyperlink location="'J201'!X99" ref="C1209"/>
    <hyperlink location="'J201'!R99" ref="C1210"/>
    <hyperlink location="'J201'!U99" ref="C1211"/>
    <hyperlink location="'J201'!V99" ref="C1212"/>
    <hyperlink location="'J201'!T99" ref="C1213"/>
    <hyperlink location="'J201'!W99" ref="C1214"/>
    <hyperlink location="'J201'!Y100" ref="C1215"/>
    <hyperlink location="'J201'!Q100" ref="C1216"/>
    <hyperlink location="'J201'!K100" ref="C1217"/>
    <hyperlink location="'J201'!N100" ref="C1218"/>
    <hyperlink location="'J201'!O100" ref="C1219"/>
    <hyperlink location="'J201'!M100" ref="C1220"/>
    <hyperlink location="'J201'!P100" ref="C1221"/>
    <hyperlink location="'J201'!X100" ref="C1222"/>
    <hyperlink location="'J201'!R100" ref="C1223"/>
    <hyperlink location="'J201'!U100" ref="C1224"/>
    <hyperlink location="'J201'!V100" ref="C1225"/>
    <hyperlink location="'J201'!T100" ref="C1226"/>
    <hyperlink location="'J201'!W100" ref="C1227"/>
    <hyperlink location="'J201'!Y101" ref="C1228"/>
    <hyperlink location="'J201'!Q101" ref="C1229"/>
    <hyperlink location="'J201'!K101" ref="C1230"/>
    <hyperlink location="'J201'!N101" ref="C1231"/>
    <hyperlink location="'J201'!O101" ref="C1232"/>
    <hyperlink location="'J201'!M101" ref="C1233"/>
    <hyperlink location="'J201'!P101" ref="C1234"/>
    <hyperlink location="'J201'!X101" ref="C1235"/>
    <hyperlink location="'J201'!R101" ref="C1236"/>
    <hyperlink location="'J201'!U101" ref="C1237"/>
    <hyperlink location="'J201'!V101" ref="C1238"/>
    <hyperlink location="'J201'!T101" ref="C1239"/>
    <hyperlink location="'J201'!W101" ref="C1240"/>
    <hyperlink location="'J201'!Y102" ref="C1241"/>
    <hyperlink location="'J201'!Q102" ref="C1242"/>
    <hyperlink location="'J201'!K102" ref="C1243"/>
    <hyperlink location="'J201'!N102" ref="C1244"/>
    <hyperlink location="'J201'!O102" ref="C1245"/>
    <hyperlink location="'J201'!M102" ref="C1246"/>
    <hyperlink location="'J201'!P102" ref="C1247"/>
    <hyperlink location="'J201'!X102" ref="C1248"/>
    <hyperlink location="'J201'!R102" ref="C1249"/>
    <hyperlink location="'J201'!U102" ref="C1250"/>
    <hyperlink location="'J201'!V102" ref="C1251"/>
    <hyperlink location="'J201'!T102" ref="C1252"/>
    <hyperlink location="'J201'!W102" ref="C1253"/>
    <hyperlink location="'J201'!Y103" ref="C1254"/>
    <hyperlink location="'J201'!Q103" ref="C1255"/>
    <hyperlink location="'J201'!K103" ref="C1256"/>
    <hyperlink location="'J201'!L103" ref="C1257"/>
    <hyperlink location="'J201'!N103" ref="C1258"/>
    <hyperlink location="'J201'!O103" ref="C1259"/>
    <hyperlink location="'J201'!M103" ref="C1260"/>
    <hyperlink location="'J201'!P103" ref="C1261"/>
    <hyperlink location="'J201'!X103" ref="C1262"/>
    <hyperlink location="'J201'!R103" ref="C1263"/>
    <hyperlink location="'J201'!S103" ref="C1264"/>
    <hyperlink location="'J201'!U103" ref="C1265"/>
    <hyperlink location="'J201'!V103" ref="C1266"/>
    <hyperlink location="'J201'!T103" ref="C1267"/>
    <hyperlink location="'J201'!W103" ref="C1268"/>
    <hyperlink location="'J201'!Y104" ref="C1269"/>
    <hyperlink location="'J201'!Q104" ref="C1270"/>
    <hyperlink location="'J201'!K104" ref="C1271"/>
    <hyperlink location="'J201'!L104" ref="C1272"/>
    <hyperlink location="'J201'!N104" ref="C1273"/>
    <hyperlink location="'J201'!O104" ref="C1274"/>
    <hyperlink location="'J201'!M104" ref="C1275"/>
    <hyperlink location="'J201'!P104" ref="C1276"/>
    <hyperlink location="'J201'!X104" ref="C1277"/>
    <hyperlink location="'J201'!R104" ref="C1278"/>
    <hyperlink location="'J201'!S104" ref="C1279"/>
    <hyperlink location="'J201'!U104" ref="C1280"/>
    <hyperlink location="'J201'!V104" ref="C1281"/>
    <hyperlink location="'J201'!T104" ref="C1282"/>
    <hyperlink location="'J201'!W104" ref="C1283"/>
    <hyperlink location="'J201'!Y105" ref="C1284"/>
    <hyperlink location="'J201'!Q105" ref="C1285"/>
    <hyperlink location="'J201'!K105" ref="C1286"/>
    <hyperlink location="'J201'!L105" ref="C1287"/>
    <hyperlink location="'J201'!N105" ref="C1288"/>
    <hyperlink location="'J201'!O105" ref="C1289"/>
    <hyperlink location="'J201'!M105" ref="C1290"/>
    <hyperlink location="'J201'!P105" ref="C1291"/>
    <hyperlink location="'J201'!X105" ref="C1292"/>
    <hyperlink location="'J201'!R105" ref="C1293"/>
    <hyperlink location="'J201'!S105" ref="C1294"/>
    <hyperlink location="'J201'!U105" ref="C1295"/>
    <hyperlink location="'J201'!V105" ref="C1296"/>
    <hyperlink location="'J201'!T105" ref="C1297"/>
    <hyperlink location="'J201'!W105" ref="C1298"/>
    <hyperlink location="'J201'!Y106" ref="C1299"/>
    <hyperlink location="'J201'!Q106" ref="C1300"/>
    <hyperlink location="'J201'!K106" ref="C1301"/>
    <hyperlink location="'J201'!Y107" ref="C1302"/>
    <hyperlink location="'J201'!Q107" ref="C1303"/>
    <hyperlink location="'J201'!K107" ref="C1304"/>
    <hyperlink location="'J201'!L107" ref="C1305"/>
    <hyperlink location="'J201'!N107" ref="C1306"/>
    <hyperlink location="'J201'!O107" ref="C1307"/>
    <hyperlink location="'J201'!M107" ref="C1308"/>
    <hyperlink location="'J201'!P107" ref="C1309"/>
    <hyperlink location="'J201'!X107" ref="C1310"/>
    <hyperlink location="'J201'!R107" ref="C1311"/>
    <hyperlink location="'J201'!S107" ref="C1312"/>
    <hyperlink location="'J201'!U107" ref="C1313"/>
    <hyperlink location="'J201'!V107" ref="C1314"/>
    <hyperlink location="'J201'!T107" ref="C1315"/>
    <hyperlink location="'J201'!W107" ref="C1316"/>
    <hyperlink location="'J201'!Y108" ref="C1317"/>
    <hyperlink location="'J201'!Q108" ref="C1318"/>
    <hyperlink location="'J201'!K108" ref="C1319"/>
    <hyperlink location="'J201'!N108" ref="C1320"/>
    <hyperlink location="'J201'!O108" ref="C1321"/>
    <hyperlink location="'J201'!M108" ref="C1322"/>
    <hyperlink location="'J201'!P108" ref="C1323"/>
    <hyperlink location="'J201'!X108" ref="C1324"/>
    <hyperlink location="'J201'!R108" ref="C1325"/>
    <hyperlink location="'J201'!U108" ref="C1326"/>
    <hyperlink location="'J201'!V108" ref="C1327"/>
    <hyperlink location="'J201'!T108" ref="C1328"/>
    <hyperlink location="'J201'!W108" ref="C1329"/>
    <hyperlink location="'J201'!Y109" ref="C1330"/>
    <hyperlink location="'J201'!Q109" ref="C1331"/>
    <hyperlink location="'J201'!K109" ref="C1332"/>
    <hyperlink location="'J201'!N109" ref="C1333"/>
    <hyperlink location="'J201'!O109" ref="C1334"/>
    <hyperlink location="'J201'!M109" ref="C1335"/>
    <hyperlink location="'J201'!P109" ref="C1336"/>
    <hyperlink location="'J201'!X109" ref="C1337"/>
    <hyperlink location="'J201'!R109" ref="C1338"/>
    <hyperlink location="'J201'!U109" ref="C1339"/>
    <hyperlink location="'J201'!V109" ref="C1340"/>
    <hyperlink location="'J201'!T109" ref="C1341"/>
    <hyperlink location="'J201'!W109" ref="C1342"/>
    <hyperlink location="'J202'!Y21" ref="C1343"/>
    <hyperlink location="'J202'!Y22" ref="C1344"/>
    <hyperlink location="'J202'!Y23" ref="C1345"/>
    <hyperlink location="'J202'!Y24" ref="C1346"/>
    <hyperlink location="'J202'!Y25" ref="C1347"/>
    <hyperlink location="'J202'!Y26" ref="C1348"/>
    <hyperlink location="'J202'!Y27" ref="C1349"/>
    <hyperlink location="'J202'!Y28" ref="C1350"/>
    <hyperlink location="'J202'!Y29" ref="C1351"/>
    <hyperlink location="'J202'!Q21" ref="C1352"/>
    <hyperlink location="'J202'!Q22" ref="C1353"/>
    <hyperlink location="'J202'!Q23" ref="C1354"/>
    <hyperlink location="'J202'!Q24" ref="C1355"/>
    <hyperlink location="'J202'!Q25" ref="C1356"/>
    <hyperlink location="'J202'!Q26" ref="C1357"/>
    <hyperlink location="'J202'!Q27" ref="C1358"/>
    <hyperlink location="'J202'!Q28" ref="C1359"/>
    <hyperlink location="'J202'!Q29" ref="C1360"/>
    <hyperlink location="'J202'!K21" ref="C1361"/>
    <hyperlink location="'J202'!K22" ref="C1362"/>
    <hyperlink location="'J202'!K23" ref="C1363"/>
    <hyperlink location="'J202'!K24" ref="C1364"/>
    <hyperlink location="'J202'!K25" ref="C1365"/>
    <hyperlink location="'J202'!K26" ref="C1366"/>
    <hyperlink location="'J202'!K27" ref="C1367"/>
    <hyperlink location="'J202'!K28" ref="C1368"/>
    <hyperlink location="'J202'!K29" ref="C1369"/>
    <hyperlink location="'J202'!L21" ref="C1370"/>
    <hyperlink location="'J202'!L22" ref="C1371"/>
    <hyperlink location="'J202'!L23" ref="C1372"/>
    <hyperlink location="'J202'!L24" ref="C1373"/>
    <hyperlink location="'J202'!L25" ref="C1374"/>
    <hyperlink location="'J202'!L26" ref="C1375"/>
    <hyperlink location="'J202'!L27" ref="C1376"/>
    <hyperlink location="'J202'!L28" ref="C1377"/>
    <hyperlink location="'J202'!L29" ref="C1378"/>
    <hyperlink location="'J202'!N21" ref="C1379"/>
    <hyperlink location="'J202'!N22" ref="C1380"/>
    <hyperlink location="'J202'!N23" ref="C1381"/>
    <hyperlink location="'J202'!N24" ref="C1382"/>
    <hyperlink location="'J202'!N25" ref="C1383"/>
    <hyperlink location="'J202'!N26" ref="C1384"/>
    <hyperlink location="'J202'!N27" ref="C1385"/>
    <hyperlink location="'J202'!N28" ref="C1386"/>
    <hyperlink location="'J202'!N29" ref="C1387"/>
    <hyperlink location="'J202'!O21" ref="C1388"/>
    <hyperlink location="'J202'!O22" ref="C1389"/>
    <hyperlink location="'J202'!O23" ref="C1390"/>
    <hyperlink location="'J202'!O24" ref="C1391"/>
    <hyperlink location="'J202'!O25" ref="C1392"/>
    <hyperlink location="'J202'!O26" ref="C1393"/>
    <hyperlink location="'J202'!O27" ref="C1394"/>
    <hyperlink location="'J202'!O28" ref="C1395"/>
    <hyperlink location="'J202'!O29" ref="C1396"/>
    <hyperlink location="'J202'!M21" ref="C1397"/>
    <hyperlink location="'J202'!M22" ref="C1398"/>
    <hyperlink location="'J202'!M23" ref="C1399"/>
    <hyperlink location="'J202'!M24" ref="C1400"/>
    <hyperlink location="'J202'!M25" ref="C1401"/>
    <hyperlink location="'J202'!M26" ref="C1402"/>
    <hyperlink location="'J202'!M27" ref="C1403"/>
    <hyperlink location="'J202'!M28" ref="C1404"/>
    <hyperlink location="'J202'!M29" ref="C1405"/>
    <hyperlink location="'J202'!P21" ref="C1406"/>
    <hyperlink location="'J202'!P22" ref="C1407"/>
    <hyperlink location="'J202'!P23" ref="C1408"/>
    <hyperlink location="'J202'!P24" ref="C1409"/>
    <hyperlink location="'J202'!P25" ref="C1410"/>
    <hyperlink location="'J202'!P26" ref="C1411"/>
    <hyperlink location="'J202'!P27" ref="C1412"/>
    <hyperlink location="'J202'!P28" ref="C1413"/>
    <hyperlink location="'J202'!P29" ref="C1414"/>
    <hyperlink location="'J202'!X21" ref="C1415"/>
    <hyperlink location="'J202'!X22" ref="C1416"/>
    <hyperlink location="'J202'!X23" ref="C1417"/>
    <hyperlink location="'J202'!X24" ref="C1418"/>
    <hyperlink location="'J202'!X25" ref="C1419"/>
    <hyperlink location="'J202'!X26" ref="C1420"/>
    <hyperlink location="'J202'!X27" ref="C1421"/>
    <hyperlink location="'J202'!X28" ref="C1422"/>
    <hyperlink location="'J202'!X29" ref="C1423"/>
    <hyperlink location="'J202'!R21" ref="C1424"/>
    <hyperlink location="'J202'!R22" ref="C1425"/>
    <hyperlink location="'J202'!R23" ref="C1426"/>
    <hyperlink location="'J202'!R24" ref="C1427"/>
    <hyperlink location="'J202'!R25" ref="C1428"/>
    <hyperlink location="'J202'!R26" ref="C1429"/>
    <hyperlink location="'J202'!R27" ref="C1430"/>
    <hyperlink location="'J202'!R28" ref="C1431"/>
    <hyperlink location="'J202'!R29" ref="C1432"/>
    <hyperlink location="'J202'!S21" ref="C1433"/>
    <hyperlink location="'J202'!S22" ref="C1434"/>
    <hyperlink location="'J202'!S23" ref="C1435"/>
    <hyperlink location="'J202'!S24" ref="C1436"/>
    <hyperlink location="'J202'!S25" ref="C1437"/>
    <hyperlink location="'J202'!S26" ref="C1438"/>
    <hyperlink location="'J202'!S27" ref="C1439"/>
    <hyperlink location="'J202'!S28" ref="C1440"/>
    <hyperlink location="'J202'!S29" ref="C1441"/>
    <hyperlink location="'J202'!U21" ref="C1442"/>
    <hyperlink location="'J202'!U22" ref="C1443"/>
    <hyperlink location="'J202'!U23" ref="C1444"/>
    <hyperlink location="'J202'!U24" ref="C1445"/>
    <hyperlink location="'J202'!U25" ref="C1446"/>
    <hyperlink location="'J202'!U26" ref="C1447"/>
    <hyperlink location="'J202'!U27" ref="C1448"/>
    <hyperlink location="'J202'!U28" ref="C1449"/>
    <hyperlink location="'J202'!U29" ref="C1450"/>
    <hyperlink location="'J202'!V21" ref="C1451"/>
    <hyperlink location="'J202'!V22" ref="C1452"/>
    <hyperlink location="'J202'!V23" ref="C1453"/>
    <hyperlink location="'J202'!V24" ref="C1454"/>
    <hyperlink location="'J202'!V25" ref="C1455"/>
    <hyperlink location="'J202'!V26" ref="C1456"/>
    <hyperlink location="'J202'!V27" ref="C1457"/>
    <hyperlink location="'J202'!V28" ref="C1458"/>
    <hyperlink location="'J202'!V29" ref="C1459"/>
    <hyperlink location="'J202'!T21" ref="C1460"/>
    <hyperlink location="'J202'!T22" ref="C1461"/>
    <hyperlink location="'J202'!T23" ref="C1462"/>
    <hyperlink location="'J202'!T24" ref="C1463"/>
    <hyperlink location="'J202'!T25" ref="C1464"/>
    <hyperlink location="'J202'!T26" ref="C1465"/>
    <hyperlink location="'J202'!T27" ref="C1466"/>
    <hyperlink location="'J202'!T28" ref="C1467"/>
    <hyperlink location="'J202'!T29" ref="C1468"/>
    <hyperlink location="'J202'!W21" ref="C1469"/>
    <hyperlink location="'J202'!W22" ref="C1470"/>
    <hyperlink location="'J202'!W23" ref="C1471"/>
    <hyperlink location="'J202'!W24" ref="C1472"/>
    <hyperlink location="'J202'!W25" ref="C1473"/>
    <hyperlink location="'J202'!W26" ref="C1474"/>
    <hyperlink location="'J202'!W27" ref="C1475"/>
    <hyperlink location="'J202'!W28" ref="C1476"/>
    <hyperlink location="'J202'!W29" ref="C1477"/>
    <hyperlink location="'J202'!Y30" ref="C1478"/>
    <hyperlink location="'J202'!Q30" ref="C1479"/>
    <hyperlink location="'J202'!K30" ref="C1480"/>
    <hyperlink location="'J202'!N30" ref="C1481"/>
    <hyperlink location="'J202'!O30" ref="C1482"/>
    <hyperlink location="'J202'!M30" ref="C1483"/>
    <hyperlink location="'J202'!P30" ref="C1484"/>
    <hyperlink location="'J202'!X30" ref="C1485"/>
    <hyperlink location="'J202'!R30" ref="C1486"/>
    <hyperlink location="'J202'!U30" ref="C1487"/>
    <hyperlink location="'J202'!V30" ref="C1488"/>
    <hyperlink location="'J202'!T30" ref="C1489"/>
    <hyperlink location="'J202'!W30" ref="C1490"/>
    <hyperlink location="'J203'!Y39" ref="C1491"/>
    <hyperlink location="'J203'!Q39" ref="C1492"/>
    <hyperlink location="'J203'!K39" ref="C1493"/>
    <hyperlink location="'J203'!L39" ref="C1494"/>
    <hyperlink location="'J203'!N39" ref="C1495"/>
    <hyperlink location="'J203'!O39" ref="C1496"/>
    <hyperlink location="'J203'!M39" ref="C1497"/>
    <hyperlink location="'J203'!P39" ref="C1498"/>
    <hyperlink location="'J203'!X39" ref="C1499"/>
    <hyperlink location="'J203'!R39" ref="C1500"/>
    <hyperlink location="'J203'!S39" ref="C1501"/>
    <hyperlink location="'J203'!U39" ref="C1502"/>
    <hyperlink location="'J203'!V39" ref="C1503"/>
    <hyperlink location="'J203'!T39" ref="C1504"/>
    <hyperlink location="'J203'!W39" ref="C1505"/>
    <hyperlink location="'J202'!Y31" ref="C1506"/>
    <hyperlink location="'J202'!Y32" ref="C1507"/>
    <hyperlink location="'J202'!Y41" ref="C1508"/>
    <hyperlink location="'J202'!Y33" ref="C1509"/>
    <hyperlink location="'J202'!Y42" ref="C1510"/>
    <hyperlink location="'J202'!Y34" ref="C1511"/>
    <hyperlink location="'J202'!Y43" ref="C1512"/>
    <hyperlink location="'J202'!Y35" ref="C1513"/>
    <hyperlink location="'J202'!Y44" ref="C1514"/>
    <hyperlink location="'J202'!Y36" ref="C1515"/>
    <hyperlink location="'J202'!Y45" ref="C1516"/>
    <hyperlink location="'J202'!Y37" ref="C1517"/>
    <hyperlink location="'J202'!Y46" ref="C1518"/>
    <hyperlink location="'J202'!Y38" ref="C1519"/>
    <hyperlink location="'J202'!Y47" ref="C1520"/>
    <hyperlink location="'J202'!Y39" ref="C1521"/>
    <hyperlink location="'J202'!Y48" ref="C1522"/>
    <hyperlink location="'J202'!Y40" ref="C1523"/>
    <hyperlink location="'J202'!Y49" ref="C1524"/>
    <hyperlink location="'J202'!Q31" ref="C1525"/>
    <hyperlink location="'J202'!Q32" ref="C1526"/>
    <hyperlink location="'J202'!Q41" ref="C1527"/>
    <hyperlink location="'J202'!Q33" ref="C1528"/>
    <hyperlink location="'J202'!Q42" ref="C1529"/>
    <hyperlink location="'J202'!Q34" ref="C1530"/>
    <hyperlink location="'J202'!Q43" ref="C1531"/>
    <hyperlink location="'J202'!Q35" ref="C1532"/>
    <hyperlink location="'J202'!Q44" ref="C1533"/>
    <hyperlink location="'J202'!Q36" ref="C1534"/>
    <hyperlink location="'J202'!Q45" ref="C1535"/>
    <hyperlink location="'J202'!Q37" ref="C1536"/>
    <hyperlink location="'J202'!Q46" ref="C1537"/>
    <hyperlink location="'J202'!Q38" ref="C1538"/>
    <hyperlink location="'J202'!Q47" ref="C1539"/>
    <hyperlink location="'J202'!Q39" ref="C1540"/>
    <hyperlink location="'J202'!Q48" ref="C1541"/>
    <hyperlink location="'J202'!Q40" ref="C1542"/>
    <hyperlink location="'J202'!Q49" ref="C1543"/>
    <hyperlink location="'J202'!K31" ref="C1544"/>
    <hyperlink location="'J202'!K32" ref="C1545"/>
    <hyperlink location="'J202'!K41" ref="C1546"/>
    <hyperlink location="'J202'!K33" ref="C1547"/>
    <hyperlink location="'J202'!K42" ref="C1548"/>
    <hyperlink location="'J202'!K34" ref="C1549"/>
    <hyperlink location="'J202'!K43" ref="C1550"/>
    <hyperlink location="'J202'!K35" ref="C1551"/>
    <hyperlink location="'J202'!K44" ref="C1552"/>
    <hyperlink location="'J202'!K36" ref="C1553"/>
    <hyperlink location="'J202'!K45" ref="C1554"/>
    <hyperlink location="'J202'!K37" ref="C1555"/>
    <hyperlink location="'J202'!K46" ref="C1556"/>
    <hyperlink location="'J202'!K38" ref="C1557"/>
    <hyperlink location="'J202'!K47" ref="C1558"/>
    <hyperlink location="'J202'!K39" ref="C1559"/>
    <hyperlink location="'J202'!K48" ref="C1560"/>
    <hyperlink location="'J202'!K40" ref="C1561"/>
    <hyperlink location="'J202'!K49" ref="C1562"/>
    <hyperlink location="'J202'!L31" ref="C1563"/>
    <hyperlink location="'J202'!L32" ref="C1564"/>
    <hyperlink location="'J202'!L41" ref="C1565"/>
    <hyperlink location="'J202'!L33" ref="C1566"/>
    <hyperlink location="'J202'!L42" ref="C1567"/>
    <hyperlink location="'J202'!L34" ref="C1568"/>
    <hyperlink location="'J202'!L43" ref="C1569"/>
    <hyperlink location="'J202'!L35" ref="C1570"/>
    <hyperlink location="'J202'!L44" ref="C1571"/>
    <hyperlink location="'J202'!L36" ref="C1572"/>
    <hyperlink location="'J202'!L45" ref="C1573"/>
    <hyperlink location="'J202'!L37" ref="C1574"/>
    <hyperlink location="'J202'!L46" ref="C1575"/>
    <hyperlink location="'J202'!L38" ref="C1576"/>
    <hyperlink location="'J202'!L47" ref="C1577"/>
    <hyperlink location="'J202'!L39" ref="C1578"/>
    <hyperlink location="'J202'!L48" ref="C1579"/>
    <hyperlink location="'J202'!L40" ref="C1580"/>
    <hyperlink location="'J202'!L49" ref="C1581"/>
    <hyperlink location="'J202'!N31" ref="C1582"/>
    <hyperlink location="'J202'!N32" ref="C1583"/>
    <hyperlink location="'J202'!N41" ref="C1584"/>
    <hyperlink location="'J202'!N33" ref="C1585"/>
    <hyperlink location="'J202'!N42" ref="C1586"/>
    <hyperlink location="'J202'!N34" ref="C1587"/>
    <hyperlink location="'J202'!N43" ref="C1588"/>
    <hyperlink location="'J202'!N35" ref="C1589"/>
    <hyperlink location="'J202'!N44" ref="C1590"/>
    <hyperlink location="'J202'!N36" ref="C1591"/>
    <hyperlink location="'J202'!N45" ref="C1592"/>
    <hyperlink location="'J202'!N37" ref="C1593"/>
    <hyperlink location="'J202'!N46" ref="C1594"/>
    <hyperlink location="'J202'!N38" ref="C1595"/>
    <hyperlink location="'J202'!N47" ref="C1596"/>
    <hyperlink location="'J202'!N39" ref="C1597"/>
    <hyperlink location="'J202'!N48" ref="C1598"/>
    <hyperlink location="'J202'!N40" ref="C1599"/>
    <hyperlink location="'J202'!N49" ref="C1600"/>
    <hyperlink location="'J202'!O31" ref="C1601"/>
    <hyperlink location="'J202'!O32" ref="C1602"/>
    <hyperlink location="'J202'!O41" ref="C1603"/>
    <hyperlink location="'J202'!O33" ref="C1604"/>
    <hyperlink location="'J202'!O42" ref="C1605"/>
    <hyperlink location="'J202'!O34" ref="C1606"/>
    <hyperlink location="'J202'!O43" ref="C1607"/>
    <hyperlink location="'J202'!O35" ref="C1608"/>
    <hyperlink location="'J202'!O44" ref="C1609"/>
    <hyperlink location="'J202'!O36" ref="C1610"/>
    <hyperlink location="'J202'!O45" ref="C1611"/>
    <hyperlink location="'J202'!O37" ref="C1612"/>
    <hyperlink location="'J202'!O46" ref="C1613"/>
    <hyperlink location="'J202'!O38" ref="C1614"/>
    <hyperlink location="'J202'!O47" ref="C1615"/>
    <hyperlink location="'J202'!O39" ref="C1616"/>
    <hyperlink location="'J202'!O48" ref="C1617"/>
    <hyperlink location="'J202'!O40" ref="C1618"/>
    <hyperlink location="'J202'!O49" ref="C1619"/>
    <hyperlink location="'J202'!M31" ref="C1620"/>
    <hyperlink location="'J202'!M32" ref="C1621"/>
    <hyperlink location="'J202'!M41" ref="C1622"/>
    <hyperlink location="'J202'!M33" ref="C1623"/>
    <hyperlink location="'J202'!M42" ref="C1624"/>
    <hyperlink location="'J202'!M34" ref="C1625"/>
    <hyperlink location="'J202'!M43" ref="C1626"/>
    <hyperlink location="'J202'!M35" ref="C1627"/>
    <hyperlink location="'J202'!M44" ref="C1628"/>
    <hyperlink location="'J202'!M36" ref="C1629"/>
    <hyperlink location="'J202'!M45" ref="C1630"/>
    <hyperlink location="'J202'!M37" ref="C1631"/>
    <hyperlink location="'J202'!M46" ref="C1632"/>
    <hyperlink location="'J202'!M38" ref="C1633"/>
    <hyperlink location="'J202'!M47" ref="C1634"/>
    <hyperlink location="'J202'!M39" ref="C1635"/>
    <hyperlink location="'J202'!M48" ref="C1636"/>
    <hyperlink location="'J202'!M40" ref="C1637"/>
    <hyperlink location="'J202'!M49" ref="C1638"/>
    <hyperlink location="'J202'!P31" ref="C1639"/>
    <hyperlink location="'J202'!P32" ref="C1640"/>
    <hyperlink location="'J202'!P41" ref="C1641"/>
    <hyperlink location="'J202'!P33" ref="C1642"/>
    <hyperlink location="'J202'!P42" ref="C1643"/>
    <hyperlink location="'J202'!P34" ref="C1644"/>
    <hyperlink location="'J202'!P43" ref="C1645"/>
    <hyperlink location="'J202'!P35" ref="C1646"/>
    <hyperlink location="'J202'!P44" ref="C1647"/>
    <hyperlink location="'J202'!P36" ref="C1648"/>
    <hyperlink location="'J202'!P45" ref="C1649"/>
    <hyperlink location="'J202'!P37" ref="C1650"/>
    <hyperlink location="'J202'!P46" ref="C1651"/>
    <hyperlink location="'J202'!P38" ref="C1652"/>
    <hyperlink location="'J202'!P47" ref="C1653"/>
    <hyperlink location="'J202'!P39" ref="C1654"/>
    <hyperlink location="'J202'!P48" ref="C1655"/>
    <hyperlink location="'J202'!P40" ref="C1656"/>
    <hyperlink location="'J202'!P49" ref="C1657"/>
    <hyperlink location="'J202'!X31" ref="C1658"/>
    <hyperlink location="'J202'!X32" ref="C1659"/>
    <hyperlink location="'J202'!X41" ref="C1660"/>
    <hyperlink location="'J202'!X33" ref="C1661"/>
    <hyperlink location="'J202'!X42" ref="C1662"/>
    <hyperlink location="'J202'!X34" ref="C1663"/>
    <hyperlink location="'J202'!X43" ref="C1664"/>
    <hyperlink location="'J202'!X35" ref="C1665"/>
    <hyperlink location="'J202'!X44" ref="C1666"/>
    <hyperlink location="'J202'!X36" ref="C1667"/>
    <hyperlink location="'J202'!X45" ref="C1668"/>
    <hyperlink location="'J202'!X37" ref="C1669"/>
    <hyperlink location="'J202'!X46" ref="C1670"/>
    <hyperlink location="'J202'!X38" ref="C1671"/>
    <hyperlink location="'J202'!X47" ref="C1672"/>
    <hyperlink location="'J202'!X39" ref="C1673"/>
    <hyperlink location="'J202'!X48" ref="C1674"/>
    <hyperlink location="'J202'!X40" ref="C1675"/>
    <hyperlink location="'J202'!X49" ref="C1676"/>
    <hyperlink location="'J202'!R31" ref="C1677"/>
    <hyperlink location="'J202'!R32" ref="C1678"/>
    <hyperlink location="'J202'!R41" ref="C1679"/>
    <hyperlink location="'J202'!R33" ref="C1680"/>
    <hyperlink location="'J202'!R42" ref="C1681"/>
    <hyperlink location="'J202'!R34" ref="C1682"/>
    <hyperlink location="'J202'!R43" ref="C1683"/>
    <hyperlink location="'J202'!R35" ref="C1684"/>
    <hyperlink location="'J202'!R44" ref="C1685"/>
    <hyperlink location="'J202'!R36" ref="C1686"/>
    <hyperlink location="'J202'!R45" ref="C1687"/>
    <hyperlink location="'J202'!R37" ref="C1688"/>
    <hyperlink location="'J202'!R46" ref="C1689"/>
    <hyperlink location="'J202'!R38" ref="C1690"/>
    <hyperlink location="'J202'!R47" ref="C1691"/>
    <hyperlink location="'J202'!R39" ref="C1692"/>
    <hyperlink location="'J202'!R48" ref="C1693"/>
    <hyperlink location="'J202'!R40" ref="C1694"/>
    <hyperlink location="'J202'!R49" ref="C1695"/>
    <hyperlink location="'J202'!S31" ref="C1696"/>
    <hyperlink location="'J202'!S32" ref="C1697"/>
    <hyperlink location="'J202'!S41" ref="C1698"/>
    <hyperlink location="'J202'!S33" ref="C1699"/>
    <hyperlink location="'J202'!S42" ref="C1700"/>
    <hyperlink location="'J202'!S34" ref="C1701"/>
    <hyperlink location="'J202'!S43" ref="C1702"/>
    <hyperlink location="'J202'!S35" ref="C1703"/>
    <hyperlink location="'J202'!S44" ref="C1704"/>
    <hyperlink location="'J202'!S36" ref="C1705"/>
    <hyperlink location="'J202'!S45" ref="C1706"/>
    <hyperlink location="'J202'!S37" ref="C1707"/>
    <hyperlink location="'J202'!S46" ref="C1708"/>
    <hyperlink location="'J202'!S38" ref="C1709"/>
    <hyperlink location="'J202'!S47" ref="C1710"/>
    <hyperlink location="'J202'!S39" ref="C1711"/>
    <hyperlink location="'J202'!S48" ref="C1712"/>
    <hyperlink location="'J202'!S40" ref="C1713"/>
    <hyperlink location="'J202'!S49" ref="C1714"/>
    <hyperlink location="'J202'!U31" ref="C1715"/>
    <hyperlink location="'J202'!U32" ref="C1716"/>
    <hyperlink location="'J202'!U41" ref="C1717"/>
    <hyperlink location="'J202'!U33" ref="C1718"/>
    <hyperlink location="'J202'!U42" ref="C1719"/>
    <hyperlink location="'J202'!U34" ref="C1720"/>
    <hyperlink location="'J202'!U43" ref="C1721"/>
    <hyperlink location="'J202'!U35" ref="C1722"/>
    <hyperlink location="'J202'!U44" ref="C1723"/>
    <hyperlink location="'J202'!U36" ref="C1724"/>
    <hyperlink location="'J202'!U45" ref="C1725"/>
    <hyperlink location="'J202'!U37" ref="C1726"/>
    <hyperlink location="'J202'!U46" ref="C1727"/>
    <hyperlink location="'J202'!U38" ref="C1728"/>
    <hyperlink location="'J202'!U47" ref="C1729"/>
    <hyperlink location="'J202'!U39" ref="C1730"/>
    <hyperlink location="'J202'!U48" ref="C1731"/>
    <hyperlink location="'J202'!U40" ref="C1732"/>
    <hyperlink location="'J202'!U49" ref="C1733"/>
    <hyperlink location="'J202'!V31" ref="C1734"/>
    <hyperlink location="'J202'!V32" ref="C1735"/>
    <hyperlink location="'J202'!V41" ref="C1736"/>
    <hyperlink location="'J202'!V33" ref="C1737"/>
    <hyperlink location="'J202'!V42" ref="C1738"/>
    <hyperlink location="'J202'!V34" ref="C1739"/>
    <hyperlink location="'J202'!V43" ref="C1740"/>
    <hyperlink location="'J202'!V35" ref="C1741"/>
    <hyperlink location="'J202'!V44" ref="C1742"/>
    <hyperlink location="'J202'!V36" ref="C1743"/>
    <hyperlink location="'J202'!V45" ref="C1744"/>
    <hyperlink location="'J202'!V37" ref="C1745"/>
    <hyperlink location="'J202'!V46" ref="C1746"/>
    <hyperlink location="'J202'!V38" ref="C1747"/>
    <hyperlink location="'J202'!V47" ref="C1748"/>
    <hyperlink location="'J202'!V39" ref="C1749"/>
    <hyperlink location="'J202'!V48" ref="C1750"/>
    <hyperlink location="'J202'!V40" ref="C1751"/>
    <hyperlink location="'J202'!V49" ref="C1752"/>
    <hyperlink location="'J202'!T31" ref="C1753"/>
    <hyperlink location="'J202'!T32" ref="C1754"/>
    <hyperlink location="'J202'!T41" ref="C1755"/>
    <hyperlink location="'J202'!T33" ref="C1756"/>
    <hyperlink location="'J202'!T42" ref="C1757"/>
    <hyperlink location="'J202'!T34" ref="C1758"/>
    <hyperlink location="'J202'!T43" ref="C1759"/>
    <hyperlink location="'J202'!T35" ref="C1760"/>
    <hyperlink location="'J202'!T44" ref="C1761"/>
    <hyperlink location="'J202'!T36" ref="C1762"/>
    <hyperlink location="'J202'!T45" ref="C1763"/>
    <hyperlink location="'J202'!T37" ref="C1764"/>
    <hyperlink location="'J202'!T46" ref="C1765"/>
    <hyperlink location="'J202'!T38" ref="C1766"/>
    <hyperlink location="'J202'!T47" ref="C1767"/>
    <hyperlink location="'J202'!T39" ref="C1768"/>
    <hyperlink location="'J202'!T48" ref="C1769"/>
    <hyperlink location="'J202'!T40" ref="C1770"/>
    <hyperlink location="'J202'!T49" ref="C1771"/>
    <hyperlink location="'J202'!W31" ref="C1772"/>
    <hyperlink location="'J202'!W32" ref="C1773"/>
    <hyperlink location="'J202'!W41" ref="C1774"/>
    <hyperlink location="'J202'!W33" ref="C1775"/>
    <hyperlink location="'J202'!W42" ref="C1776"/>
    <hyperlink location="'J202'!W34" ref="C1777"/>
    <hyperlink location="'J202'!W43" ref="C1778"/>
    <hyperlink location="'J202'!W35" ref="C1779"/>
    <hyperlink location="'J202'!W44" ref="C1780"/>
    <hyperlink location="'J202'!W36" ref="C1781"/>
    <hyperlink location="'J202'!W45" ref="C1782"/>
    <hyperlink location="'J202'!W37" ref="C1783"/>
    <hyperlink location="'J202'!W46" ref="C1784"/>
    <hyperlink location="'J202'!W38" ref="C1785"/>
    <hyperlink location="'J202'!W47" ref="C1786"/>
    <hyperlink location="'J202'!W39" ref="C1787"/>
    <hyperlink location="'J202'!W48" ref="C1788"/>
    <hyperlink location="'J202'!W40" ref="C1789"/>
    <hyperlink location="'J202'!W49" ref="C1790"/>
    <hyperlink location="'J203'!Y41" ref="C1791"/>
    <hyperlink location="'J203'!Y42" ref="C1792"/>
    <hyperlink location="'J203'!Y43" ref="C1793"/>
    <hyperlink location="'J203'!Q41" ref="C1794"/>
    <hyperlink location="'J203'!Q42" ref="C1795"/>
    <hyperlink location="'J203'!Q43" ref="C1796"/>
    <hyperlink location="'J203'!K41" ref="C1797"/>
    <hyperlink location="'J203'!K42" ref="C1798"/>
    <hyperlink location="'J203'!K43" ref="C1799"/>
    <hyperlink location="'J203'!L41" ref="C1800"/>
    <hyperlink location="'J203'!L42" ref="C1801"/>
    <hyperlink location="'J203'!L43" ref="C1802"/>
    <hyperlink location="'J203'!N41" ref="C1803"/>
    <hyperlink location="'J203'!N42" ref="C1804"/>
    <hyperlink location="'J203'!N43" ref="C1805"/>
    <hyperlink location="'J203'!O41" ref="C1806"/>
    <hyperlink location="'J203'!O42" ref="C1807"/>
    <hyperlink location="'J203'!O43" ref="C1808"/>
    <hyperlink location="'J203'!M41" ref="C1809"/>
    <hyperlink location="'J203'!M42" ref="C1810"/>
    <hyperlink location="'J203'!M43" ref="C1811"/>
    <hyperlink location="'J203'!P41" ref="C1812"/>
    <hyperlink location="'J203'!P42" ref="C1813"/>
    <hyperlink location="'J203'!P43" ref="C1814"/>
    <hyperlink location="'J203'!X41" ref="C1815"/>
    <hyperlink location="'J203'!X42" ref="C1816"/>
    <hyperlink location="'J203'!X43" ref="C1817"/>
    <hyperlink location="'J203'!R41" ref="C1818"/>
    <hyperlink location="'J203'!R42" ref="C1819"/>
    <hyperlink location="'J203'!R43" ref="C1820"/>
    <hyperlink location="'J203'!S41" ref="C1821"/>
    <hyperlink location="'J203'!S42" ref="C1822"/>
    <hyperlink location="'J203'!S43" ref="C1823"/>
    <hyperlink location="'J203'!U41" ref="C1824"/>
    <hyperlink location="'J203'!U42" ref="C1825"/>
    <hyperlink location="'J203'!U43" ref="C1826"/>
    <hyperlink location="'J203'!V41" ref="C1827"/>
    <hyperlink location="'J203'!V42" ref="C1828"/>
    <hyperlink location="'J203'!V43" ref="C1829"/>
    <hyperlink location="'J203'!T41" ref="C1830"/>
    <hyperlink location="'J203'!T42" ref="C1831"/>
    <hyperlink location="'J203'!T43" ref="C1832"/>
    <hyperlink location="'J203'!W41" ref="C1833"/>
    <hyperlink location="'J203'!W42" ref="C1834"/>
    <hyperlink location="'J203'!W43" ref="C1835"/>
    <hyperlink location="'J203'!Y44" ref="C1836"/>
    <hyperlink location="'J203'!Y45" ref="C1837"/>
    <hyperlink location="'J203'!Y46" ref="C1838"/>
    <hyperlink location="'J203'!Q44" ref="C1839"/>
    <hyperlink location="'J203'!Q45" ref="C1840"/>
    <hyperlink location="'J203'!Q46" ref="C1841"/>
    <hyperlink location="'J203'!K44" ref="C1842"/>
    <hyperlink location="'J203'!K45" ref="C1843"/>
    <hyperlink location="'J203'!K46" ref="C1844"/>
    <hyperlink location="'J203'!L44" ref="C1845"/>
    <hyperlink location="'J203'!L45" ref="C1846"/>
    <hyperlink location="'J203'!L46" ref="C1847"/>
    <hyperlink location="'J203'!N44" ref="C1848"/>
    <hyperlink location="'J203'!N45" ref="C1849"/>
    <hyperlink location="'J203'!N46" ref="C1850"/>
    <hyperlink location="'J203'!O44" ref="C1851"/>
    <hyperlink location="'J203'!O45" ref="C1852"/>
    <hyperlink location="'J203'!O46" ref="C1853"/>
    <hyperlink location="'J203'!M44" ref="C1854"/>
    <hyperlink location="'J203'!M45" ref="C1855"/>
    <hyperlink location="'J203'!M46" ref="C1856"/>
    <hyperlink location="'J203'!P44" ref="C1857"/>
    <hyperlink location="'J203'!P45" ref="C1858"/>
    <hyperlink location="'J203'!P46" ref="C1859"/>
    <hyperlink location="'J203'!X44" ref="C1860"/>
    <hyperlink location="'J203'!X45" ref="C1861"/>
    <hyperlink location="'J203'!X46" ref="C1862"/>
    <hyperlink location="'J203'!R44" ref="C1863"/>
    <hyperlink location="'J203'!R45" ref="C1864"/>
    <hyperlink location="'J203'!R46" ref="C1865"/>
    <hyperlink location="'J203'!S44" ref="C1866"/>
    <hyperlink location="'J203'!S45" ref="C1867"/>
    <hyperlink location="'J203'!S46" ref="C1868"/>
    <hyperlink location="'J203'!U44" ref="C1869"/>
    <hyperlink location="'J203'!U45" ref="C1870"/>
    <hyperlink location="'J203'!U46" ref="C1871"/>
    <hyperlink location="'J203'!V44" ref="C1872"/>
    <hyperlink location="'J203'!V45" ref="C1873"/>
    <hyperlink location="'J203'!V46" ref="C1874"/>
    <hyperlink location="'J203'!T44" ref="C1875"/>
    <hyperlink location="'J203'!T45" ref="C1876"/>
    <hyperlink location="'J203'!T46" ref="C1877"/>
    <hyperlink location="'J203'!W44" ref="C1878"/>
    <hyperlink location="'J203'!W45" ref="C1879"/>
    <hyperlink location="'J203'!W46" ref="C1880"/>
    <hyperlink location="'J202'!Y50" ref="C1881"/>
    <hyperlink location="'J202'!Q50" ref="C1882"/>
    <hyperlink location="'J202'!K50" ref="C1883"/>
    <hyperlink location="'J202'!L50" ref="C1884"/>
    <hyperlink location="'J202'!N50" ref="C1885"/>
    <hyperlink location="'J202'!O50" ref="C1886"/>
    <hyperlink location="'J202'!M50" ref="C1887"/>
    <hyperlink location="'J202'!P50" ref="C1888"/>
    <hyperlink location="'J202'!X50" ref="C1889"/>
    <hyperlink location="'J202'!R50" ref="C1890"/>
    <hyperlink location="'J202'!S50" ref="C1891"/>
    <hyperlink location="'J202'!U50" ref="C1892"/>
    <hyperlink location="'J202'!V50" ref="C1893"/>
    <hyperlink location="'J202'!T50" ref="C1894"/>
    <hyperlink location="'J202'!W50" ref="C1895"/>
    <hyperlink location="'J202'!Y51" ref="C1896"/>
    <hyperlink location="'J202'!Y52" ref="C1897"/>
    <hyperlink location="'J202'!Y53" ref="C1898"/>
    <hyperlink location="'J202'!Y54" ref="C1899"/>
    <hyperlink location="'J202'!Y55" ref="C1900"/>
    <hyperlink location="'J202'!Y57" ref="C1901"/>
    <hyperlink location="'J202'!Y58" ref="C1902"/>
    <hyperlink location="'J202'!Y59" ref="C1903"/>
    <hyperlink location="'J202'!Y60" ref="C1904"/>
    <hyperlink location="'J202'!Y61" ref="C1905"/>
    <hyperlink location="'J202'!Y62" ref="C1906"/>
    <hyperlink location="'J202'!Q51" ref="C1907"/>
    <hyperlink location="'J202'!Q52" ref="C1908"/>
    <hyperlink location="'J202'!Q53" ref="C1909"/>
    <hyperlink location="'J202'!Q54" ref="C1910"/>
    <hyperlink location="'J202'!Q55" ref="C1911"/>
    <hyperlink location="'J202'!Q57" ref="C1912"/>
    <hyperlink location="'J202'!Q58" ref="C1913"/>
    <hyperlink location="'J202'!Q59" ref="C1914"/>
    <hyperlink location="'J202'!Q60" ref="C1915"/>
    <hyperlink location="'J202'!Q61" ref="C1916"/>
    <hyperlink location="'J202'!Q62" ref="C1917"/>
    <hyperlink location="'J202'!K51" ref="C1918"/>
    <hyperlink location="'J202'!K52" ref="C1919"/>
    <hyperlink location="'J202'!K53" ref="C1920"/>
    <hyperlink location="'J202'!K54" ref="C1921"/>
    <hyperlink location="'J202'!K55" ref="C1922"/>
    <hyperlink location="'J202'!K57" ref="C1923"/>
    <hyperlink location="'J202'!K58" ref="C1924"/>
    <hyperlink location="'J202'!K59" ref="C1925"/>
    <hyperlink location="'J202'!K60" ref="C1926"/>
    <hyperlink location="'J202'!K61" ref="C1927"/>
    <hyperlink location="'J202'!K62" ref="C1928"/>
    <hyperlink location="'J202'!L51" ref="C1929"/>
    <hyperlink location="'J202'!L52" ref="C1930"/>
    <hyperlink location="'J202'!L53" ref="C1931"/>
    <hyperlink location="'J202'!L54" ref="C1932"/>
    <hyperlink location="'J202'!L55" ref="C1933"/>
    <hyperlink location="'J202'!L57" ref="C1934"/>
    <hyperlink location="'J202'!L58" ref="C1935"/>
    <hyperlink location="'J202'!L59" ref="C1936"/>
    <hyperlink location="'J202'!L60" ref="C1937"/>
    <hyperlink location="'J202'!L61" ref="C1938"/>
    <hyperlink location="'J202'!L62" ref="C1939"/>
    <hyperlink location="'J202'!N51" ref="C1940"/>
    <hyperlink location="'J202'!N52" ref="C1941"/>
    <hyperlink location="'J202'!N53" ref="C1942"/>
    <hyperlink location="'J202'!N54" ref="C1943"/>
    <hyperlink location="'J202'!N55" ref="C1944"/>
    <hyperlink location="'J202'!N57" ref="C1945"/>
    <hyperlink location="'J202'!N58" ref="C1946"/>
    <hyperlink location="'J202'!N59" ref="C1947"/>
    <hyperlink location="'J202'!N60" ref="C1948"/>
    <hyperlink location="'J202'!N61" ref="C1949"/>
    <hyperlink location="'J202'!N62" ref="C1950"/>
    <hyperlink location="'J202'!O51" ref="C1951"/>
    <hyperlink location="'J202'!O52" ref="C1952"/>
    <hyperlink location="'J202'!O53" ref="C1953"/>
    <hyperlink location="'J202'!O54" ref="C1954"/>
    <hyperlink location="'J202'!O55" ref="C1955"/>
    <hyperlink location="'J202'!O57" ref="C1956"/>
    <hyperlink location="'J202'!O58" ref="C1957"/>
    <hyperlink location="'J202'!O59" ref="C1958"/>
    <hyperlink location="'J202'!O60" ref="C1959"/>
    <hyperlink location="'J202'!O61" ref="C1960"/>
    <hyperlink location="'J202'!O62" ref="C1961"/>
    <hyperlink location="'J202'!M51" ref="C1962"/>
    <hyperlink location="'J202'!M52" ref="C1963"/>
    <hyperlink location="'J202'!M53" ref="C1964"/>
    <hyperlink location="'J202'!M54" ref="C1965"/>
    <hyperlink location="'J202'!M55" ref="C1966"/>
    <hyperlink location="'J202'!M57" ref="C1967"/>
    <hyperlink location="'J202'!M58" ref="C1968"/>
    <hyperlink location="'J202'!M59" ref="C1969"/>
    <hyperlink location="'J202'!M60" ref="C1970"/>
    <hyperlink location="'J202'!M61" ref="C1971"/>
    <hyperlink location="'J202'!M62" ref="C1972"/>
    <hyperlink location="'J202'!P51" ref="C1973"/>
    <hyperlink location="'J202'!P52" ref="C1974"/>
    <hyperlink location="'J202'!P53" ref="C1975"/>
    <hyperlink location="'J202'!P54" ref="C1976"/>
    <hyperlink location="'J202'!P55" ref="C1977"/>
    <hyperlink location="'J202'!P57" ref="C1978"/>
    <hyperlink location="'J202'!P58" ref="C1979"/>
    <hyperlink location="'J202'!P59" ref="C1980"/>
    <hyperlink location="'J202'!P60" ref="C1981"/>
    <hyperlink location="'J202'!P61" ref="C1982"/>
    <hyperlink location="'J202'!P62" ref="C1983"/>
    <hyperlink location="'J202'!X51" ref="C1984"/>
    <hyperlink location="'J202'!X52" ref="C1985"/>
    <hyperlink location="'J202'!X53" ref="C1986"/>
    <hyperlink location="'J202'!X54" ref="C1987"/>
    <hyperlink location="'J202'!X55" ref="C1988"/>
    <hyperlink location="'J202'!X57" ref="C1989"/>
    <hyperlink location="'J202'!X58" ref="C1990"/>
    <hyperlink location="'J202'!X59" ref="C1991"/>
    <hyperlink location="'J202'!X60" ref="C1992"/>
    <hyperlink location="'J202'!X61" ref="C1993"/>
    <hyperlink location="'J202'!X62" ref="C1994"/>
    <hyperlink location="'J202'!R51" ref="C1995"/>
    <hyperlink location="'J202'!R52" ref="C1996"/>
    <hyperlink location="'J202'!R53" ref="C1997"/>
    <hyperlink location="'J202'!R54" ref="C1998"/>
    <hyperlink location="'J202'!R55" ref="C1999"/>
    <hyperlink location="'J202'!R57" ref="C2000"/>
    <hyperlink location="'J202'!R58" ref="C2001"/>
    <hyperlink location="'J202'!R59" ref="C2002"/>
    <hyperlink location="'J202'!R60" ref="C2003"/>
    <hyperlink location="'J202'!R61" ref="C2004"/>
    <hyperlink location="'J202'!R62" ref="C2005"/>
    <hyperlink location="'J202'!S51" ref="C2006"/>
    <hyperlink location="'J202'!S52" ref="C2007"/>
    <hyperlink location="'J202'!S53" ref="C2008"/>
    <hyperlink location="'J202'!S54" ref="C2009"/>
    <hyperlink location="'J202'!S55" ref="C2010"/>
    <hyperlink location="'J202'!S57" ref="C2011"/>
    <hyperlink location="'J202'!S58" ref="C2012"/>
    <hyperlink location="'J202'!S59" ref="C2013"/>
    <hyperlink location="'J202'!S60" ref="C2014"/>
    <hyperlink location="'J202'!S61" ref="C2015"/>
    <hyperlink location="'J202'!S62" ref="C2016"/>
    <hyperlink location="'J202'!U51" ref="C2017"/>
    <hyperlink location="'J202'!U52" ref="C2018"/>
    <hyperlink location="'J202'!U53" ref="C2019"/>
    <hyperlink location="'J202'!U54" ref="C2020"/>
    <hyperlink location="'J202'!U55" ref="C2021"/>
    <hyperlink location="'J202'!U57" ref="C2022"/>
    <hyperlink location="'J202'!U58" ref="C2023"/>
    <hyperlink location="'J202'!U59" ref="C2024"/>
    <hyperlink location="'J202'!U60" ref="C2025"/>
    <hyperlink location="'J202'!U61" ref="C2026"/>
    <hyperlink location="'J202'!U62" ref="C2027"/>
    <hyperlink location="'J202'!V51" ref="C2028"/>
    <hyperlink location="'J202'!V52" ref="C2029"/>
    <hyperlink location="'J202'!V53" ref="C2030"/>
    <hyperlink location="'J202'!V54" ref="C2031"/>
    <hyperlink location="'J202'!V55" ref="C2032"/>
    <hyperlink location="'J202'!V57" ref="C2033"/>
    <hyperlink location="'J202'!V58" ref="C2034"/>
    <hyperlink location="'J202'!V59" ref="C2035"/>
    <hyperlink location="'J202'!V60" ref="C2036"/>
    <hyperlink location="'J202'!V61" ref="C2037"/>
    <hyperlink location="'J202'!V62" ref="C2038"/>
    <hyperlink location="'J202'!T51" ref="C2039"/>
    <hyperlink location="'J202'!T52" ref="C2040"/>
    <hyperlink location="'J202'!T53" ref="C2041"/>
    <hyperlink location="'J202'!T54" ref="C2042"/>
    <hyperlink location="'J202'!T55" ref="C2043"/>
    <hyperlink location="'J202'!T57" ref="C2044"/>
    <hyperlink location="'J202'!T58" ref="C2045"/>
    <hyperlink location="'J202'!T59" ref="C2046"/>
    <hyperlink location="'J202'!T60" ref="C2047"/>
    <hyperlink location="'J202'!T61" ref="C2048"/>
    <hyperlink location="'J202'!T62" ref="C2049"/>
    <hyperlink location="'J202'!W51" ref="C2050"/>
    <hyperlink location="'J202'!W52" ref="C2051"/>
    <hyperlink location="'J202'!W53" ref="C2052"/>
    <hyperlink location="'J202'!W54" ref="C2053"/>
    <hyperlink location="'J202'!W55" ref="C2054"/>
    <hyperlink location="'J202'!W57" ref="C2055"/>
    <hyperlink location="'J202'!W58" ref="C2056"/>
    <hyperlink location="'J202'!W59" ref="C2057"/>
    <hyperlink location="'J202'!W60" ref="C2058"/>
    <hyperlink location="'J202'!W61" ref="C2059"/>
    <hyperlink location="'J202'!W62" ref="C2060"/>
    <hyperlink location="'J202'!Y56" ref="C2061"/>
    <hyperlink location="'J202'!Q56" ref="C2062"/>
    <hyperlink location="'J202'!K56" ref="C2063"/>
    <hyperlink location="'J202'!L56" ref="C2064"/>
    <hyperlink location="'J202'!N56" ref="C2065"/>
    <hyperlink location="'J202'!O56" ref="C2066"/>
    <hyperlink location="'J202'!M56" ref="C2067"/>
    <hyperlink location="'J202'!P56" ref="C2068"/>
    <hyperlink location="'J202'!X56" ref="C2069"/>
    <hyperlink location="'J202'!R56" ref="C2070"/>
    <hyperlink location="'J202'!S56" ref="C2071"/>
    <hyperlink location="'J202'!U56" ref="C2072"/>
    <hyperlink location="'J202'!V56" ref="C2073"/>
    <hyperlink location="'J202'!T56" ref="C2074"/>
    <hyperlink location="'J202'!W56" ref="C2075"/>
    <hyperlink location="'J202'!Y63" ref="C2076"/>
    <hyperlink location="'J202'!Q63" ref="C2077"/>
    <hyperlink location="'J202'!K63" ref="C2078"/>
    <hyperlink location="'J202'!N63" ref="C2079"/>
    <hyperlink location="'J202'!O63" ref="C2080"/>
    <hyperlink location="'J202'!M63" ref="C2081"/>
    <hyperlink location="'J202'!P63" ref="C2082"/>
    <hyperlink location="'J202'!X63" ref="C2083"/>
    <hyperlink location="'J202'!R63" ref="C2084"/>
    <hyperlink location="'J202'!U63" ref="C2085"/>
    <hyperlink location="'J202'!V63" ref="C2086"/>
    <hyperlink location="'J202'!T63" ref="C2087"/>
    <hyperlink location="'J202'!W63" ref="C2088"/>
    <hyperlink location="'J203'!Y48" ref="C2089"/>
    <hyperlink location="'J203'!Q48" ref="C2090"/>
    <hyperlink location="'J203'!K48" ref="C2091"/>
    <hyperlink location="'J203'!L48" ref="C2092"/>
    <hyperlink location="'J203'!N48" ref="C2093"/>
    <hyperlink location="'J203'!O48" ref="C2094"/>
    <hyperlink location="'J203'!M48" ref="C2095"/>
    <hyperlink location="'J203'!P48" ref="C2096"/>
    <hyperlink location="'J203'!X48" ref="C2097"/>
    <hyperlink location="'J203'!R48" ref="C2098"/>
    <hyperlink location="'J203'!S48" ref="C2099"/>
    <hyperlink location="'J203'!U48" ref="C2100"/>
    <hyperlink location="'J203'!V48" ref="C2101"/>
    <hyperlink location="'J203'!T48" ref="C2102"/>
    <hyperlink location="'J203'!W48" ref="C2103"/>
    <hyperlink location="'J202'!Y64" ref="C2104"/>
    <hyperlink location="'J202'!Q64" ref="C2105"/>
    <hyperlink location="'J202'!K64" ref="C2106"/>
    <hyperlink location="'J202'!L64" ref="C2107"/>
    <hyperlink location="'J202'!N64" ref="C2108"/>
    <hyperlink location="'J202'!O64" ref="C2109"/>
    <hyperlink location="'J202'!M64" ref="C2110"/>
    <hyperlink location="'J202'!P64" ref="C2111"/>
    <hyperlink location="'J202'!X64" ref="C2112"/>
    <hyperlink location="'J202'!R64" ref="C2113"/>
    <hyperlink location="'J202'!S64" ref="C2114"/>
    <hyperlink location="'J202'!U64" ref="C2115"/>
    <hyperlink location="'J202'!V64" ref="C2116"/>
    <hyperlink location="'J202'!T64" ref="C2117"/>
    <hyperlink location="'J202'!W64" ref="C2118"/>
    <hyperlink location="'J202'!Y65" ref="C2119"/>
    <hyperlink location="'J202'!Q65" ref="C2120"/>
    <hyperlink location="'J202'!K65" ref="C2121"/>
    <hyperlink location="'J202'!L65" ref="C2122"/>
    <hyperlink location="'J202'!N65" ref="C2123"/>
    <hyperlink location="'J202'!O65" ref="C2124"/>
    <hyperlink location="'J202'!M65" ref="C2125"/>
    <hyperlink location="'J202'!P65" ref="C2126"/>
    <hyperlink location="'J202'!X65" ref="C2127"/>
    <hyperlink location="'J202'!R65" ref="C2128"/>
    <hyperlink location="'J202'!S65" ref="C2129"/>
    <hyperlink location="'J202'!U65" ref="C2130"/>
    <hyperlink location="'J202'!V65" ref="C2131"/>
    <hyperlink location="'J202'!T65" ref="C2132"/>
    <hyperlink location="'J202'!W65" ref="C2133"/>
    <hyperlink location="'J202'!Y66" ref="C2134"/>
    <hyperlink location="'J202'!Q66" ref="C2135"/>
    <hyperlink location="'J202'!K66" ref="C2136"/>
    <hyperlink location="'J202'!L66" ref="C2137"/>
    <hyperlink location="'J202'!N66" ref="C2138"/>
    <hyperlink location="'J202'!O66" ref="C2139"/>
    <hyperlink location="'J202'!M66" ref="C2140"/>
    <hyperlink location="'J202'!P66" ref="C2141"/>
    <hyperlink location="'J202'!X66" ref="C2142"/>
    <hyperlink location="'J202'!R66" ref="C2143"/>
    <hyperlink location="'J202'!S66" ref="C2144"/>
    <hyperlink location="'J202'!U66" ref="C2145"/>
    <hyperlink location="'J202'!V66" ref="C2146"/>
    <hyperlink location="'J202'!T66" ref="C2147"/>
    <hyperlink location="'J202'!W66" ref="C2148"/>
    <hyperlink location="'J202'!Y67" ref="C2149"/>
    <hyperlink location="'J202'!Y68" ref="C2150"/>
    <hyperlink location="'J202'!Y69" ref="C2151"/>
    <hyperlink location="'J202'!Q67" ref="C2152"/>
    <hyperlink location="'J202'!Q68" ref="C2153"/>
    <hyperlink location="'J202'!Q69" ref="C2154"/>
    <hyperlink location="'J202'!K67" ref="C2155"/>
    <hyperlink location="'J202'!K68" ref="C2156"/>
    <hyperlink location="'J202'!K69" ref="C2157"/>
    <hyperlink location="'J202'!L67" ref="C2158"/>
    <hyperlink location="'J202'!L68" ref="C2159"/>
    <hyperlink location="'J202'!L69" ref="C2160"/>
    <hyperlink location="'J202'!N67" ref="C2161"/>
    <hyperlink location="'J202'!N68" ref="C2162"/>
    <hyperlink location="'J202'!N69" ref="C2163"/>
    <hyperlink location="'J202'!O67" ref="C2164"/>
    <hyperlink location="'J202'!O68" ref="C2165"/>
    <hyperlink location="'J202'!O69" ref="C2166"/>
    <hyperlink location="'J202'!M67" ref="C2167"/>
    <hyperlink location="'J202'!M68" ref="C2168"/>
    <hyperlink location="'J202'!M69" ref="C2169"/>
    <hyperlink location="'J202'!P67" ref="C2170"/>
    <hyperlink location="'J202'!P68" ref="C2171"/>
    <hyperlink location="'J202'!P69" ref="C2172"/>
    <hyperlink location="'J202'!X67" ref="C2173"/>
    <hyperlink location="'J202'!X68" ref="C2174"/>
    <hyperlink location="'J202'!X69" ref="C2175"/>
    <hyperlink location="'J202'!R67" ref="C2176"/>
    <hyperlink location="'J202'!R68" ref="C2177"/>
    <hyperlink location="'J202'!R69" ref="C2178"/>
    <hyperlink location="'J202'!S67" ref="C2179"/>
    <hyperlink location="'J202'!S68" ref="C2180"/>
    <hyperlink location="'J202'!S69" ref="C2181"/>
    <hyperlink location="'J202'!U67" ref="C2182"/>
    <hyperlink location="'J202'!U68" ref="C2183"/>
    <hyperlink location="'J202'!U69" ref="C2184"/>
    <hyperlink location="'J202'!V67" ref="C2185"/>
    <hyperlink location="'J202'!V68" ref="C2186"/>
    <hyperlink location="'J202'!V69" ref="C2187"/>
    <hyperlink location="'J202'!T67" ref="C2188"/>
    <hyperlink location="'J202'!T68" ref="C2189"/>
    <hyperlink location="'J202'!T69" ref="C2190"/>
    <hyperlink location="'J202'!W67" ref="C2191"/>
    <hyperlink location="'J202'!W68" ref="C2192"/>
    <hyperlink location="'J202'!W69" ref="C2193"/>
    <hyperlink location="'J202'!Y70" ref="C2194"/>
    <hyperlink location="'J202'!Q70" ref="C2195"/>
    <hyperlink location="'J202'!K70" ref="C2196"/>
    <hyperlink location="'J202'!L70" ref="C2197"/>
    <hyperlink location="'J202'!N70" ref="C2198"/>
    <hyperlink location="'J202'!O70" ref="C2199"/>
    <hyperlink location="'J202'!M70" ref="C2200"/>
    <hyperlink location="'J202'!P70" ref="C2201"/>
    <hyperlink location="'J202'!X70" ref="C2202"/>
    <hyperlink location="'J202'!R70" ref="C2203"/>
    <hyperlink location="'J202'!S70" ref="C2204"/>
    <hyperlink location="'J202'!U70" ref="C2205"/>
    <hyperlink location="'J202'!V70" ref="C2206"/>
    <hyperlink location="'J202'!T70" ref="C2207"/>
    <hyperlink location="'J202'!W70" ref="C2208"/>
    <hyperlink location="'J202'!Y71" ref="C2209"/>
    <hyperlink location="'J202'!Q71" ref="C2210"/>
    <hyperlink location="'J202'!K71" ref="C2211"/>
    <hyperlink location="'J202'!L71" ref="C2212"/>
    <hyperlink location="'J202'!N71" ref="C2213"/>
    <hyperlink location="'J202'!O71" ref="C2214"/>
    <hyperlink location="'J202'!M71" ref="C2215"/>
    <hyperlink location="'J202'!P71" ref="C2216"/>
    <hyperlink location="'J202'!X71" ref="C2217"/>
    <hyperlink location="'J202'!R71" ref="C2218"/>
    <hyperlink location="'J202'!S71" ref="C2219"/>
    <hyperlink location="'J202'!U71" ref="C2220"/>
    <hyperlink location="'J202'!V71" ref="C2221"/>
    <hyperlink location="'J202'!T71" ref="C2222"/>
    <hyperlink location="'J202'!W71" ref="C2223"/>
    <hyperlink location="'J202'!Y73" ref="C2224"/>
    <hyperlink location="'J202'!Q73" ref="C2225"/>
    <hyperlink location="'J202'!K73" ref="C2226"/>
    <hyperlink location="'J202'!L73" ref="C2227"/>
    <hyperlink location="'J202'!N73" ref="C2228"/>
    <hyperlink location="'J202'!O73" ref="C2229"/>
    <hyperlink location="'J202'!M73" ref="C2230"/>
    <hyperlink location="'J202'!P73" ref="C2231"/>
    <hyperlink location="'J202'!X73" ref="C2232"/>
    <hyperlink location="'J202'!R73" ref="C2233"/>
    <hyperlink location="'J202'!S73" ref="C2234"/>
    <hyperlink location="'J202'!U73" ref="C2235"/>
    <hyperlink location="'J202'!V73" ref="C2236"/>
    <hyperlink location="'J202'!T73" ref="C2237"/>
    <hyperlink location="'J202'!W73" ref="C2238"/>
    <hyperlink location="'J202'!Y74" ref="C2239"/>
    <hyperlink location="'J202'!Q74" ref="C2240"/>
    <hyperlink location="'J202'!K74" ref="C2241"/>
    <hyperlink location="'J202'!L74" ref="C2242"/>
    <hyperlink location="'J202'!N74" ref="C2243"/>
    <hyperlink location="'J202'!O74" ref="C2244"/>
    <hyperlink location="'J202'!M74" ref="C2245"/>
    <hyperlink location="'J202'!P74" ref="C2246"/>
    <hyperlink location="'J202'!X74" ref="C2247"/>
    <hyperlink location="'J202'!R74" ref="C2248"/>
    <hyperlink location="'J202'!S74" ref="C2249"/>
    <hyperlink location="'J202'!U74" ref="C2250"/>
    <hyperlink location="'J202'!V74" ref="C2251"/>
    <hyperlink location="'J202'!T74" ref="C2252"/>
    <hyperlink location="'J202'!W74" ref="C2253"/>
    <hyperlink location="'J202'!Y75" ref="C2254"/>
    <hyperlink location="'J202'!Q75" ref="C2255"/>
    <hyperlink location="'J202'!K75" ref="C2256"/>
    <hyperlink location="'J202'!N75" ref="C2257"/>
    <hyperlink location="'J202'!O75" ref="C2258"/>
    <hyperlink location="'J202'!M75" ref="C2259"/>
    <hyperlink location="'J202'!P75" ref="C2260"/>
    <hyperlink location="'J202'!X75" ref="C2261"/>
    <hyperlink location="'J202'!R75" ref="C2262"/>
    <hyperlink location="'J202'!U75" ref="C2263"/>
    <hyperlink location="'J202'!V75" ref="C2264"/>
    <hyperlink location="'J202'!T75" ref="C2265"/>
    <hyperlink location="'J202'!W75" ref="C2266"/>
    <hyperlink location="'J202'!Y72" ref="C2267"/>
    <hyperlink location="'J202'!Q72" ref="C2268"/>
    <hyperlink location="'J202'!K72" ref="C2269"/>
    <hyperlink location="'J202'!L72" ref="C2270"/>
    <hyperlink location="'J202'!N72" ref="C2271"/>
    <hyperlink location="'J202'!O72" ref="C2272"/>
    <hyperlink location="'J202'!M72" ref="C2273"/>
    <hyperlink location="'J202'!P72" ref="C2274"/>
    <hyperlink location="'J202'!X72" ref="C2275"/>
    <hyperlink location="'J202'!R72" ref="C2276"/>
    <hyperlink location="'J202'!S72" ref="C2277"/>
    <hyperlink location="'J202'!U72" ref="C2278"/>
    <hyperlink location="'J202'!V72" ref="C2279"/>
    <hyperlink location="'J202'!T72" ref="C2280"/>
    <hyperlink location="'J202'!W72" ref="C2281"/>
    <hyperlink location="'J202'!Y76" ref="C2282"/>
    <hyperlink location="'J202'!Y77" ref="C2283"/>
    <hyperlink location="'J202'!Y78" ref="C2284"/>
    <hyperlink location="'J202'!Q76" ref="C2285"/>
    <hyperlink location="'J202'!Q77" ref="C2286"/>
    <hyperlink location="'J202'!Q78" ref="C2287"/>
    <hyperlink location="'J202'!K76" ref="C2288"/>
    <hyperlink location="'J202'!K77" ref="C2289"/>
    <hyperlink location="'J202'!K78" ref="C2290"/>
    <hyperlink location="'J202'!N76" ref="C2291"/>
    <hyperlink location="'J202'!N77" ref="C2292"/>
    <hyperlink location="'J202'!N78" ref="C2293"/>
    <hyperlink location="'J202'!O76" ref="C2294"/>
    <hyperlink location="'J202'!O77" ref="C2295"/>
    <hyperlink location="'J202'!O78" ref="C2296"/>
    <hyperlink location="'J202'!M76" ref="C2297"/>
    <hyperlink location="'J202'!M77" ref="C2298"/>
    <hyperlink location="'J202'!M78" ref="C2299"/>
    <hyperlink location="'J202'!P76" ref="C2300"/>
    <hyperlink location="'J202'!P77" ref="C2301"/>
    <hyperlink location="'J202'!P78" ref="C2302"/>
    <hyperlink location="'J202'!X76" ref="C2303"/>
    <hyperlink location="'J202'!X77" ref="C2304"/>
    <hyperlink location="'J202'!X78" ref="C2305"/>
    <hyperlink location="'J202'!R76" ref="C2306"/>
    <hyperlink location="'J202'!R77" ref="C2307"/>
    <hyperlink location="'J202'!R78" ref="C2308"/>
    <hyperlink location="'J202'!U76" ref="C2309"/>
    <hyperlink location="'J202'!U77" ref="C2310"/>
    <hyperlink location="'J202'!U78" ref="C2311"/>
    <hyperlink location="'J202'!V76" ref="C2312"/>
    <hyperlink location="'J202'!V77" ref="C2313"/>
    <hyperlink location="'J202'!V78" ref="C2314"/>
    <hyperlink location="'J202'!T76" ref="C2315"/>
    <hyperlink location="'J202'!T77" ref="C2316"/>
    <hyperlink location="'J202'!T78" ref="C2317"/>
    <hyperlink location="'J202'!W76" ref="C2318"/>
    <hyperlink location="'J202'!W77" ref="C2319"/>
    <hyperlink location="'J202'!W78" ref="C2320"/>
    <hyperlink location="'J202'!Y79" ref="C2321"/>
    <hyperlink location="'J202'!Q79" ref="C2322"/>
    <hyperlink location="'J202'!K79" ref="C2323"/>
    <hyperlink location="'J202'!N79" ref="C2324"/>
    <hyperlink location="'J202'!O79" ref="C2325"/>
    <hyperlink location="'J202'!M79" ref="C2326"/>
    <hyperlink location="'J202'!P79" ref="C2327"/>
    <hyperlink location="'J202'!X79" ref="C2328"/>
    <hyperlink location="'J202'!R79" ref="C2329"/>
    <hyperlink location="'J202'!U79" ref="C2330"/>
    <hyperlink location="'J202'!V79" ref="C2331"/>
    <hyperlink location="'J202'!T79" ref="C2332"/>
    <hyperlink location="'J202'!W79" ref="C2333"/>
    <hyperlink location="'J202'!Y80" ref="C2334"/>
    <hyperlink location="'J202'!Q80" ref="C2335"/>
    <hyperlink location="'J202'!K80" ref="C2336"/>
    <hyperlink location="'J202'!N80" ref="C2337"/>
    <hyperlink location="'J202'!O80" ref="C2338"/>
    <hyperlink location="'J202'!M80" ref="C2339"/>
    <hyperlink location="'J202'!P80" ref="C2340"/>
    <hyperlink location="'J202'!X80" ref="C2341"/>
    <hyperlink location="'J202'!R80" ref="C2342"/>
    <hyperlink location="'J202'!U80" ref="C2343"/>
    <hyperlink location="'J202'!V80" ref="C2344"/>
    <hyperlink location="'J202'!T80" ref="C2345"/>
    <hyperlink location="'J202'!W80" ref="C2346"/>
    <hyperlink location="'J202'!Y81" ref="C2347"/>
    <hyperlink location="'J202'!Q81" ref="C2348"/>
    <hyperlink location="'J202'!K81" ref="C2349"/>
    <hyperlink location="'J202'!N81" ref="C2350"/>
    <hyperlink location="'J202'!O81" ref="C2351"/>
    <hyperlink location="'J202'!M81" ref="C2352"/>
    <hyperlink location="'J202'!P81" ref="C2353"/>
    <hyperlink location="'J202'!X81" ref="C2354"/>
    <hyperlink location="'J202'!R81" ref="C2355"/>
    <hyperlink location="'J202'!U81" ref="C2356"/>
    <hyperlink location="'J202'!V81" ref="C2357"/>
    <hyperlink location="'J202'!T81" ref="C2358"/>
    <hyperlink location="'J202'!W81" ref="C2359"/>
    <hyperlink location="'J202'!Y83" ref="C2360"/>
    <hyperlink location="'J202'!Q83" ref="C2361"/>
    <hyperlink location="'J202'!K83" ref="C2362"/>
    <hyperlink location="'J202'!N83" ref="C2363"/>
    <hyperlink location="'J202'!Y84" ref="C2364"/>
    <hyperlink location="'J202'!Q84" ref="C2365"/>
    <hyperlink location="'J202'!K84" ref="C2366"/>
    <hyperlink location="'J202'!N84" ref="C2367"/>
    <hyperlink location="'J202'!Y82" ref="C2368"/>
    <hyperlink location="'J202'!Q82" ref="C2369"/>
    <hyperlink location="'J202'!K82" ref="C2370"/>
    <hyperlink location="'J202'!N82" ref="C2371"/>
    <hyperlink location="'J202'!O82" ref="C2372"/>
    <hyperlink location="'J202'!M82" ref="C2373"/>
    <hyperlink location="'J202'!P82" ref="C2374"/>
    <hyperlink location="'J202'!X82" ref="C2375"/>
    <hyperlink location="'J202'!R82" ref="C2376"/>
    <hyperlink location="'J202'!U82" ref="C2377"/>
    <hyperlink location="'J202'!V82" ref="C2378"/>
    <hyperlink location="'J202'!T82" ref="C2379"/>
    <hyperlink location="'J202'!W82" ref="C2380"/>
    <hyperlink location="'J202'!Y85" ref="C2381"/>
    <hyperlink location="'J202'!Q85" ref="C2382"/>
    <hyperlink location="'J202'!K85" ref="C2383"/>
    <hyperlink location="'J202'!N85" ref="C2384"/>
    <hyperlink location="'J202'!O85" ref="C2385"/>
    <hyperlink location="'J202'!M85" ref="C2386"/>
    <hyperlink location="'J202'!P85" ref="C2387"/>
    <hyperlink location="'J202'!X85" ref="C2388"/>
    <hyperlink location="'J202'!R85" ref="C2389"/>
    <hyperlink location="'J202'!U85" ref="C2390"/>
    <hyperlink location="'J202'!V85" ref="C2391"/>
    <hyperlink location="'J202'!T85" ref="C2392"/>
    <hyperlink location="'J202'!W85" ref="C2393"/>
    <hyperlink location="'J202'!Y86" ref="C2394"/>
    <hyperlink location="'J202'!Q86" ref="C2395"/>
    <hyperlink location="'J202'!K86" ref="C2396"/>
    <hyperlink location="'J202'!L86" ref="C2397"/>
    <hyperlink location="'J202'!N86" ref="C2398"/>
    <hyperlink location="'J202'!O86" ref="C2399"/>
    <hyperlink location="'J202'!M86" ref="C2400"/>
    <hyperlink location="'J202'!P86" ref="C2401"/>
    <hyperlink location="'J202'!X86" ref="C2402"/>
    <hyperlink location="'J202'!R86" ref="C2403"/>
    <hyperlink location="'J202'!S86" ref="C2404"/>
    <hyperlink location="'J202'!U86" ref="C2405"/>
    <hyperlink location="'J202'!V86" ref="C2406"/>
    <hyperlink location="'J202'!T86" ref="C2407"/>
    <hyperlink location="'J202'!W86" ref="C2408"/>
    <hyperlink location="'J202'!Y87" ref="C2409"/>
    <hyperlink location="'J202'!Q87" ref="C2410"/>
    <hyperlink location="'J202'!K87" ref="C2411"/>
    <hyperlink location="'J202'!L87" ref="C2412"/>
    <hyperlink location="'J202'!N87" ref="C2413"/>
    <hyperlink location="'J202'!O87" ref="C2414"/>
    <hyperlink location="'J202'!M87" ref="C2415"/>
    <hyperlink location="'J202'!P87" ref="C2416"/>
    <hyperlink location="'J202'!X87" ref="C2417"/>
    <hyperlink location="'J202'!R87" ref="C2418"/>
    <hyperlink location="'J202'!S87" ref="C2419"/>
    <hyperlink location="'J202'!U87" ref="C2420"/>
    <hyperlink location="'J202'!V87" ref="C2421"/>
    <hyperlink location="'J202'!T87" ref="C2422"/>
    <hyperlink location="'J202'!W87" ref="C2423"/>
    <hyperlink location="'J202'!Y88" ref="C2424"/>
    <hyperlink location="'J202'!Q88" ref="C2425"/>
    <hyperlink location="'J202'!K88" ref="C2426"/>
    <hyperlink location="'J202'!L88" ref="C2427"/>
    <hyperlink location="'J202'!N88" ref="C2428"/>
    <hyperlink location="'J202'!O88" ref="C2429"/>
    <hyperlink location="'J202'!M88" ref="C2430"/>
    <hyperlink location="'J202'!P88" ref="C2431"/>
    <hyperlink location="'J202'!X88" ref="C2432"/>
    <hyperlink location="'J202'!R88" ref="C2433"/>
    <hyperlink location="'J202'!S88" ref="C2434"/>
    <hyperlink location="'J202'!U88" ref="C2435"/>
    <hyperlink location="'J202'!V88" ref="C2436"/>
    <hyperlink location="'J202'!T88" ref="C2437"/>
    <hyperlink location="'J202'!W88" ref="C2438"/>
    <hyperlink location="'J202'!Y89" ref="C2439"/>
    <hyperlink location="'J202'!Q89" ref="C2440"/>
    <hyperlink location="'J202'!K89" ref="C2441"/>
    <hyperlink location="'J202'!N89" ref="C2442"/>
    <hyperlink location="'J202'!O89" ref="C2443"/>
    <hyperlink location="'J202'!M89" ref="C2444"/>
    <hyperlink location="'J202'!P89" ref="C2445"/>
    <hyperlink location="'J202'!X89" ref="C2446"/>
    <hyperlink location="'J202'!R89" ref="C2447"/>
    <hyperlink location="'J202'!U89" ref="C2448"/>
    <hyperlink location="'J202'!V89" ref="C2449"/>
    <hyperlink location="'J202'!T89" ref="C2450"/>
    <hyperlink location="'J202'!W89" ref="C2451"/>
    <hyperlink location="'J202'!Y90" ref="C2452"/>
    <hyperlink location="'J202'!Q90" ref="C2453"/>
    <hyperlink location="'J202'!K90" ref="C2454"/>
    <hyperlink location="'J202'!N90" ref="C2455"/>
    <hyperlink location="'J202'!O90" ref="C2456"/>
    <hyperlink location="'J202'!M90" ref="C2457"/>
    <hyperlink location="'J202'!P90" ref="C2458"/>
    <hyperlink location="'J202'!X90" ref="C2459"/>
    <hyperlink location="'J202'!R90" ref="C2460"/>
    <hyperlink location="'J202'!U90" ref="C2461"/>
    <hyperlink location="'J202'!V90" ref="C2462"/>
    <hyperlink location="'J202'!T90" ref="C2463"/>
    <hyperlink location="'J202'!W90" ref="C2464"/>
    <hyperlink location="'J202'!Y91" ref="C2465"/>
    <hyperlink location="'J202'!Q91" ref="C2466"/>
    <hyperlink location="'J202'!K91" ref="C2467"/>
    <hyperlink location="'J202'!N91" ref="C2468"/>
    <hyperlink location="'J202'!O91" ref="C2469"/>
    <hyperlink location="'J202'!M91" ref="C2470"/>
    <hyperlink location="'J202'!P91" ref="C2471"/>
    <hyperlink location="'J202'!X91" ref="C2472"/>
    <hyperlink location="'J202'!R91" ref="C2473"/>
    <hyperlink location="'J202'!U91" ref="C2474"/>
    <hyperlink location="'J202'!V91" ref="C2475"/>
    <hyperlink location="'J202'!T91" ref="C2476"/>
    <hyperlink location="'J202'!W91" ref="C2477"/>
    <hyperlink location="'J202'!Y92" ref="C2478"/>
    <hyperlink location="'J202'!Q92" ref="C2479"/>
    <hyperlink location="'J202'!K92" ref="C2480"/>
    <hyperlink location="'J202'!N92" ref="C2481"/>
    <hyperlink location="'J202'!O92" ref="C2482"/>
    <hyperlink location="'J202'!M92" ref="C2483"/>
    <hyperlink location="'J202'!P92" ref="C2484"/>
    <hyperlink location="'J202'!X92" ref="C2485"/>
    <hyperlink location="'J202'!R92" ref="C2486"/>
    <hyperlink location="'J202'!U92" ref="C2487"/>
    <hyperlink location="'J202'!V92" ref="C2488"/>
    <hyperlink location="'J202'!T92" ref="C2489"/>
    <hyperlink location="'J202'!W92" ref="C2490"/>
    <hyperlink location="'J202'!Y93" ref="C2491"/>
    <hyperlink location="'J202'!Q93" ref="C2492"/>
    <hyperlink location="'J202'!K93" ref="C2493"/>
    <hyperlink location="'J202'!N93" ref="C2494"/>
    <hyperlink location="'J202'!O93" ref="C2495"/>
    <hyperlink location="'J202'!M93" ref="C2496"/>
    <hyperlink location="'J202'!P93" ref="C2497"/>
    <hyperlink location="'J202'!Y94" ref="C2498"/>
    <hyperlink location="'J202'!Q94" ref="C2499"/>
    <hyperlink location="'J202'!K94" ref="C2500"/>
    <hyperlink location="'J202'!N94" ref="C2501"/>
    <hyperlink location="'J202'!O94" ref="C2502"/>
    <hyperlink location="'J202'!M94" ref="C2503"/>
    <hyperlink location="'J202'!P94" ref="C2504"/>
    <hyperlink location="'J202'!X94" ref="C2505"/>
    <hyperlink location="'J202'!R94" ref="C2506"/>
    <hyperlink location="'J202'!U94" ref="C2507"/>
    <hyperlink location="'J202'!V94" ref="C2508"/>
    <hyperlink location="'J202'!T94" ref="C2509"/>
    <hyperlink location="'J202'!W94" ref="C2510"/>
    <hyperlink location="'J202'!Y95" ref="C2511"/>
    <hyperlink location="'J202'!Q95" ref="C2512"/>
    <hyperlink location="'J202'!K95" ref="C2513"/>
    <hyperlink location="'J202'!N95" ref="C2514"/>
    <hyperlink location="'J202'!O95" ref="C2515"/>
    <hyperlink location="'J202'!M95" ref="C2516"/>
    <hyperlink location="'J202'!P95" ref="C2517"/>
    <hyperlink location="'J202'!X95" ref="C2518"/>
    <hyperlink location="'J202'!R95" ref="C2519"/>
    <hyperlink location="'J202'!U95" ref="C2520"/>
    <hyperlink location="'J202'!V95" ref="C2521"/>
    <hyperlink location="'J202'!T95" ref="C2522"/>
    <hyperlink location="'J202'!W95" ref="C2523"/>
    <hyperlink location="'J202'!Y96" ref="C2524"/>
    <hyperlink location="'J202'!Q96" ref="C2525"/>
    <hyperlink location="'J202'!K96" ref="C2526"/>
    <hyperlink location="'J202'!N96" ref="C2527"/>
    <hyperlink location="'J202'!O96" ref="C2528"/>
    <hyperlink location="'J202'!M96" ref="C2529"/>
    <hyperlink location="'J202'!P96" ref="C2530"/>
    <hyperlink location="'J202'!X96" ref="C2531"/>
    <hyperlink location="'J202'!R96" ref="C2532"/>
    <hyperlink location="'J202'!U96" ref="C2533"/>
    <hyperlink location="'J202'!V96" ref="C2534"/>
    <hyperlink location="'J202'!T96" ref="C2535"/>
    <hyperlink location="'J202'!W96" ref="C2536"/>
    <hyperlink location="'J202'!Y97" ref="C2537"/>
    <hyperlink location="'J202'!Q97" ref="C2538"/>
    <hyperlink location="'J202'!K97" ref="C2539"/>
    <hyperlink location="'J202'!N97" ref="C2540"/>
    <hyperlink location="'J202'!O97" ref="C2541"/>
    <hyperlink location="'J202'!M97" ref="C2542"/>
    <hyperlink location="'J202'!P97" ref="C2543"/>
    <hyperlink location="'J202'!X97" ref="C2544"/>
    <hyperlink location="'J202'!R97" ref="C2545"/>
    <hyperlink location="'J202'!U97" ref="C2546"/>
    <hyperlink location="'J202'!V97" ref="C2547"/>
    <hyperlink location="'J202'!T97" ref="C2548"/>
    <hyperlink location="'J202'!W97" ref="C2549"/>
    <hyperlink location="'J202'!Y98" ref="C2550"/>
    <hyperlink location="'J202'!Q98" ref="C2551"/>
    <hyperlink location="'J202'!K98" ref="C2552"/>
    <hyperlink location="'J202'!L98" ref="C2553"/>
    <hyperlink location="'J202'!N98" ref="C2554"/>
    <hyperlink location="'J202'!O98" ref="C2555"/>
    <hyperlink location="'J202'!M98" ref="C2556"/>
    <hyperlink location="'J202'!P98" ref="C2557"/>
    <hyperlink location="'J202'!X98" ref="C2558"/>
    <hyperlink location="'J202'!R98" ref="C2559"/>
    <hyperlink location="'J202'!S98" ref="C2560"/>
    <hyperlink location="'J202'!U98" ref="C2561"/>
    <hyperlink location="'J202'!V98" ref="C2562"/>
    <hyperlink location="'J202'!T98" ref="C2563"/>
    <hyperlink location="'J202'!W98" ref="C2564"/>
    <hyperlink location="'J202'!Y99" ref="C2565"/>
    <hyperlink location="'J202'!Q99" ref="C2566"/>
    <hyperlink location="'J202'!K99" ref="C2567"/>
    <hyperlink location="'J202'!N99" ref="C2568"/>
    <hyperlink location="'J202'!O99" ref="C2569"/>
    <hyperlink location="'J202'!M99" ref="C2570"/>
    <hyperlink location="'J202'!P99" ref="C2571"/>
    <hyperlink location="'J202'!X99" ref="C2572"/>
    <hyperlink location="'J202'!R99" ref="C2573"/>
    <hyperlink location="'J202'!U99" ref="C2574"/>
    <hyperlink location="'J202'!V99" ref="C2575"/>
    <hyperlink location="'J202'!T99" ref="C2576"/>
    <hyperlink location="'J202'!W99" ref="C2577"/>
    <hyperlink location="'J202'!Y100" ref="C2578"/>
    <hyperlink location="'J202'!Q100" ref="C2579"/>
    <hyperlink location="'J202'!K100" ref="C2580"/>
    <hyperlink location="'J202'!N100" ref="C2581"/>
    <hyperlink location="'J202'!O100" ref="C2582"/>
    <hyperlink location="'J202'!M100" ref="C2583"/>
    <hyperlink location="'J202'!P100" ref="C2584"/>
    <hyperlink location="'J202'!X100" ref="C2585"/>
    <hyperlink location="'J202'!R100" ref="C2586"/>
    <hyperlink location="'J202'!U100" ref="C2587"/>
    <hyperlink location="'J202'!V100" ref="C2588"/>
    <hyperlink location="'J202'!T100" ref="C2589"/>
    <hyperlink location="'J202'!W100" ref="C2590"/>
    <hyperlink location="'J204'!Y21" ref="C2591"/>
    <hyperlink location="'J204'!Y22" ref="C2592"/>
    <hyperlink location="'J204'!Y23" ref="C2593"/>
    <hyperlink location="'J204'!Q21" ref="C2594"/>
    <hyperlink location="'J204'!Q22" ref="C2595"/>
    <hyperlink location="'J204'!Q23" ref="C2596"/>
    <hyperlink location="'J204'!K21" ref="C2597"/>
    <hyperlink location="'J204'!K22" ref="C2598"/>
    <hyperlink location="'J204'!K23" ref="C2599"/>
    <hyperlink location="'J204'!L21" ref="C2600"/>
    <hyperlink location="'J204'!L22" ref="C2601"/>
    <hyperlink location="'J204'!L23" ref="C2602"/>
    <hyperlink location="'J204'!N21" ref="C2603"/>
    <hyperlink location="'J204'!N22" ref="C2604"/>
    <hyperlink location="'J204'!N23" ref="C2605"/>
    <hyperlink location="'J204'!O21" ref="C2606"/>
    <hyperlink location="'J204'!O22" ref="C2607"/>
    <hyperlink location="'J204'!O23" ref="C2608"/>
    <hyperlink location="'J204'!M21" ref="C2609"/>
    <hyperlink location="'J204'!M22" ref="C2610"/>
    <hyperlink location="'J204'!M23" ref="C2611"/>
    <hyperlink location="'J204'!P21" ref="C2612"/>
    <hyperlink location="'J204'!P22" ref="C2613"/>
    <hyperlink location="'J204'!P23" ref="C2614"/>
    <hyperlink location="'J204'!X21" ref="C2615"/>
    <hyperlink location="'J204'!X22" ref="C2616"/>
    <hyperlink location="'J204'!X23" ref="C2617"/>
    <hyperlink location="'J204'!R21" ref="C2618"/>
    <hyperlink location="'J204'!R22" ref="C2619"/>
    <hyperlink location="'J204'!R23" ref="C2620"/>
    <hyperlink location="'J204'!S21" ref="C2621"/>
    <hyperlink location="'J204'!S22" ref="C2622"/>
    <hyperlink location="'J204'!S23" ref="C2623"/>
    <hyperlink location="'J204'!U21" ref="C2624"/>
    <hyperlink location="'J204'!U22" ref="C2625"/>
    <hyperlink location="'J204'!U23" ref="C2626"/>
    <hyperlink location="'J204'!V21" ref="C2627"/>
    <hyperlink location="'J204'!V22" ref="C2628"/>
    <hyperlink location="'J204'!V23" ref="C2629"/>
    <hyperlink location="'J204'!T21" ref="C2630"/>
    <hyperlink location="'J204'!T22" ref="C2631"/>
    <hyperlink location="'J204'!T23" ref="C2632"/>
    <hyperlink location="'J204'!W21" ref="C2633"/>
    <hyperlink location="'J204'!W22" ref="C2634"/>
    <hyperlink location="'J204'!W23" ref="C2635"/>
    <hyperlink location="'J204'!Y24" ref="C2636"/>
    <hyperlink location="'J204'!Y25" ref="C2637"/>
    <hyperlink location="'J204'!Y26" ref="C2638"/>
    <hyperlink location="'J204'!Q24" ref="C2639"/>
    <hyperlink location="'J204'!Q25" ref="C2640"/>
    <hyperlink location="'J204'!Q26" ref="C2641"/>
    <hyperlink location="'J204'!K24" ref="C2642"/>
    <hyperlink location="'J204'!K25" ref="C2643"/>
    <hyperlink location="'J204'!K26" ref="C2644"/>
    <hyperlink location="'J204'!L24" ref="C2645"/>
    <hyperlink location="'J204'!L25" ref="C2646"/>
    <hyperlink location="'J204'!L26" ref="C2647"/>
    <hyperlink location="'J204'!N24" ref="C2648"/>
    <hyperlink location="'J204'!N25" ref="C2649"/>
    <hyperlink location="'J204'!N26" ref="C2650"/>
    <hyperlink location="'J204'!O24" ref="C2651"/>
    <hyperlink location="'J204'!O25" ref="C2652"/>
    <hyperlink location="'J204'!O26" ref="C2653"/>
    <hyperlink location="'J204'!M24" ref="C2654"/>
    <hyperlink location="'J204'!M25" ref="C2655"/>
    <hyperlink location="'J204'!M26" ref="C2656"/>
    <hyperlink location="'J204'!P24" ref="C2657"/>
    <hyperlink location="'J204'!P25" ref="C2658"/>
    <hyperlink location="'J204'!P26" ref="C2659"/>
    <hyperlink location="'J204'!X24" ref="C2660"/>
    <hyperlink location="'J204'!X25" ref="C2661"/>
    <hyperlink location="'J204'!X26" ref="C2662"/>
    <hyperlink location="'J204'!R24" ref="C2663"/>
    <hyperlink location="'J204'!R25" ref="C2664"/>
    <hyperlink location="'J204'!R26" ref="C2665"/>
    <hyperlink location="'J204'!S24" ref="C2666"/>
    <hyperlink location="'J204'!S25" ref="C2667"/>
    <hyperlink location="'J204'!S26" ref="C2668"/>
    <hyperlink location="'J204'!U24" ref="C2669"/>
    <hyperlink location="'J204'!U25" ref="C2670"/>
    <hyperlink location="'J204'!U26" ref="C2671"/>
    <hyperlink location="'J204'!V24" ref="C2672"/>
    <hyperlink location="'J204'!V25" ref="C2673"/>
    <hyperlink location="'J204'!V26" ref="C2674"/>
    <hyperlink location="'J204'!T24" ref="C2675"/>
    <hyperlink location="'J204'!T25" ref="C2676"/>
    <hyperlink location="'J204'!T26" ref="C2677"/>
    <hyperlink location="'J204'!W24" ref="C2678"/>
    <hyperlink location="'J204'!W25" ref="C2679"/>
    <hyperlink location="'J204'!W26" ref="C2680"/>
    <hyperlink location="'J205'!K30" ref="C2681"/>
    <hyperlink location="'J205'!K29" ref="C2682"/>
    <hyperlink location="'J205'!K28" ref="C2683"/>
    <hyperlink location="'J205'!K26" ref="C2684"/>
    <hyperlink location="'J205'!K23" ref="C2685"/>
    <hyperlink location="'J205'!K24" ref="C2686"/>
    <hyperlink location="'J205'!K25" ref="C2687"/>
    <hyperlink location="'J205'!K27" ref="C2688"/>
    <hyperlink location="'J205'!K37" ref="C2689"/>
    <hyperlink location="'J205'!K35" ref="C2690"/>
    <hyperlink location="'J205'!K32" ref="C2691"/>
    <hyperlink location="'J205'!K33" ref="C2692"/>
    <hyperlink location="'J205'!K34" ref="C2693"/>
    <hyperlink location="'J205'!K36" ref="C2694"/>
    <hyperlink location="'J205'!K38" ref="C2695"/>
    <hyperlink location="'J205'!K45" ref="C2696"/>
    <hyperlink location="'J205'!K40" ref="C2697"/>
    <hyperlink location="'J205'!K41" ref="C2698"/>
    <hyperlink location="'J205'!K42" ref="C2699"/>
    <hyperlink location="'J205'!K43" ref="C2700"/>
    <hyperlink location="'J205'!K44" ref="C2701"/>
    <hyperlink location="'J205'!K54" ref="C2702"/>
    <hyperlink location="'J205'!K47" ref="C2703"/>
    <hyperlink location="'J205'!K48" ref="C2704"/>
    <hyperlink location="'J205'!K49" ref="C2705"/>
    <hyperlink location="'J205'!K50" ref="C2706"/>
    <hyperlink location="'J205'!K51" ref="C2707"/>
    <hyperlink location="'J205'!K52" ref="C2708"/>
    <hyperlink location="'J205'!K53" ref="C2709"/>
    <hyperlink location="'J205'!K55" ref="C2710"/>
    <hyperlink location="'J205'!K56" ref="C2711"/>
    <hyperlink location="'J205'!K57" ref="C2712"/>
    <hyperlink location="'J205'!K58" ref="C2713"/>
    <hyperlink location="'J205'!K59" ref="C2714"/>
    <hyperlink location="'J205'!K60" ref="C2715"/>
    <hyperlink location="'J205'!K61" ref="C2716"/>
    <hyperlink location="'J205'!K62" ref="C2717"/>
    <hyperlink location="'J205'!K67" ref="C2718"/>
    <hyperlink location="'J205'!K65" ref="C2719"/>
    <hyperlink location="'J205'!K66" ref="C2720"/>
    <hyperlink location="'J205'!K69" ref="C2721"/>
    <hyperlink location="'J205'!K70" ref="C2722"/>
    <hyperlink location="'J205'!K71" ref="C2723"/>
    <hyperlink location="'J205'!K76" ref="C2724"/>
    <hyperlink location="'J205'!K73" ref="C2725"/>
    <hyperlink location="'J205'!K74" ref="C2726"/>
    <hyperlink location="'J205'!K75" ref="C2727"/>
    <hyperlink location="'J205'!K81" ref="C2728"/>
    <hyperlink location="'J205'!K78" ref="C2729"/>
    <hyperlink location="'J205'!K79" ref="C2730"/>
    <hyperlink location="'J205'!K80" ref="C2731"/>
    <hyperlink location="'J205'!K82" ref="C2732"/>
    <hyperlink location="'J205'!K83" ref="C2733"/>
    <hyperlink location="'J205'!K84" ref="C2734"/>
    <hyperlink location="'J205'!K85" ref="C2735"/>
    <hyperlink location="'J207'!M21" ref="C2736"/>
    <hyperlink location="'J207'!M22" ref="C2737"/>
    <hyperlink location="'J207'!M23" ref="C2738"/>
    <hyperlink location="'J207'!K21" ref="C2739"/>
    <hyperlink location="'J207'!K22" ref="C2740"/>
    <hyperlink location="'J207'!K23" ref="C2741"/>
    <hyperlink location="'J207'!L21" ref="C2742"/>
    <hyperlink location="'J207'!L22" ref="C2743"/>
    <hyperlink location="'J207'!L23" ref="C2744"/>
    <hyperlink location="'J208'!K50" ref="C2745"/>
    <hyperlink location="'J208'!L50" ref="C2746"/>
    <hyperlink location="'J208'!M50" ref="C2747"/>
    <hyperlink location="'J208'!K48" ref="C2748"/>
    <hyperlink location="'J208'!L48" ref="C2749"/>
    <hyperlink location="'J208'!M48" ref="C2750"/>
    <hyperlink location="'J208'!K21" ref="C2751"/>
    <hyperlink location="'J208'!L21" ref="C2752"/>
    <hyperlink location="'J208'!M21" ref="C2753"/>
    <hyperlink location="'J208'!K22" ref="C2754"/>
    <hyperlink location="'J208'!L22" ref="C2755"/>
    <hyperlink location="'J208'!M22" ref="C2756"/>
    <hyperlink location="'J208'!K23" ref="C2757"/>
    <hyperlink location="'J208'!L23" ref="C2758"/>
    <hyperlink location="'J208'!M23" ref="C2759"/>
    <hyperlink location="'J208'!K24" ref="C2760"/>
    <hyperlink location="'J208'!L24" ref="C2761"/>
    <hyperlink location="'J208'!M24" ref="C2762"/>
    <hyperlink location="'J208'!K25" ref="C2763"/>
    <hyperlink location="'J208'!L25" ref="C2764"/>
    <hyperlink location="'J208'!M25" ref="C2765"/>
    <hyperlink location="'J208'!K26" ref="C2766"/>
    <hyperlink location="'J208'!L26" ref="C2767"/>
    <hyperlink location="'J208'!M26" ref="C2768"/>
    <hyperlink location="'J208'!K27" ref="C2769"/>
    <hyperlink location="'J208'!L27" ref="C2770"/>
    <hyperlink location="'J208'!M27" ref="C2771"/>
    <hyperlink location="'J208'!K28" ref="C2772"/>
    <hyperlink location="'J208'!L28" ref="C2773"/>
    <hyperlink location="'J208'!M28" ref="C2774"/>
    <hyperlink location="'J208'!K29" ref="C2775"/>
    <hyperlink location="'J208'!L29" ref="C2776"/>
    <hyperlink location="'J208'!M29" ref="C2777"/>
    <hyperlink location="'J208'!K30" ref="C2778"/>
    <hyperlink location="'J208'!L30" ref="C2779"/>
    <hyperlink location="'J208'!M30" ref="C2780"/>
    <hyperlink location="'J208'!K31" ref="C2781"/>
    <hyperlink location="'J208'!L31" ref="C2782"/>
    <hyperlink location="'J208'!M31" ref="C2783"/>
    <hyperlink location="'J208'!K32" ref="C2784"/>
    <hyperlink location="'J208'!L32" ref="C2785"/>
    <hyperlink location="'J208'!M32" ref="C2786"/>
    <hyperlink location="'J208'!K33" ref="C2787"/>
    <hyperlink location="'J208'!L33" ref="C2788"/>
    <hyperlink location="'J208'!M33" ref="C2789"/>
    <hyperlink location="'J208'!K34" ref="C2790"/>
    <hyperlink location="'J208'!L34" ref="C2791"/>
    <hyperlink location="'J208'!M34" ref="C2792"/>
    <hyperlink location="'J208'!K35" ref="C2793"/>
    <hyperlink location="'J208'!L35" ref="C2794"/>
    <hyperlink location="'J208'!M35" ref="C2795"/>
    <hyperlink location="'J208'!K36" ref="C2796"/>
    <hyperlink location="'J208'!L36" ref="C2797"/>
    <hyperlink location="'J208'!M36" ref="C2798"/>
    <hyperlink location="'J208'!K37" ref="C2799"/>
    <hyperlink location="'J208'!L37" ref="C2800"/>
    <hyperlink location="'J208'!M37" ref="C2801"/>
    <hyperlink location="'J208'!K38" ref="C2802"/>
    <hyperlink location="'J208'!L38" ref="C2803"/>
    <hyperlink location="'J208'!M38" ref="C2804"/>
    <hyperlink location="'J208'!K39" ref="C2805"/>
    <hyperlink location="'J208'!L39" ref="C2806"/>
    <hyperlink location="'J208'!M39" ref="C2807"/>
    <hyperlink location="'J208'!K40" ref="C2808"/>
    <hyperlink location="'J208'!L40" ref="C2809"/>
    <hyperlink location="'J208'!M40" ref="C2810"/>
    <hyperlink location="'J208'!K41" ref="C2811"/>
    <hyperlink location="'J208'!L41" ref="C2812"/>
    <hyperlink location="'J208'!M41" ref="C2813"/>
    <hyperlink location="'J208'!K42" ref="C2814"/>
    <hyperlink location="'J208'!L42" ref="C2815"/>
    <hyperlink location="'J208'!M42" ref="C2816"/>
    <hyperlink location="'J208'!K43" ref="C2817"/>
    <hyperlink location="'J208'!L43" ref="C2818"/>
    <hyperlink location="'J208'!M43" ref="C2819"/>
    <hyperlink location="'J208'!K44" ref="C2820"/>
    <hyperlink location="'J208'!L44" ref="C2821"/>
    <hyperlink location="'J208'!M44" ref="C2822"/>
    <hyperlink location="'J208'!K45" ref="C2823"/>
    <hyperlink location="'J208'!L45" ref="C2824"/>
    <hyperlink location="'J208'!M45" ref="C2825"/>
    <hyperlink location="'J208'!K46" ref="C2826"/>
    <hyperlink location="'J208'!L46" ref="C2827"/>
    <hyperlink location="'J208'!M46" ref="C2828"/>
    <hyperlink location="'J208'!K47" ref="C2829"/>
    <hyperlink location="'J208'!L47" ref="C2830"/>
    <hyperlink location="'J208'!M47" ref="C2831"/>
    <hyperlink location="'J208'!K49" ref="C2832"/>
    <hyperlink location="'J208'!M49" ref="C2833"/>
    <hyperlink location="'J208'!N49" ref="C2834"/>
  </hyperlinks>
  <pageMargins bottom="0.75" footer="0.3" header="0.3" left="0.7" right="0.7" top="0.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AP264"/>
  <sheetViews>
    <sheetView showGridLines="0" showRowColHeaders="0" showZeros="true" topLeftCell="B1" zoomScale="80" zoomScaleNormal="80" workbookViewId="0">
      <pane xSplit="9" ySplit="20" topLeftCell="K21" activePane="bottomRight" state="frozen"/>
      <selection activeCell="K21" sqref="K21"/>
      <selection pane="topRight" activeCell="K21" sqref="K21"/>
      <selection pane="bottomLeft" activeCell="K21" sqref="K21"/>
      <selection pane="bottomRight" activeCell="K21" sqref="K21"/>
    </sheetView>
  </sheetViews>
  <sheetFormatPr baseColWidth="10" defaultColWidth="11.54296875" defaultRowHeight="12.5" x14ac:dyDescent="0.25"/>
  <cols>
    <col min="42" max="16384" style="18" width="11.54296875" collapsed="true"/>
    <col min="41" max="41" style="18" width="12.78125" collapsed="true" customWidth="true"/>
    <col min="40" max="40" style="18" width="12.78125" collapsed="true" customWidth="true"/>
    <col min="39" max="39" style="18" width="12.78125" collapsed="true" customWidth="true"/>
    <col min="35" max="35" customWidth="true" style="18" width="12.78125" collapsed="true"/>
    <col min="34" max="34" customWidth="true" style="18" width="12.78125" collapsed="true"/>
    <col min="33" max="33" customWidth="true" style="18" width="12.78125" collapsed="true"/>
    <col min="32" max="32" customWidth="true" style="18" width="12.78125" collapsed="true"/>
    <col min="31" max="31" customWidth="true" style="18" width="12.78125" collapsed="true"/>
    <col min="30" max="30" customWidth="true" style="18" width="12.78125" collapsed="true"/>
    <col min="29" max="29" customWidth="true" style="18" width="12.78125" collapsed="true"/>
    <col min="1" max="1" customWidth="true" hidden="true" style="18" width="1.81640625" collapsed="false"/>
    <col min="2" max="2" bestFit="true" customWidth="true" style="18" width="13.453125" collapsed="false"/>
    <col min="3" max="3" customWidth="true" hidden="true" style="18" width="9.7265625" collapsed="false"/>
    <col min="4" max="4" customWidth="true" style="18" width="43.26953125" collapsed="false"/>
    <col min="5" max="5" customWidth="true" hidden="true" style="18" width="4.7265625" collapsed="false"/>
    <col min="6" max="6" customWidth="true" style="18" width="4.7265625" collapsed="false"/>
    <col min="7" max="7" customWidth="true" hidden="true" style="77" width="5.0" collapsed="false"/>
    <col min="8" max="9" customWidth="true" hidden="true" style="77" width="5.1796875" collapsed="false"/>
    <col min="10" max="10" customWidth="true" hidden="true" style="18" width="24.26953125" collapsed="false"/>
    <col min="11" max="25" customWidth="true" style="18" width="15.7265625" collapsed="false"/>
    <col min="26" max="26" customWidth="true" style="18" width="1.7265625" collapsed="false"/>
    <col min="27" max="27" customWidth="true" style="18" width="9.54296875" collapsed="false"/>
    <col min="28" max="28" customWidth="true" style="18" width="12.78125" collapsed="false"/>
    <col min="36" max="36" customWidth="true" style="74" width="12.78125" collapsed="false"/>
    <col min="37" max="37" customWidth="true" style="18" width="12.78125" collapsed="false"/>
    <col min="38" max="38" style="18" width="12.78125" collapsed="false" customWidth="true"/>
  </cols>
  <sheetData>
    <row r="1" spans="1:36" ht="22" customHeight="1" x14ac:dyDescent="0.4">
      <c r="A1" s="19"/>
      <c r="B1" s="67" t="str">
        <f>I_ReportName</f>
        <v>JAHR_U</v>
      </c>
      <c r="D1" s="15" t="s">
        <v>218</v>
      </c>
      <c r="E1" s="19"/>
      <c r="H1" s="78"/>
      <c r="I1" s="78"/>
      <c r="K1" s="137" t="s">
        <v>219</v>
      </c>
      <c r="L1" s="137"/>
      <c r="M1" s="137"/>
      <c r="N1" s="137"/>
      <c r="O1" s="137"/>
      <c r="P1" s="75"/>
      <c r="Q1" s="75"/>
      <c r="R1" s="75"/>
      <c r="S1" s="75"/>
      <c r="T1" s="75"/>
      <c r="U1" s="35"/>
      <c r="AB1" s="29"/>
      <c r="AC1" s="29"/>
      <c r="AD1" s="29"/>
      <c r="AE1" s="29"/>
    </row>
    <row r="2" spans="1:36" ht="22" customHeight="1" x14ac:dyDescent="0.35">
      <c r="A2" s="19"/>
      <c r="B2" s="67" t="s">
        <v>132</v>
      </c>
      <c r="D2" s="221" t="s">
        <v>516</v>
      </c>
      <c r="E2" s="19"/>
      <c r="H2" s="78"/>
      <c r="I2" s="78"/>
      <c r="K2" s="138" t="s">
        <v>220</v>
      </c>
      <c r="L2" s="138"/>
      <c r="M2" s="138"/>
      <c r="N2" s="138"/>
      <c r="O2" s="138"/>
      <c r="P2" s="138"/>
      <c r="Q2" s="138"/>
      <c r="R2" s="138"/>
      <c r="S2" s="138"/>
      <c r="T2" s="138"/>
      <c r="U2" s="35"/>
      <c r="AB2" s="30"/>
      <c r="AC2" s="30"/>
      <c r="AD2" s="30"/>
      <c r="AE2" s="30"/>
    </row>
    <row r="3" spans="1:36" ht="22" customHeight="1" x14ac:dyDescent="0.3">
      <c r="A3" s="19"/>
      <c r="B3" s="67" t="str">
        <f>I_SubjectId</f>
        <v>XXXXXX</v>
      </c>
      <c r="D3" s="15" t="s">
        <v>507</v>
      </c>
      <c r="E3" s="19"/>
      <c r="H3" s="78"/>
      <c r="I3" s="78"/>
      <c r="K3" s="51" t="s">
        <v>285</v>
      </c>
      <c r="L3" s="52"/>
      <c r="M3" s="52"/>
      <c r="N3" s="52"/>
      <c r="O3" s="52"/>
      <c r="P3" s="53"/>
      <c r="Q3" s="53"/>
      <c r="R3" s="53"/>
      <c r="S3" s="53"/>
      <c r="T3" s="52"/>
      <c r="AB3" s="31"/>
      <c r="AC3" s="31"/>
      <c r="AD3" s="31"/>
      <c r="AE3" s="31"/>
    </row>
    <row r="4" spans="1:36" ht="22" customHeight="1" x14ac:dyDescent="0.3">
      <c r="A4" s="24"/>
      <c r="B4" s="68" t="str">
        <f>I_ReferDate</f>
        <v>jj.mm.aaaa</v>
      </c>
      <c r="D4" s="15" t="s">
        <v>216</v>
      </c>
      <c r="E4" s="24"/>
      <c r="H4" s="78"/>
      <c r="I4" s="78"/>
      <c r="U4" s="25"/>
      <c r="V4" s="25"/>
      <c r="W4" s="25"/>
    </row>
    <row r="5" spans="1:36" s="27" customFormat="1" ht="20.149999999999999" customHeight="1" x14ac:dyDescent="0.25">
      <c r="A5" s="74"/>
      <c r="B5" s="132">
        <f>COUNTIFS(AB21:AD109,"*ERROR*")+COUNTIFS(K112:Y156,"*ERROR*")+COUNTIFS(AB112:AP117,"*ERROR*")</f>
      </c>
      <c r="D5" s="216" t="s">
        <v>503</v>
      </c>
      <c r="E5" s="74"/>
      <c r="F5" s="102"/>
      <c r="G5" s="79"/>
      <c r="H5" s="80"/>
      <c r="I5" s="80"/>
      <c r="J5" s="74"/>
      <c r="K5" s="168" t="s">
        <v>279</v>
      </c>
      <c r="L5" s="74"/>
      <c r="M5" s="74"/>
      <c r="N5" s="74"/>
      <c r="O5" s="74"/>
      <c r="P5" s="74"/>
      <c r="Q5" s="74"/>
      <c r="R5" s="74"/>
      <c r="S5" s="74"/>
      <c r="T5" s="74"/>
      <c r="U5" s="74"/>
      <c r="V5" s="74"/>
      <c r="W5" s="74"/>
      <c r="Z5" s="74"/>
      <c r="AG5" s="18"/>
      <c r="AH5" s="18"/>
      <c r="AI5" s="18"/>
      <c r="AJ5" s="74"/>
    </row>
    <row r="6" spans="1:36" ht="20.149999999999999" customHeight="1" x14ac:dyDescent="0.25">
      <c r="A6" s="74"/>
      <c r="B6" s="132">
        <f>COUNTIFS(AB21:AD109,"*WARNING*")+COUNTIFS(K112:Y156,"*WARNING*")+COUNTIFS(AB112:AP117,"*WARNING*")</f>
      </c>
      <c r="C6" s="27"/>
      <c r="D6" s="216" t="s">
        <v>504</v>
      </c>
      <c r="E6" s="74"/>
      <c r="F6" s="102"/>
      <c r="G6" s="80"/>
      <c r="H6" s="80"/>
      <c r="I6" s="80"/>
      <c r="J6" s="74"/>
      <c r="K6" s="74"/>
      <c r="L6" s="74"/>
      <c r="M6" s="74"/>
      <c r="N6" s="74"/>
      <c r="O6" s="74"/>
      <c r="P6" s="74"/>
      <c r="Q6" s="74"/>
      <c r="R6" s="74"/>
      <c r="S6" s="74"/>
      <c r="T6" s="74"/>
      <c r="U6" s="74"/>
      <c r="V6" s="74"/>
      <c r="W6" s="74"/>
      <c r="X6" s="74"/>
      <c r="Y6" s="74"/>
      <c r="Z6" s="74"/>
    </row>
    <row r="7" spans="1:36" ht="15" hidden="1" customHeight="1" x14ac:dyDescent="0.25">
      <c r="A7" s="74"/>
      <c r="B7" s="74"/>
      <c r="C7" s="74"/>
      <c r="D7" s="74"/>
      <c r="E7" s="74"/>
      <c r="F7" s="102"/>
      <c r="G7" s="80"/>
      <c r="H7" s="80"/>
      <c r="I7" s="80"/>
      <c r="J7" s="74"/>
      <c r="K7" s="74"/>
      <c r="L7" s="74"/>
      <c r="M7" s="74"/>
      <c r="N7" s="74"/>
      <c r="O7" s="74"/>
      <c r="P7" s="74"/>
      <c r="Q7" s="74"/>
      <c r="R7" s="74"/>
      <c r="S7" s="74"/>
      <c r="T7" s="74"/>
      <c r="U7" s="74"/>
      <c r="V7" s="74"/>
      <c r="W7" s="74"/>
      <c r="X7" s="74"/>
      <c r="Y7" s="74"/>
      <c r="Z7" s="74"/>
    </row>
    <row r="8" spans="1:36" ht="15" hidden="1" customHeight="1" x14ac:dyDescent="0.25">
      <c r="A8" s="163"/>
      <c r="B8" s="163"/>
      <c r="C8" s="163"/>
      <c r="D8" s="163"/>
      <c r="E8" s="163"/>
      <c r="F8" s="163"/>
      <c r="G8" s="80"/>
      <c r="H8" s="80"/>
      <c r="I8" s="80"/>
      <c r="J8" s="163"/>
      <c r="K8" s="163"/>
      <c r="L8" s="163"/>
      <c r="M8" s="163"/>
      <c r="N8" s="163"/>
      <c r="O8" s="163"/>
      <c r="P8" s="163"/>
      <c r="Q8" s="163"/>
      <c r="R8" s="163"/>
      <c r="S8" s="163"/>
      <c r="T8" s="163"/>
      <c r="U8" s="163"/>
      <c r="V8" s="163"/>
      <c r="W8" s="163"/>
      <c r="X8" s="163"/>
      <c r="Y8" s="163"/>
      <c r="Z8" s="163"/>
      <c r="AJ8" s="163"/>
    </row>
    <row r="9" spans="1:36" ht="15" hidden="1" customHeight="1" x14ac:dyDescent="0.25">
      <c r="A9" s="74"/>
      <c r="B9" s="74"/>
      <c r="C9" s="74"/>
      <c r="D9" s="74"/>
      <c r="E9" s="74"/>
      <c r="F9" s="102"/>
      <c r="G9" s="80"/>
      <c r="H9" s="80"/>
      <c r="I9" s="80"/>
      <c r="J9" s="74"/>
      <c r="K9" s="74"/>
      <c r="L9" s="74"/>
      <c r="M9" s="74"/>
      <c r="N9" s="74"/>
      <c r="O9" s="74"/>
      <c r="P9" s="74"/>
      <c r="Q9" s="74"/>
      <c r="R9" s="74"/>
      <c r="S9" s="74"/>
      <c r="T9" s="74"/>
      <c r="U9" s="74"/>
      <c r="V9" s="74"/>
      <c r="W9" s="74"/>
      <c r="X9" s="74"/>
      <c r="Y9" s="74"/>
      <c r="Z9" s="74"/>
    </row>
    <row r="10" spans="1:36" ht="15" hidden="1" customHeight="1" x14ac:dyDescent="0.25">
      <c r="A10" s="74"/>
      <c r="B10" s="74"/>
      <c r="C10" s="74"/>
      <c r="D10" s="74"/>
      <c r="E10" s="74"/>
      <c r="F10" s="102"/>
      <c r="G10" s="80"/>
      <c r="H10" s="80"/>
      <c r="I10" s="80"/>
      <c r="J10" s="74"/>
      <c r="K10" s="74"/>
      <c r="L10" s="74"/>
      <c r="M10" s="74"/>
      <c r="N10" s="74"/>
      <c r="O10" s="74"/>
      <c r="P10" s="74"/>
      <c r="Q10" s="74"/>
      <c r="R10" s="74"/>
      <c r="S10" s="74"/>
      <c r="T10" s="74"/>
      <c r="U10" s="74"/>
      <c r="V10" s="74"/>
      <c r="W10" s="74"/>
      <c r="X10" s="74"/>
      <c r="Y10" s="74"/>
      <c r="Z10" s="74"/>
    </row>
    <row r="11" spans="1:36" ht="15" hidden="1" customHeight="1" x14ac:dyDescent="0.25">
      <c r="A11" s="74"/>
      <c r="B11" s="74"/>
      <c r="C11" s="74"/>
      <c r="D11" s="74"/>
      <c r="E11" s="74"/>
      <c r="F11" s="102"/>
      <c r="G11" s="80"/>
      <c r="H11" s="80"/>
      <c r="I11" s="80"/>
      <c r="J11" s="74"/>
      <c r="K11" s="74"/>
      <c r="L11" s="74"/>
      <c r="M11" s="74"/>
      <c r="N11" s="74"/>
      <c r="O11" s="74"/>
      <c r="P11" s="74"/>
      <c r="Q11" s="74"/>
      <c r="R11" s="74"/>
      <c r="S11" s="74"/>
      <c r="T11" s="74"/>
      <c r="U11" s="74"/>
      <c r="V11" s="74"/>
      <c r="W11" s="74"/>
      <c r="X11" s="74"/>
      <c r="Y11" s="74"/>
      <c r="Z11" s="74"/>
    </row>
    <row r="12" spans="1:36" ht="15" hidden="1" customHeight="1" x14ac:dyDescent="0.25">
      <c r="A12" s="74"/>
      <c r="B12" s="74"/>
      <c r="C12" s="74"/>
      <c r="D12" s="74"/>
      <c r="E12" s="74"/>
      <c r="F12" s="102"/>
      <c r="G12" s="80"/>
      <c r="H12" s="80"/>
      <c r="I12" s="80"/>
      <c r="J12" s="74"/>
      <c r="K12" s="74"/>
      <c r="L12" s="74"/>
      <c r="M12" s="74"/>
      <c r="N12" s="74"/>
      <c r="O12" s="74"/>
      <c r="P12" s="74"/>
      <c r="Q12" s="74"/>
      <c r="R12" s="74"/>
      <c r="S12" s="74"/>
      <c r="T12" s="74"/>
      <c r="U12" s="74"/>
      <c r="V12" s="74"/>
      <c r="W12" s="74"/>
      <c r="X12" s="74"/>
      <c r="Y12" s="74"/>
      <c r="Z12" s="74"/>
    </row>
    <row r="13" spans="1:36" ht="15" hidden="1" customHeight="1" x14ac:dyDescent="0.25">
      <c r="A13" s="74"/>
      <c r="B13" s="74"/>
      <c r="C13" s="74"/>
      <c r="D13" s="74"/>
      <c r="E13" s="74"/>
      <c r="F13" s="102"/>
      <c r="G13" s="80"/>
      <c r="H13" s="80"/>
      <c r="I13" s="80"/>
      <c r="J13" s="74"/>
      <c r="K13" s="74"/>
      <c r="L13" s="74"/>
      <c r="M13" s="74"/>
      <c r="N13" s="74"/>
      <c r="O13" s="74"/>
      <c r="P13" s="74"/>
      <c r="Q13" s="74"/>
      <c r="R13" s="74"/>
      <c r="S13" s="74"/>
      <c r="T13" s="74"/>
      <c r="U13" s="74"/>
      <c r="V13" s="74"/>
      <c r="W13" s="74"/>
      <c r="X13" s="74"/>
      <c r="Y13" s="74"/>
      <c r="Z13" s="74"/>
    </row>
    <row r="14" spans="1:36" ht="15" hidden="1" customHeight="1" x14ac:dyDescent="0.25">
      <c r="A14" s="74"/>
      <c r="B14" s="74"/>
      <c r="C14" s="74"/>
      <c r="D14" s="74"/>
      <c r="E14" s="74"/>
      <c r="F14" s="102"/>
      <c r="G14" s="80"/>
      <c r="H14" s="80"/>
      <c r="I14" s="80"/>
      <c r="J14" s="74"/>
      <c r="K14" s="74"/>
      <c r="L14" s="74"/>
      <c r="M14" s="74"/>
      <c r="N14" s="74"/>
      <c r="O14" s="74"/>
      <c r="P14" s="74"/>
      <c r="Q14" s="74"/>
      <c r="R14" s="74"/>
      <c r="S14" s="74"/>
      <c r="T14" s="74"/>
      <c r="U14" s="74"/>
      <c r="V14" s="74"/>
      <c r="W14" s="74"/>
      <c r="X14" s="74"/>
      <c r="Y14" s="74"/>
      <c r="Z14" s="74"/>
    </row>
    <row r="15" spans="1:36" ht="15" customHeight="1" x14ac:dyDescent="0.25">
      <c r="A15" s="74"/>
      <c r="B15" s="74"/>
      <c r="C15" s="74"/>
      <c r="D15" s="74"/>
      <c r="E15" s="74"/>
      <c r="F15" s="102"/>
      <c r="G15" s="80"/>
      <c r="H15" s="80"/>
      <c r="I15" s="80"/>
      <c r="J15" s="74"/>
      <c r="K15" s="74"/>
      <c r="L15" s="74"/>
      <c r="M15" s="74"/>
      <c r="N15" s="74"/>
      <c r="O15" s="74"/>
      <c r="P15" s="74"/>
      <c r="Q15" s="74"/>
      <c r="R15" s="74"/>
      <c r="S15" s="74"/>
      <c r="T15" s="74"/>
      <c r="U15" s="74"/>
      <c r="V15" s="74"/>
      <c r="W15" s="74"/>
      <c r="X15" s="74"/>
      <c r="Y15" s="74"/>
      <c r="Z15" s="74"/>
    </row>
    <row r="16" spans="1:36" ht="29.25" customHeight="1" x14ac:dyDescent="0.25">
      <c r="A16" s="33"/>
      <c r="B16" s="33"/>
      <c r="C16" s="33"/>
      <c r="D16" s="34"/>
      <c r="E16" s="33"/>
      <c r="F16" s="42"/>
      <c r="G16" s="81"/>
      <c r="H16" s="81"/>
      <c r="I16" s="81"/>
      <c r="J16" s="34"/>
      <c r="K16" s="237" t="s">
        <v>280</v>
      </c>
      <c r="L16" s="238"/>
      <c r="M16" s="238"/>
      <c r="N16" s="238"/>
      <c r="O16" s="238"/>
      <c r="P16" s="238"/>
      <c r="Q16" s="239"/>
      <c r="R16" s="237" t="s">
        <v>281</v>
      </c>
      <c r="S16" s="238"/>
      <c r="T16" s="238"/>
      <c r="U16" s="238"/>
      <c r="V16" s="238"/>
      <c r="W16" s="238"/>
      <c r="X16" s="238"/>
      <c r="Y16" s="232" t="s">
        <v>282</v>
      </c>
      <c r="Z16" s="42"/>
    </row>
    <row r="17" spans="1:36" ht="28.5" customHeight="1" x14ac:dyDescent="0.25">
      <c r="A17" s="24"/>
      <c r="B17" s="24"/>
      <c r="C17" s="24"/>
      <c r="D17" s="39"/>
      <c r="E17" s="24"/>
      <c r="F17" s="43"/>
      <c r="G17" s="82"/>
      <c r="H17" s="82"/>
      <c r="I17" s="82"/>
      <c r="J17" s="39"/>
      <c r="K17" s="114" t="s">
        <v>2</v>
      </c>
      <c r="L17" s="114" t="s">
        <v>283</v>
      </c>
      <c r="M17" s="114" t="s">
        <v>5</v>
      </c>
      <c r="N17" s="114" t="s">
        <v>3</v>
      </c>
      <c r="O17" s="114" t="s">
        <v>6</v>
      </c>
      <c r="P17" s="114" t="s">
        <v>284</v>
      </c>
      <c r="Q17" s="114" t="s">
        <v>4</v>
      </c>
      <c r="R17" s="114" t="s">
        <v>2</v>
      </c>
      <c r="S17" s="114" t="s">
        <v>283</v>
      </c>
      <c r="T17" s="114" t="s">
        <v>5</v>
      </c>
      <c r="U17" s="114" t="s">
        <v>3</v>
      </c>
      <c r="V17" s="114" t="s">
        <v>6</v>
      </c>
      <c r="W17" s="114" t="s">
        <v>284</v>
      </c>
      <c r="X17" s="114" t="s">
        <v>4</v>
      </c>
      <c r="Y17" s="233"/>
      <c r="Z17" s="43"/>
    </row>
    <row r="18" spans="1:36" x14ac:dyDescent="0.25">
      <c r="A18" s="40"/>
      <c r="B18" s="40"/>
      <c r="C18" s="40"/>
      <c r="D18" s="41"/>
      <c r="E18" s="40"/>
      <c r="F18" s="105"/>
      <c r="G18" s="83"/>
      <c r="H18" s="83"/>
      <c r="I18" s="83"/>
      <c r="J18" s="41"/>
      <c r="K18" s="103" t="str">
        <f>SUBSTITUTE(ADDRESS(1,COLUMN(),4),1,)</f>
        <v>K</v>
      </c>
      <c r="L18" s="103" t="str">
        <f t="shared" ref="L18:Y18" si="0">SUBSTITUTE(ADDRESS(1,COLUMN(),4),1,)</f>
        <v>L</v>
      </c>
      <c r="M18" s="103" t="str">
        <f t="shared" si="0"/>
        <v>M</v>
      </c>
      <c r="N18" s="103" t="str">
        <f t="shared" si="0"/>
        <v>N</v>
      </c>
      <c r="O18" s="103" t="str">
        <f t="shared" si="0"/>
        <v>O</v>
      </c>
      <c r="P18" s="103" t="str">
        <f t="shared" si="0"/>
        <v>P</v>
      </c>
      <c r="Q18" s="103" t="str">
        <f t="shared" si="0"/>
        <v>Q</v>
      </c>
      <c r="R18" s="103" t="str">
        <f t="shared" si="0"/>
        <v>R</v>
      </c>
      <c r="S18" s="103" t="str">
        <f t="shared" si="0"/>
        <v>S</v>
      </c>
      <c r="T18" s="103" t="str">
        <f t="shared" si="0"/>
        <v>T</v>
      </c>
      <c r="U18" s="103" t="str">
        <f t="shared" si="0"/>
        <v>U</v>
      </c>
      <c r="V18" s="103" t="str">
        <f t="shared" si="0"/>
        <v>V</v>
      </c>
      <c r="W18" s="103" t="str">
        <f t="shared" si="0"/>
        <v>W</v>
      </c>
      <c r="X18" s="103" t="str">
        <f t="shared" si="0"/>
        <v>X</v>
      </c>
      <c r="Y18" s="103" t="str">
        <f t="shared" si="0"/>
        <v>Y</v>
      </c>
      <c r="Z18" s="43"/>
      <c r="AH18" s="28"/>
    </row>
    <row r="19" spans="1:36" hidden="1" x14ac:dyDescent="0.25">
      <c r="A19" s="74"/>
      <c r="C19" s="76"/>
      <c r="D19" s="74"/>
      <c r="E19" s="74"/>
      <c r="F19" s="103"/>
      <c r="G19" s="84"/>
      <c r="H19" s="84"/>
      <c r="I19" s="84"/>
      <c r="J19" s="38"/>
      <c r="K19" s="234"/>
      <c r="L19" s="235"/>
      <c r="M19" s="235"/>
      <c r="N19" s="235"/>
      <c r="O19" s="235"/>
      <c r="P19" s="235"/>
      <c r="Q19" s="236"/>
      <c r="R19" s="234"/>
      <c r="S19" s="235"/>
      <c r="T19" s="235"/>
      <c r="U19" s="235"/>
      <c r="V19" s="235"/>
      <c r="W19" s="235"/>
      <c r="X19" s="236"/>
      <c r="Y19" s="98"/>
      <c r="Z19" s="43"/>
    </row>
    <row r="20" spans="1:36" hidden="1" x14ac:dyDescent="0.25">
      <c r="A20" s="74"/>
      <c r="C20" s="76"/>
      <c r="D20" s="74"/>
      <c r="E20" s="74"/>
      <c r="F20" s="103"/>
      <c r="G20" s="97"/>
      <c r="H20" s="97"/>
      <c r="I20" s="97"/>
      <c r="J20" s="38"/>
      <c r="K20" s="38"/>
      <c r="L20" s="107"/>
      <c r="M20" s="38"/>
      <c r="N20" s="38"/>
      <c r="O20" s="38"/>
      <c r="P20" s="107"/>
      <c r="Q20" s="38"/>
      <c r="R20" s="38"/>
      <c r="S20" s="107"/>
      <c r="T20" s="38"/>
      <c r="U20" s="38"/>
      <c r="V20" s="38"/>
      <c r="W20" s="107"/>
      <c r="X20" s="38"/>
      <c r="Y20" s="38"/>
      <c r="Z20" s="43"/>
    </row>
    <row r="21" spans="1:36" s="52" customFormat="1" ht="25" customHeight="1" x14ac:dyDescent="0.3">
      <c r="A21" s="56"/>
      <c r="C21" s="76"/>
      <c r="D21" s="176" t="s">
        <v>229</v>
      </c>
      <c r="E21" s="56"/>
      <c r="F21" s="103">
        <f>ROW()</f>
        <v>21</v>
      </c>
      <c r="G21" s="84"/>
      <c r="H21" s="84"/>
      <c r="I21" s="84"/>
      <c r="J21" s="23"/>
      <c r="K21" s="54"/>
      <c r="L21" s="61"/>
      <c r="M21" s="54"/>
      <c r="N21" s="54"/>
      <c r="O21" s="54"/>
      <c r="P21" s="54"/>
      <c r="Q21" s="54"/>
      <c r="R21" s="54"/>
      <c r="S21" s="61"/>
      <c r="T21" s="54"/>
      <c r="U21" s="54"/>
      <c r="V21" s="54"/>
      <c r="W21" s="54"/>
      <c r="X21" s="54"/>
      <c r="Y21" s="54"/>
      <c r="Z21" s="103"/>
      <c r="AB21" s="254">
        <f>IF(ABS(Q21-SUM(K21,N21,O21,M21,P21))&lt;=0.5,"OK","Q21: ERROR")</f>
      </c>
      <c r="AC21" s="254">
        <f>IF(ABS(X21-SUM(R21,U21,V21,T21,W21))&lt;=0.5,"OK","X21: ERROR")</f>
      </c>
      <c r="AD21" s="254">
        <f>IF(ABS(Y21-SUM(X21,Q21))&lt;=0.5,"OK","Y21: ERROR")</f>
      </c>
      <c r="AH21" s="57"/>
      <c r="AJ21" s="74"/>
    </row>
    <row r="22" spans="1:36" ht="15" customHeight="1" x14ac:dyDescent="0.25">
      <c r="A22" s="74"/>
      <c r="C22" s="76"/>
      <c r="D22" s="177" t="s">
        <v>230</v>
      </c>
      <c r="E22" s="74"/>
      <c r="F22" s="103">
        <f>ROW()</f>
        <v>22</v>
      </c>
      <c r="G22" s="84"/>
      <c r="H22" s="84"/>
      <c r="I22" s="84"/>
      <c r="J22" s="23"/>
      <c r="K22" s="48"/>
      <c r="L22" s="61"/>
      <c r="M22" s="61"/>
      <c r="N22" s="61"/>
      <c r="O22" s="61"/>
      <c r="P22" s="61"/>
      <c r="Q22" s="54"/>
      <c r="R22" s="48"/>
      <c r="S22" s="61"/>
      <c r="T22" s="61"/>
      <c r="U22" s="61"/>
      <c r="V22" s="61"/>
      <c r="W22" s="61"/>
      <c r="X22" s="54"/>
      <c r="Y22" s="54"/>
      <c r="Z22" s="103"/>
      <c r="AB22" s="254">
        <f>IF(ABS(Q22-SUM(K22))&lt;=0.5,"OK","Q22: ERROR")</f>
      </c>
      <c r="AC22" s="254">
        <f>IF(ABS(X22-SUM(R22))&lt;=0.5,"OK","X22: ERROR")</f>
      </c>
      <c r="AD22" s="254">
        <f>IF(ABS(Y22-SUM(X22,Q22))&lt;=0.5,"OK","Y22: ERROR")</f>
      </c>
      <c r="AH22" s="74"/>
    </row>
    <row r="23" spans="1:36" ht="28.5" customHeight="1" x14ac:dyDescent="0.25">
      <c r="A23" s="74"/>
      <c r="C23" s="76"/>
      <c r="D23" s="177" t="s">
        <v>231</v>
      </c>
      <c r="E23" s="74"/>
      <c r="F23" s="103">
        <f>ROW()</f>
        <v>23</v>
      </c>
      <c r="G23" s="84"/>
      <c r="H23" s="84"/>
      <c r="I23" s="84"/>
      <c r="J23" s="106"/>
      <c r="K23" s="48"/>
      <c r="L23" s="61"/>
      <c r="M23" s="48"/>
      <c r="N23" s="48"/>
      <c r="O23" s="48"/>
      <c r="P23" s="48"/>
      <c r="Q23" s="54"/>
      <c r="R23" s="48"/>
      <c r="S23" s="61"/>
      <c r="T23" s="48"/>
      <c r="U23" s="48"/>
      <c r="V23" s="48"/>
      <c r="W23" s="48"/>
      <c r="X23" s="54"/>
      <c r="Y23" s="54"/>
      <c r="Z23" s="103"/>
      <c r="AB23" s="254">
        <f>IF(ABS(Q23-SUM(K23,N23,O23,M23,P23))&lt;=0.5,"OK","Q23: ERROR")</f>
      </c>
      <c r="AC23" s="254">
        <f>IF(ABS(X23-SUM(R23,U23,V23,T23,W23))&lt;=0.5,"OK","X23: ERROR")</f>
      </c>
      <c r="AD23" s="254">
        <f>IF(ABS(Y23-SUM(X23,Q23))&lt;=0.5,"OK","Y23: ERROR")</f>
      </c>
      <c r="AH23" s="74"/>
    </row>
    <row r="24" spans="1:36" ht="15" customHeight="1" x14ac:dyDescent="0.25">
      <c r="A24" s="74"/>
      <c r="C24" s="76"/>
      <c r="D24" s="177" t="s">
        <v>232</v>
      </c>
      <c r="E24" s="74"/>
      <c r="F24" s="103">
        <f>ROW()</f>
        <v>24</v>
      </c>
      <c r="G24" s="84"/>
      <c r="H24" s="84"/>
      <c r="I24" s="84"/>
      <c r="J24" s="106"/>
      <c r="K24" s="48"/>
      <c r="L24" s="61"/>
      <c r="M24" s="61"/>
      <c r="N24" s="61"/>
      <c r="O24" s="61"/>
      <c r="P24" s="61"/>
      <c r="Q24" s="54"/>
      <c r="R24" s="61"/>
      <c r="S24" s="61"/>
      <c r="T24" s="61"/>
      <c r="U24" s="61"/>
      <c r="V24" s="61"/>
      <c r="W24" s="61"/>
      <c r="X24" s="61"/>
      <c r="Y24" s="54"/>
      <c r="Z24" s="103"/>
      <c r="AB24" s="254">
        <f>IF(ABS(Q24-SUM(K24))&lt;=0.5,"OK","Q24: ERROR")</f>
      </c>
      <c r="AD24" s="254">
        <f>IF(ABS(Y24-SUM(Q24))&lt;=0.5,"OK","Y24: ERROR")</f>
      </c>
      <c r="AH24" s="74"/>
    </row>
    <row r="25" spans="1:36" ht="28.75" customHeight="1" x14ac:dyDescent="0.25">
      <c r="A25" s="74"/>
      <c r="C25" s="76"/>
      <c r="D25" s="44" t="s">
        <v>233</v>
      </c>
      <c r="E25" s="74"/>
      <c r="F25" s="103">
        <f>ROW()</f>
        <v>25</v>
      </c>
      <c r="G25" s="84"/>
      <c r="H25" s="84"/>
      <c r="I25" s="84"/>
      <c r="J25" s="106"/>
      <c r="K25" s="61"/>
      <c r="L25" s="61"/>
      <c r="M25" s="61"/>
      <c r="N25" s="61"/>
      <c r="O25" s="61"/>
      <c r="P25" s="61"/>
      <c r="Q25" s="61"/>
      <c r="R25" s="48"/>
      <c r="S25" s="61"/>
      <c r="T25" s="48"/>
      <c r="U25" s="48"/>
      <c r="V25" s="48"/>
      <c r="W25" s="48"/>
      <c r="X25" s="54"/>
      <c r="Y25" s="54"/>
      <c r="Z25" s="103"/>
      <c r="AC25" s="254">
        <f>IF(ABS(X25-SUM(R25,U25,V25,T25,W25))&lt;=0.5,"OK","X25: ERROR")</f>
      </c>
      <c r="AD25" s="254">
        <f>IF(ABS(Y25-SUM(X25))&lt;=0.5,"OK","Y25: ERROR")</f>
      </c>
      <c r="AH25" s="74"/>
    </row>
    <row r="26" spans="1:36" ht="28.75" customHeight="1" x14ac:dyDescent="0.25">
      <c r="A26" s="74"/>
      <c r="C26" s="76"/>
      <c r="D26" s="94" t="s">
        <v>234</v>
      </c>
      <c r="E26" s="74"/>
      <c r="F26" s="103">
        <f>ROW()</f>
        <v>26</v>
      </c>
      <c r="G26" s="84"/>
      <c r="H26" s="84"/>
      <c r="I26" s="84"/>
      <c r="J26" s="106"/>
      <c r="K26" s="48"/>
      <c r="L26" s="61"/>
      <c r="M26" s="61"/>
      <c r="N26" s="61"/>
      <c r="O26" s="61"/>
      <c r="P26" s="61"/>
      <c r="Q26" s="54"/>
      <c r="R26" s="61"/>
      <c r="S26" s="61"/>
      <c r="T26" s="61"/>
      <c r="U26" s="48"/>
      <c r="V26" s="61"/>
      <c r="W26" s="61"/>
      <c r="X26" s="54"/>
      <c r="Y26" s="54"/>
      <c r="Z26" s="103"/>
      <c r="AB26" s="254">
        <f>IF(ABS(Q26-SUM(K26))&lt;=0.5,"OK","Q26: ERROR")</f>
      </c>
      <c r="AC26" s="254">
        <f>IF(ABS(X26-SUM(U26))&lt;=0.5,"OK","X26: ERROR")</f>
      </c>
      <c r="AD26" s="254">
        <f>IF(ABS(Y26-SUM(X26,Q26))&lt;=0.5,"OK","Y26: ERROR")</f>
      </c>
      <c r="AH26" s="74"/>
    </row>
    <row r="27" spans="1:36" ht="28.75" customHeight="1" x14ac:dyDescent="0.25">
      <c r="A27" s="74"/>
      <c r="C27" s="76"/>
      <c r="D27" s="94" t="s">
        <v>235</v>
      </c>
      <c r="E27" s="74"/>
      <c r="F27" s="103">
        <f>ROW()</f>
        <v>27</v>
      </c>
      <c r="G27" s="84"/>
      <c r="H27" s="84"/>
      <c r="I27" s="84"/>
      <c r="J27" s="106"/>
      <c r="K27" s="61"/>
      <c r="L27" s="61"/>
      <c r="M27" s="61"/>
      <c r="N27" s="61"/>
      <c r="O27" s="61"/>
      <c r="P27" s="61"/>
      <c r="Q27" s="61"/>
      <c r="R27" s="48"/>
      <c r="S27" s="61"/>
      <c r="T27" s="48"/>
      <c r="U27" s="48"/>
      <c r="V27" s="48"/>
      <c r="W27" s="48"/>
      <c r="X27" s="54"/>
      <c r="Y27" s="54"/>
      <c r="Z27" s="103"/>
      <c r="AC27" s="254">
        <f>IF(ABS(X27-SUM(R27,U27,V27,T27,W27))&lt;=0.5,"OK","X27: ERROR")</f>
      </c>
      <c r="AD27" s="254">
        <f>IF(ABS(Y27-SUM(X27))&lt;=0.5,"OK","Y27: ERROR")</f>
      </c>
      <c r="AH27" s="74"/>
    </row>
    <row r="28" spans="1:36" ht="42.75" customHeight="1" x14ac:dyDescent="0.25">
      <c r="A28" s="74"/>
      <c r="C28" s="76"/>
      <c r="D28" s="94" t="s">
        <v>236</v>
      </c>
      <c r="E28" s="74"/>
      <c r="F28" s="103">
        <f>ROW()</f>
        <v>28</v>
      </c>
      <c r="G28" s="84"/>
      <c r="H28" s="84"/>
      <c r="I28" s="84"/>
      <c r="J28" s="106"/>
      <c r="K28" s="61"/>
      <c r="L28" s="61"/>
      <c r="M28" s="61"/>
      <c r="N28" s="61"/>
      <c r="O28" s="61"/>
      <c r="P28" s="61"/>
      <c r="Q28" s="61"/>
      <c r="R28" s="48"/>
      <c r="S28" s="61"/>
      <c r="T28" s="48"/>
      <c r="U28" s="48"/>
      <c r="V28" s="48"/>
      <c r="W28" s="48"/>
      <c r="X28" s="54"/>
      <c r="Y28" s="54"/>
      <c r="Z28" s="103"/>
      <c r="AC28" s="254">
        <f>IF(ABS(X28-SUM(R28,U28,V28,T28,W28))&lt;=0.5,"OK","X28: ERROR")</f>
      </c>
      <c r="AD28" s="254">
        <f>IF(ABS(Y28-SUM(X28))&lt;=0.5,"OK","Y28: ERROR")</f>
      </c>
      <c r="AH28" s="74"/>
      <c r="AJ28"/>
    </row>
    <row r="29" spans="1:36" s="52" customFormat="1" ht="25" customHeight="1" x14ac:dyDescent="0.3">
      <c r="A29" s="56"/>
      <c r="C29" s="76"/>
      <c r="D29" s="176" t="s">
        <v>237</v>
      </c>
      <c r="E29" s="56"/>
      <c r="F29" s="103">
        <f>ROW()</f>
        <v>29</v>
      </c>
      <c r="G29" s="84"/>
      <c r="H29" s="84"/>
      <c r="I29" s="84"/>
      <c r="J29" s="23"/>
      <c r="K29" s="54"/>
      <c r="L29" s="54"/>
      <c r="M29" s="54"/>
      <c r="N29" s="54"/>
      <c r="O29" s="54"/>
      <c r="P29" s="54"/>
      <c r="Q29" s="54"/>
      <c r="R29" s="54"/>
      <c r="S29" s="54"/>
      <c r="T29" s="54"/>
      <c r="U29" s="54"/>
      <c r="V29" s="54"/>
      <c r="W29" s="54"/>
      <c r="X29" s="54"/>
      <c r="Y29" s="54"/>
      <c r="Z29" s="103"/>
      <c r="AB29" s="254">
        <f>IF(ABS(Q29-SUM(K29,L29,N29,O29,P29,M29))&lt;=0.5,"OK","Q29: ERROR")</f>
      </c>
      <c r="AC29" s="254">
        <f>IF(ABS(X29-SUM(R29,S29,U29,V29,W29,T29))&lt;=0.5,"OK","X29: ERROR")</f>
      </c>
      <c r="AD29" s="254">
        <f>IF(ABS(Y29-SUM(X29,Q29))&lt;=0.5,"OK","Y29: ERROR")</f>
      </c>
      <c r="AH29" s="56"/>
      <c r="AJ29" s="101"/>
    </row>
    <row r="30" spans="1:36" ht="15" customHeight="1" x14ac:dyDescent="0.25">
      <c r="A30" s="74"/>
      <c r="C30" s="76"/>
      <c r="D30" s="45" t="s">
        <v>238</v>
      </c>
      <c r="E30" s="74"/>
      <c r="F30" s="103">
        <f>ROW()</f>
        <v>30</v>
      </c>
      <c r="G30" s="97"/>
      <c r="H30" s="84"/>
      <c r="I30" s="84"/>
      <c r="J30" s="23"/>
      <c r="K30" s="48"/>
      <c r="L30" s="48"/>
      <c r="M30" s="48"/>
      <c r="N30" s="48"/>
      <c r="O30" s="48"/>
      <c r="P30" s="48"/>
      <c r="Q30" s="54"/>
      <c r="R30" s="48"/>
      <c r="S30" s="48"/>
      <c r="T30" s="48"/>
      <c r="U30" s="48"/>
      <c r="V30" s="48"/>
      <c r="W30" s="48"/>
      <c r="X30" s="54"/>
      <c r="Y30" s="54"/>
      <c r="Z30" s="103"/>
      <c r="AB30" s="254">
        <f>IF(ABS(Q30-SUM(K30,L30,N30,O30,P30,M30))&lt;=0.5,"OK","Q30: ERROR")</f>
      </c>
      <c r="AC30" s="254">
        <f>IF(ABS(X30-SUM(R30,S30,U30,V30,W30,T30))&lt;=0.5,"OK","X30: ERROR")</f>
      </c>
      <c r="AD30" s="254">
        <f>IF(ABS(Y30-SUM(X30,Q30))&lt;=0.5,"OK","Y30: ERROR")</f>
      </c>
      <c r="AH30" s="74"/>
      <c r="AJ30" s="101"/>
    </row>
    <row r="31" spans="1:36" ht="15" customHeight="1" x14ac:dyDescent="0.25">
      <c r="A31" s="74"/>
      <c r="C31" s="76"/>
      <c r="D31" s="44" t="s">
        <v>239</v>
      </c>
      <c r="E31" s="74"/>
      <c r="F31" s="103">
        <f>ROW()</f>
        <v>31</v>
      </c>
      <c r="G31" s="97"/>
      <c r="H31" s="84"/>
      <c r="I31" s="84"/>
      <c r="J31" s="23"/>
      <c r="K31" s="48"/>
      <c r="L31" s="48"/>
      <c r="M31" s="48"/>
      <c r="N31" s="48"/>
      <c r="O31" s="48"/>
      <c r="P31" s="48"/>
      <c r="Q31" s="54"/>
      <c r="R31" s="48"/>
      <c r="S31" s="48"/>
      <c r="T31" s="48"/>
      <c r="U31" s="48"/>
      <c r="V31" s="48"/>
      <c r="W31" s="48"/>
      <c r="X31" s="54"/>
      <c r="Y31" s="54"/>
      <c r="Z31" s="103"/>
      <c r="AB31" s="254">
        <f>IF(ABS(Q31-SUM(K31,L31,N31,O31,P31,M31))&lt;=0.5,"OK","Q31: ERROR")</f>
      </c>
      <c r="AC31" s="254">
        <f>IF(ABS(X31-SUM(R31,S31,U31,V31,W31,T31))&lt;=0.5,"OK","X31: ERROR")</f>
      </c>
      <c r="AD31" s="254">
        <f>IF(ABS(Y31-SUM(X31,Q31))&lt;=0.5,"OK","Y31: ERROR")</f>
      </c>
      <c r="AH31" s="74"/>
      <c r="AJ31" s="101"/>
    </row>
    <row r="32" spans="1:36" ht="15" customHeight="1" x14ac:dyDescent="0.25">
      <c r="A32" s="74"/>
      <c r="C32" s="76"/>
      <c r="D32" s="44" t="s">
        <v>240</v>
      </c>
      <c r="E32" s="74"/>
      <c r="F32" s="103">
        <f>ROW()</f>
        <v>32</v>
      </c>
      <c r="G32" s="97"/>
      <c r="H32" s="84"/>
      <c r="I32" s="84"/>
      <c r="J32" s="23"/>
      <c r="K32" s="22"/>
      <c r="L32" s="22"/>
      <c r="M32" s="22"/>
      <c r="N32" s="22"/>
      <c r="O32" s="22"/>
      <c r="P32" s="22"/>
      <c r="Q32" s="54"/>
      <c r="R32" s="22"/>
      <c r="S32" s="22"/>
      <c r="T32" s="22"/>
      <c r="U32" s="22"/>
      <c r="V32" s="22"/>
      <c r="W32" s="22"/>
      <c r="X32" s="54"/>
      <c r="Y32" s="54"/>
      <c r="Z32" s="103"/>
      <c r="AB32" s="254">
        <f>IF(ABS(Q32-SUM(K32,L32,N32,O32,P32,M32))&lt;=0.5,"OK","Q32: ERROR")</f>
      </c>
      <c r="AC32" s="254">
        <f>IF(ABS(X32-SUM(R32,S32,U32,V32,W32,T32))&lt;=0.5,"OK","X32: ERROR")</f>
      </c>
      <c r="AD32" s="254">
        <f>IF(ABS(Y32-SUM(X32,Q32))&lt;=0.5,"OK","Y32: ERROR")</f>
      </c>
      <c r="AH32" s="74"/>
      <c r="AJ32" s="101"/>
    </row>
    <row r="33" spans="1:36" ht="15" customHeight="1" x14ac:dyDescent="0.25">
      <c r="A33" s="74"/>
      <c r="C33" s="76"/>
      <c r="D33" s="46" t="s">
        <v>241</v>
      </c>
      <c r="E33" s="74"/>
      <c r="F33" s="103">
        <f>ROW()</f>
        <v>33</v>
      </c>
      <c r="G33" s="97"/>
      <c r="H33" s="84"/>
      <c r="I33" s="84"/>
      <c r="J33" s="23"/>
      <c r="K33" s="48"/>
      <c r="L33" s="48"/>
      <c r="M33" s="48"/>
      <c r="N33" s="48"/>
      <c r="O33" s="48"/>
      <c r="P33" s="48"/>
      <c r="Q33" s="54"/>
      <c r="R33" s="48"/>
      <c r="S33" s="48"/>
      <c r="T33" s="48"/>
      <c r="U33" s="48"/>
      <c r="V33" s="48"/>
      <c r="W33" s="48"/>
      <c r="X33" s="54"/>
      <c r="Y33" s="54"/>
      <c r="Z33" s="103"/>
      <c r="AB33" s="254">
        <f>IF(ABS(Q33-SUM(K33,L33,N33,O33,P33,M33))&lt;=0.5,"OK","Q33: ERROR")</f>
      </c>
      <c r="AC33" s="254">
        <f>IF(ABS(X33-SUM(R33,S33,U33,V33,W33,T33))&lt;=0.5,"OK","X33: ERROR")</f>
      </c>
      <c r="AD33" s="254">
        <f>IF(ABS(Y33-SUM(X33,Q33))&lt;=0.5,"OK","Y33: ERROR")</f>
      </c>
      <c r="AH33" s="74"/>
      <c r="AJ33" s="101"/>
    </row>
    <row r="34" spans="1:36" ht="15" customHeight="1" x14ac:dyDescent="0.25">
      <c r="A34" s="74"/>
      <c r="C34" s="76"/>
      <c r="D34" s="47" t="s">
        <v>242</v>
      </c>
      <c r="E34" s="74"/>
      <c r="F34" s="103">
        <f>ROW()</f>
        <v>34</v>
      </c>
      <c r="G34" s="97"/>
      <c r="H34" s="84"/>
      <c r="I34" s="84"/>
      <c r="J34" s="23"/>
      <c r="K34" s="48"/>
      <c r="L34" s="48"/>
      <c r="M34" s="48"/>
      <c r="N34" s="48"/>
      <c r="O34" s="48"/>
      <c r="P34" s="48"/>
      <c r="Q34" s="54"/>
      <c r="R34" s="48"/>
      <c r="S34" s="48"/>
      <c r="T34" s="48"/>
      <c r="U34" s="48"/>
      <c r="V34" s="48"/>
      <c r="W34" s="48"/>
      <c r="X34" s="54"/>
      <c r="Y34" s="54"/>
      <c r="Z34" s="103"/>
      <c r="AB34" s="254">
        <f>IF(ABS(Q34-SUM(K34,L34,N34,O34,P34,M34))&lt;=0.5,"OK","Q34: ERROR")</f>
      </c>
      <c r="AC34" s="254">
        <f>IF(ABS(X34-SUM(R34,S34,U34,V34,W34,T34))&lt;=0.5,"OK","X34: ERROR")</f>
      </c>
      <c r="AD34" s="254">
        <f>IF(ABS(Y34-SUM(X34,Q34))&lt;=0.5,"OK","Y34: ERROR")</f>
      </c>
      <c r="AH34" s="74"/>
    </row>
    <row r="35" spans="1:36" ht="15" customHeight="1" x14ac:dyDescent="0.25">
      <c r="A35" s="74"/>
      <c r="C35" s="76"/>
      <c r="D35" s="47" t="s">
        <v>243</v>
      </c>
      <c r="E35" s="74"/>
      <c r="F35" s="103">
        <f>ROW()</f>
        <v>35</v>
      </c>
      <c r="G35" s="97"/>
      <c r="H35" s="84"/>
      <c r="I35" s="84"/>
      <c r="J35" s="23"/>
      <c r="K35" s="48"/>
      <c r="L35" s="48"/>
      <c r="M35" s="48"/>
      <c r="N35" s="48"/>
      <c r="O35" s="48"/>
      <c r="P35" s="48"/>
      <c r="Q35" s="54"/>
      <c r="R35" s="48"/>
      <c r="S35" s="48"/>
      <c r="T35" s="48"/>
      <c r="U35" s="48"/>
      <c r="V35" s="48"/>
      <c r="W35" s="48"/>
      <c r="X35" s="54"/>
      <c r="Y35" s="54"/>
      <c r="Z35" s="103"/>
      <c r="AB35" s="254">
        <f>IF(ABS(Q35-SUM(K35,L35,N35,O35,P35,M35))&lt;=0.5,"OK","Q35: ERROR")</f>
      </c>
      <c r="AC35" s="254">
        <f>IF(ABS(X35-SUM(R35,S35,U35,V35,W35,T35))&lt;=0.5,"OK","X35: ERROR")</f>
      </c>
      <c r="AD35" s="254">
        <f>IF(ABS(Y35-SUM(X35,Q35))&lt;=0.5,"OK","Y35: ERROR")</f>
      </c>
      <c r="AH35" s="74"/>
    </row>
    <row r="36" spans="1:36" ht="15" customHeight="1" x14ac:dyDescent="0.25">
      <c r="A36" s="74"/>
      <c r="C36" s="76"/>
      <c r="D36" s="47" t="s">
        <v>244</v>
      </c>
      <c r="E36" s="74"/>
      <c r="F36" s="103">
        <f>ROW()</f>
        <v>36</v>
      </c>
      <c r="G36" s="97"/>
      <c r="H36" s="84"/>
      <c r="I36" s="84"/>
      <c r="J36" s="23"/>
      <c r="K36" s="48"/>
      <c r="L36" s="48"/>
      <c r="M36" s="48"/>
      <c r="N36" s="48"/>
      <c r="O36" s="48"/>
      <c r="P36" s="48"/>
      <c r="Q36" s="54"/>
      <c r="R36" s="48"/>
      <c r="S36" s="48"/>
      <c r="T36" s="48"/>
      <c r="U36" s="48"/>
      <c r="V36" s="48"/>
      <c r="W36" s="48"/>
      <c r="X36" s="54"/>
      <c r="Y36" s="54"/>
      <c r="Z36" s="103"/>
      <c r="AB36" s="254">
        <f>IF(ABS(Q36-SUM(K36,L36,N36,O36,P36,M36))&lt;=0.5,"OK","Q36: ERROR")</f>
      </c>
      <c r="AC36" s="254">
        <f>IF(ABS(X36-SUM(R36,S36,U36,V36,W36,T36))&lt;=0.5,"OK","X36: ERROR")</f>
      </c>
      <c r="AD36" s="254">
        <f>IF(ABS(Y36-SUM(X36,Q36))&lt;=0.5,"OK","Y36: ERROR")</f>
      </c>
      <c r="AH36" s="74"/>
    </row>
    <row r="37" spans="1:36" ht="15" customHeight="1" x14ac:dyDescent="0.25">
      <c r="A37" s="74"/>
      <c r="C37" s="76"/>
      <c r="D37" s="47" t="s">
        <v>245</v>
      </c>
      <c r="E37" s="74"/>
      <c r="F37" s="103">
        <f>ROW()</f>
        <v>37</v>
      </c>
      <c r="G37" s="97"/>
      <c r="H37" s="84"/>
      <c r="I37" s="84"/>
      <c r="J37" s="23"/>
      <c r="K37" s="48"/>
      <c r="L37" s="48"/>
      <c r="M37" s="48"/>
      <c r="N37" s="48"/>
      <c r="O37" s="48"/>
      <c r="P37" s="48"/>
      <c r="Q37" s="54"/>
      <c r="R37" s="48"/>
      <c r="S37" s="48"/>
      <c r="T37" s="48"/>
      <c r="U37" s="48"/>
      <c r="V37" s="48"/>
      <c r="W37" s="48"/>
      <c r="X37" s="54"/>
      <c r="Y37" s="54"/>
      <c r="Z37" s="103"/>
      <c r="AB37" s="254">
        <f>IF(ABS(Q37-SUM(K37,L37,N37,O37,P37,M37))&lt;=0.5,"OK","Q37: ERROR")</f>
      </c>
      <c r="AC37" s="254">
        <f>IF(ABS(X37-SUM(R37,S37,U37,V37,W37,T37))&lt;=0.5,"OK","X37: ERROR")</f>
      </c>
      <c r="AD37" s="254">
        <f>IF(ABS(Y37-SUM(X37,Q37))&lt;=0.5,"OK","Y37: ERROR")</f>
      </c>
      <c r="AH37" s="74"/>
    </row>
    <row r="38" spans="1:36" ht="33.75" customHeight="1" x14ac:dyDescent="0.3">
      <c r="A38" s="74"/>
      <c r="C38" s="76"/>
      <c r="D38" s="176" t="s">
        <v>246</v>
      </c>
      <c r="E38" s="74"/>
      <c r="F38" s="103">
        <f>ROW()</f>
        <v>38</v>
      </c>
      <c r="G38" s="84"/>
      <c r="H38" s="84"/>
      <c r="I38" s="84"/>
      <c r="J38" s="106"/>
      <c r="K38" s="22"/>
      <c r="L38" s="22"/>
      <c r="M38" s="22"/>
      <c r="N38" s="22"/>
      <c r="O38" s="22"/>
      <c r="P38" s="22"/>
      <c r="Q38" s="54"/>
      <c r="R38" s="22"/>
      <c r="S38" s="22"/>
      <c r="T38" s="22"/>
      <c r="U38" s="22"/>
      <c r="V38" s="22"/>
      <c r="W38" s="22"/>
      <c r="X38" s="54"/>
      <c r="Y38" s="54"/>
      <c r="Z38" s="103"/>
      <c r="AB38" s="254">
        <f>IF(ABS(Q38-SUM(K38,L38,N38,O38,P38,M38))&lt;=0.5,"OK","Q38: ERROR")</f>
      </c>
      <c r="AC38" s="254">
        <f>IF(ABS(X38-SUM(R38,S38,U38,V38,W38,T38))&lt;=0.5,"OK","X38: ERROR")</f>
      </c>
      <c r="AD38" s="254">
        <f>IF(ABS(Y38-SUM(X38,Q38))&lt;=0.5,"OK","Y38: ERROR")</f>
      </c>
      <c r="AH38" s="74"/>
    </row>
    <row r="39" spans="1:36" s="52" customFormat="1" ht="25" customHeight="1" x14ac:dyDescent="0.35">
      <c r="A39" s="56"/>
      <c r="C39" s="76"/>
      <c r="D39" s="178" t="s">
        <v>247</v>
      </c>
      <c r="E39" s="56"/>
      <c r="F39" s="103">
        <f>ROW()</f>
        <v>39</v>
      </c>
      <c r="G39" s="84"/>
      <c r="H39" s="97"/>
      <c r="I39" s="84"/>
      <c r="J39" s="23"/>
      <c r="K39" s="54"/>
      <c r="L39" s="54"/>
      <c r="M39" s="54"/>
      <c r="N39" s="54"/>
      <c r="O39" s="54"/>
      <c r="P39" s="54"/>
      <c r="Q39" s="54"/>
      <c r="R39" s="54"/>
      <c r="S39" s="54"/>
      <c r="T39" s="54"/>
      <c r="U39" s="54"/>
      <c r="V39" s="54"/>
      <c r="W39" s="54"/>
      <c r="X39" s="54"/>
      <c r="Y39" s="54"/>
      <c r="Z39" s="103"/>
      <c r="AB39" s="254">
        <f>IF(ABS(Q39-SUM(K39,L39,N39,O39,P39,M39))&lt;=0.5,"OK","Q39: ERROR")</f>
      </c>
      <c r="AC39" s="254">
        <f>IF(ABS(X39-SUM(R39,S39,U39,V39,W39,T39))&lt;=0.5,"OK","X39: ERROR")</f>
      </c>
      <c r="AD39" s="254">
        <f>IF(ABS(Y39-SUM(X39,Q39))&lt;=0.5,"OK","Y39: ERROR")</f>
      </c>
      <c r="AH39" s="56"/>
      <c r="AJ39" s="74"/>
    </row>
    <row r="40" spans="1:36" ht="15" customHeight="1" x14ac:dyDescent="0.25">
      <c r="A40" s="74"/>
      <c r="C40" s="76"/>
      <c r="D40" s="59" t="s">
        <v>238</v>
      </c>
      <c r="E40" s="74"/>
      <c r="F40" s="103">
        <f>ROW()</f>
        <v>40</v>
      </c>
      <c r="G40" s="97"/>
      <c r="H40" s="97"/>
      <c r="I40" s="84"/>
      <c r="J40" s="23"/>
      <c r="K40" s="48"/>
      <c r="L40" s="48"/>
      <c r="M40" s="48"/>
      <c r="N40" s="48"/>
      <c r="O40" s="48"/>
      <c r="P40" s="48"/>
      <c r="Q40" s="54"/>
      <c r="R40" s="48"/>
      <c r="S40" s="48"/>
      <c r="T40" s="48"/>
      <c r="U40" s="48"/>
      <c r="V40" s="48"/>
      <c r="W40" s="48"/>
      <c r="X40" s="54"/>
      <c r="Y40" s="54"/>
      <c r="Z40" s="103"/>
      <c r="AB40" s="254">
        <f>IF(ABS(Q40-SUM(K40,L40,N40,O40,P40,M40))&lt;=0.5,"OK","Q40: ERROR")</f>
      </c>
      <c r="AC40" s="254">
        <f>IF(ABS(X40-SUM(R40,S40,U40,V40,W40,T40))&lt;=0.5,"OK","X40: ERROR")</f>
      </c>
      <c r="AD40" s="254">
        <f>IF(ABS(Y40-SUM(X40,Q40))&lt;=0.5,"OK","Y40: ERROR")</f>
      </c>
      <c r="AH40" s="74"/>
    </row>
    <row r="41" spans="1:36" ht="15" customHeight="1" x14ac:dyDescent="0.25">
      <c r="A41" s="74"/>
      <c r="C41" s="76"/>
      <c r="D41" s="59" t="s">
        <v>239</v>
      </c>
      <c r="E41" s="74"/>
      <c r="F41" s="103">
        <f>ROW()</f>
        <v>41</v>
      </c>
      <c r="G41" s="97"/>
      <c r="H41" s="97"/>
      <c r="I41" s="84"/>
      <c r="J41" s="23"/>
      <c r="K41" s="48"/>
      <c r="L41" s="48"/>
      <c r="M41" s="48"/>
      <c r="N41" s="48"/>
      <c r="O41" s="48"/>
      <c r="P41" s="48"/>
      <c r="Q41" s="54"/>
      <c r="R41" s="48"/>
      <c r="S41" s="48"/>
      <c r="T41" s="48"/>
      <c r="U41" s="48"/>
      <c r="V41" s="48"/>
      <c r="W41" s="48"/>
      <c r="X41" s="54"/>
      <c r="Y41" s="54"/>
      <c r="Z41" s="103"/>
      <c r="AB41" s="254">
        <f>IF(ABS(Q41-SUM(K41,L41,N41,O41,P41,M41))&lt;=0.5,"OK","Q41: ERROR")</f>
      </c>
      <c r="AC41" s="254">
        <f>IF(ABS(X41-SUM(R41,S41,U41,V41,W41,T41))&lt;=0.5,"OK","X41: ERROR")</f>
      </c>
      <c r="AD41" s="254">
        <f>IF(ABS(Y41-SUM(X41,Q41))&lt;=0.5,"OK","Y41: ERROR")</f>
      </c>
      <c r="AH41" s="74"/>
    </row>
    <row r="42" spans="1:36" ht="15" customHeight="1" x14ac:dyDescent="0.25">
      <c r="A42" s="74"/>
      <c r="C42" s="76"/>
      <c r="D42" s="59" t="s">
        <v>240</v>
      </c>
      <c r="E42" s="74"/>
      <c r="F42" s="103">
        <f>ROW()</f>
        <v>42</v>
      </c>
      <c r="G42" s="97"/>
      <c r="H42" s="97"/>
      <c r="I42" s="84"/>
      <c r="J42" s="23"/>
      <c r="K42" s="22"/>
      <c r="L42" s="22"/>
      <c r="M42" s="22"/>
      <c r="N42" s="22"/>
      <c r="O42" s="22"/>
      <c r="P42" s="22"/>
      <c r="Q42" s="54"/>
      <c r="R42" s="22"/>
      <c r="S42" s="22"/>
      <c r="T42" s="22"/>
      <c r="U42" s="22"/>
      <c r="V42" s="22"/>
      <c r="W42" s="22"/>
      <c r="X42" s="54"/>
      <c r="Y42" s="54"/>
      <c r="Z42" s="103"/>
      <c r="AB42" s="254">
        <f>IF(ABS(Q42-SUM(K42,L42,N42,O42,P42,M42))&lt;=0.5,"OK","Q42: ERROR")</f>
      </c>
      <c r="AC42" s="254">
        <f>IF(ABS(X42-SUM(R42,S42,U42,V42,W42,T42))&lt;=0.5,"OK","X42: ERROR")</f>
      </c>
      <c r="AD42" s="254">
        <f>IF(ABS(Y42-SUM(X42,Q42))&lt;=0.5,"OK","Y42: ERROR")</f>
      </c>
      <c r="AH42" s="74"/>
    </row>
    <row r="43" spans="1:36" ht="15" customHeight="1" x14ac:dyDescent="0.25">
      <c r="A43" s="74"/>
      <c r="C43" s="76"/>
      <c r="D43" s="46" t="s">
        <v>241</v>
      </c>
      <c r="E43" s="74"/>
      <c r="F43" s="103">
        <f>ROW()</f>
        <v>43</v>
      </c>
      <c r="G43" s="97"/>
      <c r="H43" s="97"/>
      <c r="I43" s="84"/>
      <c r="J43" s="23"/>
      <c r="K43" s="48"/>
      <c r="L43" s="48"/>
      <c r="M43" s="48"/>
      <c r="N43" s="48"/>
      <c r="O43" s="48"/>
      <c r="P43" s="48"/>
      <c r="Q43" s="54"/>
      <c r="R43" s="48"/>
      <c r="S43" s="48"/>
      <c r="T43" s="48"/>
      <c r="U43" s="48"/>
      <c r="V43" s="48"/>
      <c r="W43" s="48"/>
      <c r="X43" s="54"/>
      <c r="Y43" s="54"/>
      <c r="Z43" s="103"/>
      <c r="AB43" s="254">
        <f>IF(ABS(Q43-SUM(K43,L43,N43,O43,P43,M43))&lt;=0.5,"OK","Q43: ERROR")</f>
      </c>
      <c r="AC43" s="254">
        <f>IF(ABS(X43-SUM(R43,S43,U43,V43,W43,T43))&lt;=0.5,"OK","X43: ERROR")</f>
      </c>
      <c r="AD43" s="254">
        <f>IF(ABS(Y43-SUM(X43,Q43))&lt;=0.5,"OK","Y43: ERROR")</f>
      </c>
      <c r="AH43" s="74"/>
    </row>
    <row r="44" spans="1:36" ht="15" customHeight="1" x14ac:dyDescent="0.25">
      <c r="A44" s="74"/>
      <c r="C44" s="76"/>
      <c r="D44" s="47" t="s">
        <v>248</v>
      </c>
      <c r="E44" s="74"/>
      <c r="F44" s="103">
        <f>ROW()</f>
        <v>44</v>
      </c>
      <c r="G44" s="97"/>
      <c r="H44" s="97"/>
      <c r="I44" s="84"/>
      <c r="J44" s="23"/>
      <c r="K44" s="48"/>
      <c r="L44" s="48"/>
      <c r="M44" s="48"/>
      <c r="N44" s="48"/>
      <c r="O44" s="48"/>
      <c r="P44" s="48"/>
      <c r="Q44" s="54"/>
      <c r="R44" s="48"/>
      <c r="S44" s="48"/>
      <c r="T44" s="48"/>
      <c r="U44" s="48"/>
      <c r="V44" s="48"/>
      <c r="W44" s="48"/>
      <c r="X44" s="54"/>
      <c r="Y44" s="54"/>
      <c r="Z44" s="103"/>
      <c r="AB44" s="254">
        <f>IF(ABS(Q44-SUM(K44,L44,N44,O44,P44,M44))&lt;=0.5,"OK","Q44: ERROR")</f>
      </c>
      <c r="AC44" s="254">
        <f>IF(ABS(X44-SUM(R44,S44,U44,V44,W44,T44))&lt;=0.5,"OK","X44: ERROR")</f>
      </c>
      <c r="AD44" s="254">
        <f>IF(ABS(Y44-SUM(X44,Q44))&lt;=0.5,"OK","Y44: ERROR")</f>
      </c>
      <c r="AH44" s="74"/>
    </row>
    <row r="45" spans="1:36" ht="15" customHeight="1" x14ac:dyDescent="0.25">
      <c r="A45" s="74"/>
      <c r="C45" s="76"/>
      <c r="D45" s="47" t="s">
        <v>243</v>
      </c>
      <c r="E45" s="74"/>
      <c r="F45" s="103">
        <f>ROW()</f>
        <v>45</v>
      </c>
      <c r="G45" s="97"/>
      <c r="H45" s="97"/>
      <c r="I45" s="84"/>
      <c r="J45" s="23"/>
      <c r="K45" s="48"/>
      <c r="L45" s="48"/>
      <c r="M45" s="48"/>
      <c r="N45" s="48"/>
      <c r="O45" s="48"/>
      <c r="P45" s="48"/>
      <c r="Q45" s="54"/>
      <c r="R45" s="48"/>
      <c r="S45" s="48"/>
      <c r="T45" s="48"/>
      <c r="U45" s="48"/>
      <c r="V45" s="48"/>
      <c r="W45" s="48"/>
      <c r="X45" s="54"/>
      <c r="Y45" s="54"/>
      <c r="Z45" s="103"/>
      <c r="AB45" s="254">
        <f>IF(ABS(Q45-SUM(K45,L45,N45,O45,P45,M45))&lt;=0.5,"OK","Q45: ERROR")</f>
      </c>
      <c r="AC45" s="254">
        <f>IF(ABS(X45-SUM(R45,S45,U45,V45,W45,T45))&lt;=0.5,"OK","X45: ERROR")</f>
      </c>
      <c r="AD45" s="254">
        <f>IF(ABS(Y45-SUM(X45,Q45))&lt;=0.5,"OK","Y45: ERROR")</f>
      </c>
      <c r="AH45" s="74"/>
    </row>
    <row r="46" spans="1:36" ht="15" customHeight="1" x14ac:dyDescent="0.25">
      <c r="A46" s="74"/>
      <c r="C46" s="76"/>
      <c r="D46" s="47" t="s">
        <v>244</v>
      </c>
      <c r="E46" s="74"/>
      <c r="F46" s="103">
        <f>ROW()</f>
        <v>46</v>
      </c>
      <c r="G46" s="97"/>
      <c r="H46" s="97"/>
      <c r="I46" s="84"/>
      <c r="J46" s="23"/>
      <c r="K46" s="48"/>
      <c r="L46" s="48"/>
      <c r="M46" s="48"/>
      <c r="N46" s="48"/>
      <c r="O46" s="48"/>
      <c r="P46" s="48"/>
      <c r="Q46" s="54"/>
      <c r="R46" s="48"/>
      <c r="S46" s="48"/>
      <c r="T46" s="48"/>
      <c r="U46" s="48"/>
      <c r="V46" s="48"/>
      <c r="W46" s="48"/>
      <c r="X46" s="54"/>
      <c r="Y46" s="54"/>
      <c r="Z46" s="103"/>
      <c r="AB46" s="254">
        <f>IF(ABS(Q46-SUM(K46,L46,N46,O46,P46,M46))&lt;=0.5,"OK","Q46: ERROR")</f>
      </c>
      <c r="AC46" s="254">
        <f>IF(ABS(X46-SUM(R46,S46,U46,V46,W46,T46))&lt;=0.5,"OK","X46: ERROR")</f>
      </c>
      <c r="AD46" s="254">
        <f>IF(ABS(Y46-SUM(X46,Q46))&lt;=0.5,"OK","Y46: ERROR")</f>
      </c>
      <c r="AH46" s="74"/>
    </row>
    <row r="47" spans="1:36" ht="15" customHeight="1" x14ac:dyDescent="0.25">
      <c r="A47" s="74"/>
      <c r="C47" s="76"/>
      <c r="D47" s="47" t="s">
        <v>245</v>
      </c>
      <c r="E47" s="74"/>
      <c r="F47" s="103">
        <f>ROW()</f>
        <v>47</v>
      </c>
      <c r="G47" s="97"/>
      <c r="H47" s="97"/>
      <c r="I47" s="84"/>
      <c r="J47" s="23"/>
      <c r="K47" s="48"/>
      <c r="L47" s="48"/>
      <c r="M47" s="48"/>
      <c r="N47" s="48"/>
      <c r="O47" s="48"/>
      <c r="P47" s="48"/>
      <c r="Q47" s="54"/>
      <c r="R47" s="48"/>
      <c r="S47" s="48"/>
      <c r="T47" s="48"/>
      <c r="U47" s="48"/>
      <c r="V47" s="48"/>
      <c r="W47" s="48"/>
      <c r="X47" s="54"/>
      <c r="Y47" s="54"/>
      <c r="Z47" s="103"/>
      <c r="AB47" s="254">
        <f>IF(ABS(Q47-SUM(K47,L47,N47,O47,P47,M47))&lt;=0.5,"OK","Q47: ERROR")</f>
      </c>
      <c r="AC47" s="254">
        <f>IF(ABS(X47-SUM(R47,S47,U47,V47,W47,T47))&lt;=0.5,"OK","X47: ERROR")</f>
      </c>
      <c r="AD47" s="254">
        <f>IF(ABS(Y47-SUM(X47,Q47))&lt;=0.5,"OK","Y47: ERROR")</f>
      </c>
      <c r="AH47" s="74"/>
    </row>
    <row r="48" spans="1:36" s="52" customFormat="1" ht="25" customHeight="1" x14ac:dyDescent="0.35">
      <c r="A48" s="56"/>
      <c r="C48" s="76"/>
      <c r="D48" s="178" t="s">
        <v>249</v>
      </c>
      <c r="E48" s="56"/>
      <c r="F48" s="103">
        <f>ROW()</f>
        <v>48</v>
      </c>
      <c r="G48" s="84"/>
      <c r="H48" s="97"/>
      <c r="I48" s="84"/>
      <c r="J48" s="23"/>
      <c r="K48" s="54"/>
      <c r="L48" s="54"/>
      <c r="M48" s="54"/>
      <c r="N48" s="54"/>
      <c r="O48" s="54"/>
      <c r="P48" s="54"/>
      <c r="Q48" s="54"/>
      <c r="R48" s="54"/>
      <c r="S48" s="54"/>
      <c r="T48" s="54"/>
      <c r="U48" s="54"/>
      <c r="V48" s="54"/>
      <c r="W48" s="54"/>
      <c r="X48" s="54"/>
      <c r="Y48" s="54"/>
      <c r="Z48" s="103"/>
      <c r="AB48" s="254">
        <f>IF(ABS(Q48-SUM(K48,L48,N48,O48,P48,M48))&lt;=0.5,"OK","Q48: ERROR")</f>
      </c>
      <c r="AC48" s="254">
        <f>IF(ABS(X48-SUM(R48,S48,U48,V48,W48,T48))&lt;=0.5,"OK","X48: ERROR")</f>
      </c>
      <c r="AD48" s="254">
        <f>IF(ABS(Y48-SUM(X48,Q48))&lt;=0.5,"OK","Y48: ERROR")</f>
      </c>
      <c r="AH48" s="56"/>
      <c r="AJ48" s="74"/>
    </row>
    <row r="49" spans="1:36" ht="15" customHeight="1" x14ac:dyDescent="0.25">
      <c r="A49" s="74"/>
      <c r="C49" s="76"/>
      <c r="D49" s="59" t="s">
        <v>238</v>
      </c>
      <c r="E49" s="74"/>
      <c r="F49" s="103">
        <f>ROW()</f>
        <v>49</v>
      </c>
      <c r="G49" s="97"/>
      <c r="H49" s="97"/>
      <c r="I49" s="84"/>
      <c r="J49" s="23"/>
      <c r="K49" s="48"/>
      <c r="L49" s="48"/>
      <c r="M49" s="48"/>
      <c r="N49" s="48"/>
      <c r="O49" s="48"/>
      <c r="P49" s="48"/>
      <c r="Q49" s="54"/>
      <c r="R49" s="48"/>
      <c r="S49" s="48"/>
      <c r="T49" s="48"/>
      <c r="U49" s="48"/>
      <c r="V49" s="48"/>
      <c r="W49" s="48"/>
      <c r="X49" s="54"/>
      <c r="Y49" s="54"/>
      <c r="Z49" s="103"/>
      <c r="AB49" s="254">
        <f>IF(ABS(Q49-SUM(K49,L49,N49,O49,P49,M49))&lt;=0.5,"OK","Q49: ERROR")</f>
      </c>
      <c r="AC49" s="254">
        <f>IF(ABS(X49-SUM(R49,S49,U49,V49,W49,T49))&lt;=0.5,"OK","X49: ERROR")</f>
      </c>
      <c r="AD49" s="254">
        <f>IF(ABS(Y49-SUM(X49,Q49))&lt;=0.5,"OK","Y49: ERROR")</f>
      </c>
      <c r="AH49" s="74"/>
    </row>
    <row r="50" spans="1:36" ht="15" customHeight="1" x14ac:dyDescent="0.25">
      <c r="A50" s="74"/>
      <c r="C50" s="76"/>
      <c r="D50" s="59" t="s">
        <v>239</v>
      </c>
      <c r="E50" s="74"/>
      <c r="F50" s="103">
        <f>ROW()</f>
        <v>50</v>
      </c>
      <c r="G50" s="97"/>
      <c r="H50" s="97"/>
      <c r="I50" s="84"/>
      <c r="J50" s="23"/>
      <c r="K50" s="48"/>
      <c r="L50" s="48"/>
      <c r="M50" s="48"/>
      <c r="N50" s="48"/>
      <c r="O50" s="48"/>
      <c r="P50" s="48"/>
      <c r="Q50" s="54"/>
      <c r="R50" s="48"/>
      <c r="S50" s="48"/>
      <c r="T50" s="48"/>
      <c r="U50" s="48"/>
      <c r="V50" s="48"/>
      <c r="W50" s="48"/>
      <c r="X50" s="54"/>
      <c r="Y50" s="54"/>
      <c r="Z50" s="103"/>
      <c r="AB50" s="254">
        <f>IF(ABS(Q50-SUM(K50,L50,N50,O50,P50,M50))&lt;=0.5,"OK","Q50: ERROR")</f>
      </c>
      <c r="AC50" s="254">
        <f>IF(ABS(X50-SUM(R50,S50,U50,V50,W50,T50))&lt;=0.5,"OK","X50: ERROR")</f>
      </c>
      <c r="AD50" s="254">
        <f>IF(ABS(Y50-SUM(X50,Q50))&lt;=0.5,"OK","Y50: ERROR")</f>
      </c>
      <c r="AH50" s="74"/>
    </row>
    <row r="51" spans="1:36" ht="15" customHeight="1" x14ac:dyDescent="0.25">
      <c r="A51" s="74"/>
      <c r="C51" s="76"/>
      <c r="D51" s="59" t="s">
        <v>240</v>
      </c>
      <c r="E51" s="74"/>
      <c r="F51" s="103">
        <f>ROW()</f>
        <v>51</v>
      </c>
      <c r="G51" s="97"/>
      <c r="H51" s="97"/>
      <c r="I51" s="84"/>
      <c r="J51" s="23"/>
      <c r="K51" s="22"/>
      <c r="L51" s="22"/>
      <c r="M51" s="22"/>
      <c r="N51" s="22"/>
      <c r="O51" s="22"/>
      <c r="P51" s="22"/>
      <c r="Q51" s="54"/>
      <c r="R51" s="22"/>
      <c r="S51" s="22"/>
      <c r="T51" s="22"/>
      <c r="U51" s="22"/>
      <c r="V51" s="22"/>
      <c r="W51" s="22"/>
      <c r="X51" s="54"/>
      <c r="Y51" s="54"/>
      <c r="Z51" s="103"/>
      <c r="AB51" s="254">
        <f>IF(ABS(Q51-SUM(K51,L51,N51,O51,P51,M51))&lt;=0.5,"OK","Q51: ERROR")</f>
      </c>
      <c r="AC51" s="254">
        <f>IF(ABS(X51-SUM(R51,S51,U51,V51,W51,T51))&lt;=0.5,"OK","X51: ERROR")</f>
      </c>
      <c r="AD51" s="254">
        <f>IF(ABS(Y51-SUM(X51,Q51))&lt;=0.5,"OK","Y51: ERROR")</f>
      </c>
      <c r="AH51" s="74"/>
    </row>
    <row r="52" spans="1:36" ht="15" customHeight="1" x14ac:dyDescent="0.25">
      <c r="A52" s="74"/>
      <c r="C52" s="76"/>
      <c r="D52" s="46" t="s">
        <v>241</v>
      </c>
      <c r="E52" s="74"/>
      <c r="F52" s="103">
        <f>ROW()</f>
        <v>52</v>
      </c>
      <c r="G52" s="97"/>
      <c r="H52" s="97"/>
      <c r="I52" s="84"/>
      <c r="J52" s="23"/>
      <c r="K52" s="48"/>
      <c r="L52" s="48"/>
      <c r="M52" s="48"/>
      <c r="N52" s="48"/>
      <c r="O52" s="48"/>
      <c r="P52" s="48"/>
      <c r="Q52" s="54"/>
      <c r="R52" s="48"/>
      <c r="S52" s="48"/>
      <c r="T52" s="48"/>
      <c r="U52" s="48"/>
      <c r="V52" s="48"/>
      <c r="W52" s="48"/>
      <c r="X52" s="54"/>
      <c r="Y52" s="54"/>
      <c r="Z52" s="103"/>
      <c r="AB52" s="254">
        <f>IF(ABS(Q52-SUM(K52,L52,N52,O52,P52,M52))&lt;=0.5,"OK","Q52: ERROR")</f>
      </c>
      <c r="AC52" s="254">
        <f>IF(ABS(X52-SUM(R52,S52,U52,V52,W52,T52))&lt;=0.5,"OK","X52: ERROR")</f>
      </c>
      <c r="AD52" s="254">
        <f>IF(ABS(Y52-SUM(X52,Q52))&lt;=0.5,"OK","Y52: ERROR")</f>
      </c>
      <c r="AH52" s="74"/>
    </row>
    <row r="53" spans="1:36" ht="15" customHeight="1" x14ac:dyDescent="0.25">
      <c r="A53" s="74"/>
      <c r="C53" s="76"/>
      <c r="D53" s="47" t="s">
        <v>248</v>
      </c>
      <c r="E53" s="74"/>
      <c r="F53" s="103">
        <f>ROW()</f>
        <v>53</v>
      </c>
      <c r="G53" s="97"/>
      <c r="H53" s="97"/>
      <c r="I53" s="84"/>
      <c r="J53" s="23"/>
      <c r="K53" s="48"/>
      <c r="L53" s="48"/>
      <c r="M53" s="48"/>
      <c r="N53" s="48"/>
      <c r="O53" s="48"/>
      <c r="P53" s="48"/>
      <c r="Q53" s="54"/>
      <c r="R53" s="48"/>
      <c r="S53" s="48"/>
      <c r="T53" s="48"/>
      <c r="U53" s="48"/>
      <c r="V53" s="48"/>
      <c r="W53" s="48"/>
      <c r="X53" s="54"/>
      <c r="Y53" s="54"/>
      <c r="Z53" s="103"/>
      <c r="AB53" s="254">
        <f>IF(ABS(Q53-SUM(K53,L53,N53,O53,P53,M53))&lt;=0.5,"OK","Q53: ERROR")</f>
      </c>
      <c r="AC53" s="254">
        <f>IF(ABS(X53-SUM(R53,S53,U53,V53,W53,T53))&lt;=0.5,"OK","X53: ERROR")</f>
      </c>
      <c r="AD53" s="254">
        <f>IF(ABS(Y53-SUM(X53,Q53))&lt;=0.5,"OK","Y53: ERROR")</f>
      </c>
      <c r="AH53" s="74"/>
    </row>
    <row r="54" spans="1:36" ht="15" customHeight="1" x14ac:dyDescent="0.25">
      <c r="A54" s="74"/>
      <c r="C54" s="76"/>
      <c r="D54" s="47" t="s">
        <v>243</v>
      </c>
      <c r="E54" s="74"/>
      <c r="F54" s="103">
        <f>ROW()</f>
        <v>54</v>
      </c>
      <c r="G54" s="97"/>
      <c r="H54" s="97"/>
      <c r="I54" s="84"/>
      <c r="J54" s="23"/>
      <c r="K54" s="48"/>
      <c r="L54" s="48"/>
      <c r="M54" s="48"/>
      <c r="N54" s="48"/>
      <c r="O54" s="48"/>
      <c r="P54" s="48"/>
      <c r="Q54" s="54"/>
      <c r="R54" s="48"/>
      <c r="S54" s="48"/>
      <c r="T54" s="48"/>
      <c r="U54" s="48"/>
      <c r="V54" s="48"/>
      <c r="W54" s="48"/>
      <c r="X54" s="54"/>
      <c r="Y54" s="54"/>
      <c r="Z54" s="103"/>
      <c r="AB54" s="254">
        <f>IF(ABS(Q54-SUM(K54,L54,N54,O54,P54,M54))&lt;=0.5,"OK","Q54: ERROR")</f>
      </c>
      <c r="AC54" s="254">
        <f>IF(ABS(X54-SUM(R54,S54,U54,V54,W54,T54))&lt;=0.5,"OK","X54: ERROR")</f>
      </c>
      <c r="AD54" s="254">
        <f>IF(ABS(Y54-SUM(X54,Q54))&lt;=0.5,"OK","Y54: ERROR")</f>
      </c>
      <c r="AH54" s="74"/>
    </row>
    <row r="55" spans="1:36" ht="15" customHeight="1" x14ac:dyDescent="0.25">
      <c r="A55" s="74"/>
      <c r="C55" s="76"/>
      <c r="D55" s="47" t="s">
        <v>244</v>
      </c>
      <c r="E55" s="74"/>
      <c r="F55" s="103">
        <f>ROW()</f>
        <v>55</v>
      </c>
      <c r="G55" s="97"/>
      <c r="H55" s="97"/>
      <c r="I55" s="84"/>
      <c r="J55" s="23"/>
      <c r="K55" s="48"/>
      <c r="L55" s="48"/>
      <c r="M55" s="48"/>
      <c r="N55" s="48"/>
      <c r="O55" s="48"/>
      <c r="P55" s="48"/>
      <c r="Q55" s="54"/>
      <c r="R55" s="48"/>
      <c r="S55" s="48"/>
      <c r="T55" s="48"/>
      <c r="U55" s="48"/>
      <c r="V55" s="48"/>
      <c r="W55" s="48"/>
      <c r="X55" s="54"/>
      <c r="Y55" s="54"/>
      <c r="Z55" s="103"/>
      <c r="AB55" s="254">
        <f>IF(ABS(Q55-SUM(K55,L55,N55,O55,P55,M55))&lt;=0.5,"OK","Q55: ERROR")</f>
      </c>
      <c r="AC55" s="254">
        <f>IF(ABS(X55-SUM(R55,S55,U55,V55,W55,T55))&lt;=0.5,"OK","X55: ERROR")</f>
      </c>
      <c r="AD55" s="254">
        <f>IF(ABS(Y55-SUM(X55,Q55))&lt;=0.5,"OK","Y55: ERROR")</f>
      </c>
      <c r="AH55" s="74"/>
    </row>
    <row r="56" spans="1:36" ht="15" customHeight="1" x14ac:dyDescent="0.25">
      <c r="A56" s="74"/>
      <c r="C56" s="76"/>
      <c r="D56" s="47" t="s">
        <v>245</v>
      </c>
      <c r="E56" s="74"/>
      <c r="F56" s="103">
        <f>ROW()</f>
        <v>56</v>
      </c>
      <c r="G56" s="97"/>
      <c r="H56" s="97"/>
      <c r="I56" s="84"/>
      <c r="J56" s="23"/>
      <c r="K56" s="48"/>
      <c r="L56" s="48"/>
      <c r="M56" s="48"/>
      <c r="N56" s="48"/>
      <c r="O56" s="48"/>
      <c r="P56" s="48"/>
      <c r="Q56" s="54"/>
      <c r="R56" s="48"/>
      <c r="S56" s="48"/>
      <c r="T56" s="48"/>
      <c r="U56" s="48"/>
      <c r="V56" s="48"/>
      <c r="W56" s="48"/>
      <c r="X56" s="54"/>
      <c r="Y56" s="54"/>
      <c r="Z56" s="103"/>
      <c r="AB56" s="254">
        <f>IF(ABS(Q56-SUM(K56,L56,N56,O56,P56,M56))&lt;=0.5,"OK","Q56: ERROR")</f>
      </c>
      <c r="AC56" s="254">
        <f>IF(ABS(X56-SUM(R56,S56,U56,V56,W56,T56))&lt;=0.5,"OK","X56: ERROR")</f>
      </c>
      <c r="AD56" s="254">
        <f>IF(ABS(Y56-SUM(X56,Q56))&lt;=0.5,"OK","Y56: ERROR")</f>
      </c>
      <c r="AH56" s="74"/>
    </row>
    <row r="57" spans="1:36" s="52" customFormat="1" ht="25" customHeight="1" x14ac:dyDescent="0.3">
      <c r="A57" s="56"/>
      <c r="C57" s="76"/>
      <c r="D57" s="176" t="s">
        <v>250</v>
      </c>
      <c r="E57" s="56"/>
      <c r="F57" s="103">
        <f>ROW()</f>
        <v>57</v>
      </c>
      <c r="G57" s="84"/>
      <c r="H57" s="84"/>
      <c r="I57" s="84"/>
      <c r="J57" s="23"/>
      <c r="K57" s="54"/>
      <c r="L57" s="54"/>
      <c r="M57" s="54"/>
      <c r="N57" s="54"/>
      <c r="O57" s="54"/>
      <c r="P57" s="54"/>
      <c r="Q57" s="54"/>
      <c r="R57" s="54"/>
      <c r="S57" s="54"/>
      <c r="T57" s="54"/>
      <c r="U57" s="54"/>
      <c r="V57" s="54"/>
      <c r="W57" s="54"/>
      <c r="X57" s="54"/>
      <c r="Y57" s="54"/>
      <c r="Z57" s="103"/>
      <c r="AB57" s="254">
        <f>IF(ABS(Q57-SUM(K57,L57,N57,O57,P57,M57))&lt;=0.5,"OK","Q57: ERROR")</f>
      </c>
      <c r="AC57" s="254">
        <f>IF(ABS(X57-SUM(R57,S57,U57,V57,W57,T57))&lt;=0.5,"OK","X57: ERROR")</f>
      </c>
      <c r="AD57" s="254">
        <f>IF(ABS(Y57-SUM(X57,Q57))&lt;=0.5,"OK","Y57: ERROR")</f>
      </c>
      <c r="AH57" s="56"/>
      <c r="AJ57" s="74"/>
    </row>
    <row r="58" spans="1:36" s="52" customFormat="1" ht="25" customHeight="1" x14ac:dyDescent="0.35">
      <c r="A58" s="56"/>
      <c r="C58" s="76"/>
      <c r="D58" s="179" t="s">
        <v>251</v>
      </c>
      <c r="E58" s="56"/>
      <c r="F58" s="103"/>
      <c r="G58" s="84"/>
      <c r="H58" s="84"/>
      <c r="I58" s="84"/>
      <c r="J58" s="23"/>
      <c r="K58" s="50"/>
      <c r="L58" s="64"/>
      <c r="M58" s="64"/>
      <c r="N58" s="64"/>
      <c r="O58" s="64"/>
      <c r="P58" s="64"/>
      <c r="Q58" s="50"/>
      <c r="R58" s="64"/>
      <c r="S58" s="64"/>
      <c r="T58" s="64"/>
      <c r="U58" s="64"/>
      <c r="V58" s="64"/>
      <c r="W58" s="64"/>
      <c r="X58" s="50"/>
      <c r="Y58" s="50"/>
      <c r="Z58" s="103"/>
      <c r="AH58" s="56"/>
      <c r="AJ58" s="74"/>
    </row>
    <row r="59" spans="1:36" ht="15" customHeight="1" x14ac:dyDescent="0.25">
      <c r="A59" s="74"/>
      <c r="C59" s="76"/>
      <c r="D59" s="72" t="s">
        <v>252</v>
      </c>
      <c r="E59" s="74"/>
      <c r="F59" s="103">
        <f>ROW()</f>
        <v>59</v>
      </c>
      <c r="G59" s="133"/>
      <c r="H59" s="133"/>
      <c r="I59" s="133"/>
      <c r="J59" s="23"/>
      <c r="K59" s="48"/>
      <c r="L59" s="48"/>
      <c r="M59" s="48"/>
      <c r="N59" s="48"/>
      <c r="O59" s="48"/>
      <c r="P59" s="48"/>
      <c r="Q59" s="54"/>
      <c r="R59" s="48"/>
      <c r="S59" s="48"/>
      <c r="T59" s="48"/>
      <c r="U59" s="48"/>
      <c r="V59" s="48"/>
      <c r="W59" s="48"/>
      <c r="X59" s="54"/>
      <c r="Y59" s="54"/>
      <c r="Z59" s="103"/>
      <c r="AB59" s="254">
        <f>IF(ABS(Q59-SUM(K59,L59,N59,O59,P59,M59))&lt;=0.5,"OK","Q59: ERROR")</f>
      </c>
      <c r="AC59" s="254">
        <f>IF(ABS(X59-SUM(R59,S59,U59,V59,W59,T59))&lt;=0.5,"OK","X59: ERROR")</f>
      </c>
      <c r="AD59" s="254">
        <f>IF(ABS(Y59-SUM(X59,Q59))&lt;=0.5,"OK","Y59: ERROR")</f>
      </c>
      <c r="AH59" s="74"/>
    </row>
    <row r="60" spans="1:36" ht="28.75" customHeight="1" x14ac:dyDescent="0.25">
      <c r="A60" s="74"/>
      <c r="C60" s="76"/>
      <c r="D60" s="180" t="s">
        <v>253</v>
      </c>
      <c r="E60" s="74"/>
      <c r="F60" s="103">
        <f>ROW()</f>
        <v>60</v>
      </c>
      <c r="G60" s="133"/>
      <c r="H60" s="133"/>
      <c r="I60" s="133"/>
      <c r="J60" s="23"/>
      <c r="K60" s="48"/>
      <c r="L60" s="48"/>
      <c r="M60" s="48"/>
      <c r="N60" s="48"/>
      <c r="O60" s="48"/>
      <c r="P60" s="48"/>
      <c r="Q60" s="54"/>
      <c r="R60" s="48"/>
      <c r="S60" s="48"/>
      <c r="T60" s="48"/>
      <c r="U60" s="48"/>
      <c r="V60" s="48"/>
      <c r="W60" s="48"/>
      <c r="X60" s="54"/>
      <c r="Y60" s="54"/>
      <c r="Z60" s="103"/>
      <c r="AB60" s="254">
        <f>IF(ABS(Q60-SUM(K60,L60,N60,O60,P60,M60))&lt;=0.5,"OK","Q60: ERROR")</f>
      </c>
      <c r="AC60" s="254">
        <f>IF(ABS(X60-SUM(R60,S60,U60,V60,W60,T60))&lt;=0.5,"OK","X60: ERROR")</f>
      </c>
      <c r="AD60" s="254">
        <f>IF(ABS(Y60-SUM(X60,Q60))&lt;=0.5,"OK","Y60: ERROR")</f>
      </c>
      <c r="AH60" s="74"/>
    </row>
    <row r="61" spans="1:36" ht="15" customHeight="1" x14ac:dyDescent="0.25">
      <c r="A61" s="74"/>
      <c r="C61" s="76"/>
      <c r="D61" s="60" t="s">
        <v>254</v>
      </c>
      <c r="E61" s="74"/>
      <c r="F61" s="103">
        <f>ROW()</f>
        <v>61</v>
      </c>
      <c r="G61" s="133"/>
      <c r="H61" s="133"/>
      <c r="I61" s="133"/>
      <c r="J61" s="23"/>
      <c r="K61" s="48"/>
      <c r="L61" s="48"/>
      <c r="M61" s="48"/>
      <c r="N61" s="48"/>
      <c r="O61" s="48"/>
      <c r="P61" s="48"/>
      <c r="Q61" s="54"/>
      <c r="R61" s="48"/>
      <c r="S61" s="48"/>
      <c r="T61" s="48"/>
      <c r="U61" s="48"/>
      <c r="V61" s="48"/>
      <c r="W61" s="48"/>
      <c r="X61" s="54"/>
      <c r="Y61" s="54"/>
      <c r="Z61" s="103"/>
      <c r="AB61" s="254">
        <f>IF(ABS(Q61-SUM(K61,L61,N61,O61,P61,M61))&lt;=0.5,"OK","Q61: ERROR")</f>
      </c>
      <c r="AC61" s="254">
        <f>IF(ABS(X61-SUM(R61,S61,U61,V61,W61,T61))&lt;=0.5,"OK","X61: ERROR")</f>
      </c>
      <c r="AD61" s="254">
        <f>IF(ABS(Y61-SUM(X61,Q61))&lt;=0.5,"OK","Y61: ERROR")</f>
      </c>
      <c r="AH61" s="74"/>
    </row>
    <row r="62" spans="1:36" ht="28.75" customHeight="1" x14ac:dyDescent="0.25">
      <c r="A62" s="19"/>
      <c r="C62" s="76"/>
      <c r="D62" s="180" t="s">
        <v>253</v>
      </c>
      <c r="E62" s="19"/>
      <c r="F62" s="103">
        <f>ROW()</f>
        <v>62</v>
      </c>
      <c r="G62" s="133"/>
      <c r="H62" s="133"/>
      <c r="I62" s="133"/>
      <c r="J62" s="23"/>
      <c r="K62" s="48"/>
      <c r="L62" s="48"/>
      <c r="M62" s="48"/>
      <c r="N62" s="48"/>
      <c r="O62" s="48"/>
      <c r="P62" s="48"/>
      <c r="Q62" s="54"/>
      <c r="R62" s="48"/>
      <c r="S62" s="48"/>
      <c r="T62" s="48"/>
      <c r="U62" s="48"/>
      <c r="V62" s="48"/>
      <c r="W62" s="48"/>
      <c r="X62" s="54"/>
      <c r="Y62" s="54"/>
      <c r="Z62" s="103"/>
      <c r="AB62" s="254">
        <f>IF(ABS(Q62-SUM(K62,L62,N62,O62,P62,M62))&lt;=0.5,"OK","Q62: ERROR")</f>
      </c>
      <c r="AC62" s="254">
        <f>IF(ABS(X62-SUM(R62,S62,U62,V62,W62,T62))&lt;=0.5,"OK","X62: ERROR")</f>
      </c>
      <c r="AD62" s="254">
        <f>IF(ABS(Y62-SUM(X62,Q62))&lt;=0.5,"OK","Y62: ERROR")</f>
      </c>
    </row>
    <row r="63" spans="1:36" ht="28.75" customHeight="1" x14ac:dyDescent="0.25">
      <c r="A63" s="20"/>
      <c r="C63" s="76"/>
      <c r="D63" s="181" t="s">
        <v>255</v>
      </c>
      <c r="E63" s="20"/>
      <c r="F63" s="103">
        <f>ROW()</f>
        <v>63</v>
      </c>
      <c r="G63" s="133"/>
      <c r="H63" s="133"/>
      <c r="I63" s="133"/>
      <c r="J63" s="23"/>
      <c r="K63" s="48"/>
      <c r="L63" s="48"/>
      <c r="M63" s="48"/>
      <c r="N63" s="48"/>
      <c r="O63" s="48"/>
      <c r="P63" s="48"/>
      <c r="Q63" s="54"/>
      <c r="R63" s="48"/>
      <c r="S63" s="48"/>
      <c r="T63" s="48"/>
      <c r="U63" s="48"/>
      <c r="V63" s="48"/>
      <c r="W63" s="48"/>
      <c r="X63" s="54"/>
      <c r="Y63" s="54"/>
      <c r="Z63" s="103"/>
      <c r="AB63" s="254">
        <f>IF(ABS(Q63-SUM(K63,L63,N63,O63,P63,M63))&lt;=0.5,"OK","Q63: ERROR")</f>
      </c>
      <c r="AC63" s="254">
        <f>IF(ABS(X63-SUM(R63,S63,U63,V63,W63,T63))&lt;=0.5,"OK","X63: ERROR")</f>
      </c>
      <c r="AD63" s="254">
        <f>IF(ABS(Y63-SUM(X63,Q63))&lt;=0.5,"OK","Y63: ERROR")</f>
      </c>
    </row>
    <row r="64" spans="1:36" s="52" customFormat="1" ht="36" customHeight="1" x14ac:dyDescent="0.35">
      <c r="A64" s="55"/>
      <c r="C64" s="76"/>
      <c r="D64" s="179" t="s">
        <v>505</v>
      </c>
      <c r="E64" s="55"/>
      <c r="F64" s="103"/>
      <c r="G64" s="84"/>
      <c r="H64" s="84"/>
      <c r="I64" s="84"/>
      <c r="J64" s="23"/>
      <c r="K64" s="50"/>
      <c r="L64" s="50"/>
      <c r="M64" s="50"/>
      <c r="N64" s="50"/>
      <c r="O64" s="50"/>
      <c r="P64" s="50"/>
      <c r="Q64" s="50"/>
      <c r="R64" s="50"/>
      <c r="S64" s="50"/>
      <c r="T64" s="50"/>
      <c r="U64" s="50"/>
      <c r="V64" s="50"/>
      <c r="W64" s="50"/>
      <c r="X64" s="50"/>
      <c r="Y64" s="50"/>
      <c r="Z64" s="103"/>
      <c r="AJ64" s="74"/>
    </row>
    <row r="65" spans="3:36" ht="15" customHeight="1" x14ac:dyDescent="0.25">
      <c r="C65" s="76"/>
      <c r="D65" s="72" t="s">
        <v>238</v>
      </c>
      <c r="F65" s="103">
        <f>ROW()</f>
        <v>65</v>
      </c>
      <c r="G65" s="97"/>
      <c r="H65" s="84"/>
      <c r="I65" s="84"/>
      <c r="J65" s="23"/>
      <c r="K65" s="48"/>
      <c r="L65" s="48"/>
      <c r="M65" s="48"/>
      <c r="N65" s="48"/>
      <c r="O65" s="48"/>
      <c r="P65" s="48"/>
      <c r="Q65" s="54"/>
      <c r="R65" s="48"/>
      <c r="S65" s="48"/>
      <c r="T65" s="48"/>
      <c r="U65" s="48"/>
      <c r="V65" s="48"/>
      <c r="W65" s="48"/>
      <c r="X65" s="54"/>
      <c r="Y65" s="54"/>
      <c r="Z65" s="103"/>
      <c r="AB65" s="254">
        <f>IF(ABS(Q65-SUM(K65,L65,N65,O65,P65,M65))&lt;=0.5,"OK","Q65: ERROR")</f>
      </c>
      <c r="AC65" s="254">
        <f>IF(ABS(X65-SUM(R65,S65,U65,V65,W65,T65))&lt;=0.5,"OK","X65: ERROR")</f>
      </c>
      <c r="AD65" s="254">
        <f>IF(ABS(Y65-SUM(X65,Q65))&lt;=0.5,"OK","Y65: ERROR")</f>
      </c>
    </row>
    <row r="66" spans="3:36" ht="15" customHeight="1" x14ac:dyDescent="0.25">
      <c r="C66" s="76"/>
      <c r="D66" s="60" t="s">
        <v>239</v>
      </c>
      <c r="F66" s="103">
        <f>ROW()</f>
        <v>66</v>
      </c>
      <c r="G66" s="97"/>
      <c r="H66" s="84"/>
      <c r="I66" s="84"/>
      <c r="J66" s="23"/>
      <c r="K66" s="48"/>
      <c r="L66" s="48"/>
      <c r="M66" s="48"/>
      <c r="N66" s="48"/>
      <c r="O66" s="48"/>
      <c r="P66" s="48"/>
      <c r="Q66" s="54"/>
      <c r="R66" s="48"/>
      <c r="S66" s="48"/>
      <c r="T66" s="48"/>
      <c r="U66" s="48"/>
      <c r="V66" s="48"/>
      <c r="W66" s="48"/>
      <c r="X66" s="54"/>
      <c r="Y66" s="54"/>
      <c r="Z66" s="103"/>
      <c r="AB66" s="254">
        <f>IF(ABS(Q66-SUM(K66,L66,N66,O66,P66,M66))&lt;=0.5,"OK","Q66: ERROR")</f>
      </c>
      <c r="AC66" s="254">
        <f>IF(ABS(X66-SUM(R66,S66,U66,V66,W66,T66))&lt;=0.5,"OK","X66: ERROR")</f>
      </c>
      <c r="AD66" s="254">
        <f>IF(ABS(Y66-SUM(X66,Q66))&lt;=0.5,"OK","Y66: ERROR")</f>
      </c>
    </row>
    <row r="67" spans="3:36" ht="15" customHeight="1" x14ac:dyDescent="0.25">
      <c r="C67" s="76"/>
      <c r="D67" s="59" t="s">
        <v>240</v>
      </c>
      <c r="F67" s="103">
        <f>ROW()</f>
        <v>67</v>
      </c>
      <c r="G67" s="97"/>
      <c r="H67" s="84"/>
      <c r="I67" s="84"/>
      <c r="J67" s="23"/>
      <c r="K67" s="22"/>
      <c r="L67" s="22"/>
      <c r="M67" s="22"/>
      <c r="N67" s="22"/>
      <c r="O67" s="22"/>
      <c r="P67" s="22"/>
      <c r="Q67" s="54"/>
      <c r="R67" s="22"/>
      <c r="S67" s="22"/>
      <c r="T67" s="22"/>
      <c r="U67" s="22"/>
      <c r="V67" s="22"/>
      <c r="W67" s="22"/>
      <c r="X67" s="54"/>
      <c r="Y67" s="54"/>
      <c r="Z67" s="103"/>
      <c r="AB67" s="254">
        <f>IF(ABS(Q67-SUM(K67,L67,N67,O67,P67,M67))&lt;=0.5,"OK","Q67: ERROR")</f>
      </c>
      <c r="AC67" s="254">
        <f>IF(ABS(X67-SUM(R67,S67,U67,V67,W67,T67))&lt;=0.5,"OK","X67: ERROR")</f>
      </c>
      <c r="AD67" s="254">
        <f>IF(ABS(Y67-SUM(X67,Q67))&lt;=0.5,"OK","Y67: ERROR")</f>
      </c>
    </row>
    <row r="68" spans="3:36" ht="15" customHeight="1" x14ac:dyDescent="0.25">
      <c r="C68" s="76"/>
      <c r="D68" s="46" t="s">
        <v>241</v>
      </c>
      <c r="F68" s="103">
        <f>ROW()</f>
        <v>68</v>
      </c>
      <c r="G68" s="97"/>
      <c r="H68" s="84"/>
      <c r="I68" s="84"/>
      <c r="J68" s="23"/>
      <c r="K68" s="49"/>
      <c r="L68" s="49"/>
      <c r="M68" s="49"/>
      <c r="N68" s="49"/>
      <c r="O68" s="49"/>
      <c r="P68" s="49"/>
      <c r="Q68" s="54"/>
      <c r="R68" s="49"/>
      <c r="S68" s="49"/>
      <c r="T68" s="49"/>
      <c r="U68" s="49"/>
      <c r="V68" s="49"/>
      <c r="W68" s="49"/>
      <c r="X68" s="54"/>
      <c r="Y68" s="54"/>
      <c r="Z68" s="103"/>
      <c r="AB68" s="254">
        <f>IF(ABS(Q68-SUM(K68,L68,N68,O68,P68,M68))&lt;=0.5,"OK","Q68: ERROR")</f>
      </c>
      <c r="AC68" s="254">
        <f>IF(ABS(X68-SUM(R68,S68,U68,V68,W68,T68))&lt;=0.5,"OK","X68: ERROR")</f>
      </c>
      <c r="AD68" s="254">
        <f>IF(ABS(Y68-SUM(X68,Q68))&lt;=0.5,"OK","Y68: ERROR")</f>
      </c>
    </row>
    <row r="69" spans="3:36" ht="15" customHeight="1" x14ac:dyDescent="0.25">
      <c r="C69" s="76"/>
      <c r="D69" s="47" t="s">
        <v>248</v>
      </c>
      <c r="F69" s="103">
        <f>ROW()</f>
        <v>69</v>
      </c>
      <c r="G69" s="97"/>
      <c r="H69" s="84"/>
      <c r="I69" s="84"/>
      <c r="J69" s="23"/>
      <c r="K69" s="48"/>
      <c r="L69" s="48"/>
      <c r="M69" s="48"/>
      <c r="N69" s="48"/>
      <c r="O69" s="48"/>
      <c r="P69" s="48"/>
      <c r="Q69" s="54"/>
      <c r="R69" s="48"/>
      <c r="S69" s="48"/>
      <c r="T69" s="48"/>
      <c r="U69" s="48"/>
      <c r="V69" s="48"/>
      <c r="W69" s="48"/>
      <c r="X69" s="54"/>
      <c r="Y69" s="54"/>
      <c r="Z69" s="103"/>
      <c r="AB69" s="254">
        <f>IF(ABS(Q69-SUM(K69,L69,N69,O69,P69,M69))&lt;=0.5,"OK","Q69: ERROR")</f>
      </c>
      <c r="AC69" s="254">
        <f>IF(ABS(X69-SUM(R69,S69,U69,V69,W69,T69))&lt;=0.5,"OK","X69: ERROR")</f>
      </c>
      <c r="AD69" s="254">
        <f>IF(ABS(Y69-SUM(X69,Q69))&lt;=0.5,"OK","Y69: ERROR")</f>
      </c>
    </row>
    <row r="70" spans="3:36" ht="15" customHeight="1" x14ac:dyDescent="0.25">
      <c r="C70" s="76"/>
      <c r="D70" s="47" t="s">
        <v>256</v>
      </c>
      <c r="F70" s="103">
        <f>ROW()</f>
        <v>70</v>
      </c>
      <c r="G70" s="97"/>
      <c r="H70" s="84"/>
      <c r="I70" s="84"/>
      <c r="J70" s="23"/>
      <c r="K70" s="48"/>
      <c r="L70" s="48"/>
      <c r="M70" s="48"/>
      <c r="N70" s="48"/>
      <c r="O70" s="48"/>
      <c r="P70" s="48"/>
      <c r="Q70" s="54"/>
      <c r="R70" s="48"/>
      <c r="S70" s="48"/>
      <c r="T70" s="48"/>
      <c r="U70" s="48"/>
      <c r="V70" s="48"/>
      <c r="W70" s="48"/>
      <c r="X70" s="54"/>
      <c r="Y70" s="54"/>
      <c r="Z70" s="103"/>
      <c r="AB70" s="254">
        <f>IF(ABS(Q70-SUM(K70,L70,N70,O70,P70,M70))&lt;=0.5,"OK","Q70: ERROR")</f>
      </c>
      <c r="AC70" s="254">
        <f>IF(ABS(X70-SUM(R70,S70,U70,V70,W70,T70))&lt;=0.5,"OK","X70: ERROR")</f>
      </c>
      <c r="AD70" s="254">
        <f>IF(ABS(Y70-SUM(X70,Q70))&lt;=0.5,"OK","Y70: ERROR")</f>
      </c>
    </row>
    <row r="71" spans="3:36" ht="15" customHeight="1" x14ac:dyDescent="0.25">
      <c r="C71" s="76"/>
      <c r="D71" s="47" t="s">
        <v>244</v>
      </c>
      <c r="F71" s="103">
        <f>ROW()</f>
        <v>71</v>
      </c>
      <c r="G71" s="97"/>
      <c r="H71" s="84"/>
      <c r="I71" s="84"/>
      <c r="J71" s="23"/>
      <c r="K71" s="48"/>
      <c r="L71" s="48"/>
      <c r="M71" s="48"/>
      <c r="N71" s="48"/>
      <c r="O71" s="48"/>
      <c r="P71" s="48"/>
      <c r="Q71" s="54"/>
      <c r="R71" s="48"/>
      <c r="S71" s="48"/>
      <c r="T71" s="48"/>
      <c r="U71" s="48"/>
      <c r="V71" s="48"/>
      <c r="W71" s="48"/>
      <c r="X71" s="54"/>
      <c r="Y71" s="54"/>
      <c r="Z71" s="103"/>
      <c r="AB71" s="254">
        <f>IF(ABS(Q71-SUM(K71,L71,N71,O71,P71,M71))&lt;=0.5,"OK","Q71: ERROR")</f>
      </c>
      <c r="AC71" s="254">
        <f>IF(ABS(X71-SUM(R71,S71,U71,V71,W71,T71))&lt;=0.5,"OK","X71: ERROR")</f>
      </c>
      <c r="AD71" s="254">
        <f>IF(ABS(Y71-SUM(X71,Q71))&lt;=0.5,"OK","Y71: ERROR")</f>
      </c>
    </row>
    <row r="72" spans="3:36" ht="15" customHeight="1" x14ac:dyDescent="0.25">
      <c r="C72" s="76"/>
      <c r="D72" s="47" t="s">
        <v>245</v>
      </c>
      <c r="F72" s="103">
        <f>ROW()</f>
        <v>72</v>
      </c>
      <c r="G72" s="97"/>
      <c r="H72" s="84"/>
      <c r="I72" s="84"/>
      <c r="J72" s="23"/>
      <c r="K72" s="48"/>
      <c r="L72" s="48"/>
      <c r="M72" s="48"/>
      <c r="N72" s="48"/>
      <c r="O72" s="48"/>
      <c r="P72" s="48"/>
      <c r="Q72" s="54"/>
      <c r="R72" s="48"/>
      <c r="S72" s="48"/>
      <c r="T72" s="48"/>
      <c r="U72" s="48"/>
      <c r="V72" s="48"/>
      <c r="W72" s="48"/>
      <c r="X72" s="54"/>
      <c r="Y72" s="54"/>
      <c r="Z72" s="103"/>
      <c r="AB72" s="254">
        <f>IF(ABS(Q72-SUM(K72,L72,N72,O72,P72,M72))&lt;=0.5,"OK","Q72: ERROR")</f>
      </c>
      <c r="AC72" s="254">
        <f>IF(ABS(X72-SUM(R72,S72,U72,V72,W72,T72))&lt;=0.5,"OK","X72: ERROR")</f>
      </c>
      <c r="AD72" s="254">
        <f>IF(ABS(Y72-SUM(X72,Q72))&lt;=0.5,"OK","Y72: ERROR")</f>
      </c>
    </row>
    <row r="73" spans="3:36" s="52" customFormat="1" ht="25" customHeight="1" x14ac:dyDescent="0.3">
      <c r="C73" s="76"/>
      <c r="D73" s="176" t="s">
        <v>257</v>
      </c>
      <c r="F73" s="103">
        <f>ROW()</f>
        <v>73</v>
      </c>
      <c r="G73" s="84"/>
      <c r="H73" s="84"/>
      <c r="I73" s="84"/>
      <c r="J73" s="23"/>
      <c r="K73" s="54"/>
      <c r="L73" s="61"/>
      <c r="M73" s="54"/>
      <c r="N73" s="54"/>
      <c r="O73" s="54"/>
      <c r="P73" s="54"/>
      <c r="Q73" s="54"/>
      <c r="R73" s="54"/>
      <c r="S73" s="61"/>
      <c r="T73" s="54"/>
      <c r="U73" s="54"/>
      <c r="V73" s="54"/>
      <c r="W73" s="54"/>
      <c r="X73" s="54"/>
      <c r="Y73" s="54"/>
      <c r="Z73" s="103"/>
      <c r="AB73" s="254">
        <f>IF(ABS(Q73-SUM(K73,N73,O73,P73,M73))&lt;=0.5,"OK","Q73: ERROR")</f>
      </c>
      <c r="AC73" s="254">
        <f>IF(ABS(X73-SUM(R73,U73,V73,W73,T73))&lt;=0.5,"OK","X73: ERROR")</f>
      </c>
      <c r="AD73" s="254">
        <f>IF(ABS(Y73-SUM(X73,Q73))&lt;=0.5,"OK","Y73: ERROR")</f>
      </c>
      <c r="AJ73" s="74"/>
    </row>
    <row r="74" spans="3:36" ht="15" customHeight="1" x14ac:dyDescent="0.25">
      <c r="C74" s="76"/>
      <c r="D74" s="59" t="s">
        <v>238</v>
      </c>
      <c r="F74" s="103">
        <f>ROW()</f>
        <v>74</v>
      </c>
      <c r="G74" s="97"/>
      <c r="H74" s="84"/>
      <c r="I74" s="84"/>
      <c r="J74" s="23"/>
      <c r="K74" s="48"/>
      <c r="L74" s="61"/>
      <c r="M74" s="48"/>
      <c r="N74" s="48"/>
      <c r="O74" s="48"/>
      <c r="P74" s="48"/>
      <c r="Q74" s="54"/>
      <c r="R74" s="48"/>
      <c r="S74" s="61"/>
      <c r="T74" s="48"/>
      <c r="U74" s="48"/>
      <c r="V74" s="48"/>
      <c r="W74" s="48"/>
      <c r="X74" s="54"/>
      <c r="Y74" s="54"/>
      <c r="Z74" s="103"/>
      <c r="AB74" s="254">
        <f>IF(ABS(Q74-SUM(K74,N74,O74,P74,M74))&lt;=0.5,"OK","Q74: ERROR")</f>
      </c>
      <c r="AC74" s="254">
        <f>IF(ABS(X74-SUM(R74,U74,V74,W74,T74))&lt;=0.5,"OK","X74: ERROR")</f>
      </c>
      <c r="AD74" s="254">
        <f>IF(ABS(Y74-SUM(X74,Q74))&lt;=0.5,"OK","Y74: ERROR")</f>
      </c>
    </row>
    <row r="75" spans="3:36" ht="15" customHeight="1" x14ac:dyDescent="0.25">
      <c r="C75" s="76"/>
      <c r="D75" s="59" t="s">
        <v>239</v>
      </c>
      <c r="F75" s="103">
        <f>ROW()</f>
        <v>75</v>
      </c>
      <c r="G75" s="97"/>
      <c r="H75" s="84"/>
      <c r="I75" s="84"/>
      <c r="J75" s="23"/>
      <c r="K75" s="48"/>
      <c r="L75" s="61"/>
      <c r="M75" s="48"/>
      <c r="N75" s="48"/>
      <c r="O75" s="48"/>
      <c r="P75" s="48"/>
      <c r="Q75" s="54"/>
      <c r="R75" s="48"/>
      <c r="S75" s="61"/>
      <c r="T75" s="48"/>
      <c r="U75" s="48"/>
      <c r="V75" s="48"/>
      <c r="W75" s="48"/>
      <c r="X75" s="54"/>
      <c r="Y75" s="54"/>
      <c r="Z75" s="103"/>
      <c r="AB75" s="254">
        <f>IF(ABS(Q75-SUM(K75,N75,O75,P75,M75))&lt;=0.5,"OK","Q75: ERROR")</f>
      </c>
      <c r="AC75" s="254">
        <f>IF(ABS(X75-SUM(R75,U75,V75,W75,T75))&lt;=0.5,"OK","X75: ERROR")</f>
      </c>
      <c r="AD75" s="254">
        <f>IF(ABS(Y75-SUM(X75,Q75))&lt;=0.5,"OK","Y75: ERROR")</f>
      </c>
    </row>
    <row r="76" spans="3:36" ht="15" customHeight="1" x14ac:dyDescent="0.25">
      <c r="C76" s="76"/>
      <c r="D76" s="59" t="s">
        <v>240</v>
      </c>
      <c r="F76" s="103">
        <f>ROW()</f>
        <v>76</v>
      </c>
      <c r="G76" s="97"/>
      <c r="H76" s="84"/>
      <c r="I76" s="84"/>
      <c r="J76" s="23"/>
      <c r="K76" s="22"/>
      <c r="L76" s="61"/>
      <c r="M76" s="22"/>
      <c r="N76" s="22"/>
      <c r="O76" s="22"/>
      <c r="P76" s="22"/>
      <c r="Q76" s="54"/>
      <c r="R76" s="22"/>
      <c r="S76" s="61"/>
      <c r="T76" s="22"/>
      <c r="U76" s="22"/>
      <c r="V76" s="22"/>
      <c r="W76" s="22"/>
      <c r="X76" s="54"/>
      <c r="Y76" s="54"/>
      <c r="Z76" s="103"/>
      <c r="AB76" s="254">
        <f>IF(ABS(Q76-SUM(K76,N76,O76,P76,M76))&lt;=0.5,"OK","Q76: ERROR")</f>
      </c>
      <c r="AC76" s="254">
        <f>IF(ABS(X76-SUM(R76,U76,V76,W76,T76))&lt;=0.5,"OK","X76: ERROR")</f>
      </c>
      <c r="AD76" s="254">
        <f>IF(ABS(Y76-SUM(X76,Q76))&lt;=0.5,"OK","Y76: ERROR")</f>
      </c>
    </row>
    <row r="77" spans="3:36" ht="15" customHeight="1" x14ac:dyDescent="0.25">
      <c r="C77" s="76"/>
      <c r="D77" s="46" t="s">
        <v>241</v>
      </c>
      <c r="F77" s="103">
        <f>ROW()</f>
        <v>77</v>
      </c>
      <c r="G77" s="97"/>
      <c r="H77" s="84"/>
      <c r="I77" s="84"/>
      <c r="J77" s="23"/>
      <c r="K77" s="48"/>
      <c r="L77" s="61"/>
      <c r="M77" s="48"/>
      <c r="N77" s="48"/>
      <c r="O77" s="48"/>
      <c r="P77" s="48"/>
      <c r="Q77" s="54"/>
      <c r="R77" s="48"/>
      <c r="S77" s="61"/>
      <c r="T77" s="48"/>
      <c r="U77" s="48"/>
      <c r="V77" s="48"/>
      <c r="W77" s="48"/>
      <c r="X77" s="54"/>
      <c r="Y77" s="54"/>
      <c r="Z77" s="103"/>
      <c r="AB77" s="254">
        <f>IF(ABS(Q77-SUM(K77,N77,O77,P77,M77))&lt;=0.5,"OK","Q77: ERROR")</f>
      </c>
      <c r="AC77" s="254">
        <f>IF(ABS(X77-SUM(R77,U77,V77,W77,T77))&lt;=0.5,"OK","X77: ERROR")</f>
      </c>
      <c r="AD77" s="254">
        <f>IF(ABS(Y77-SUM(X77,Q77))&lt;=0.5,"OK","Y77: ERROR")</f>
      </c>
    </row>
    <row r="78" spans="3:36" ht="15" customHeight="1" x14ac:dyDescent="0.25">
      <c r="C78" s="76"/>
      <c r="D78" s="47" t="s">
        <v>248</v>
      </c>
      <c r="F78" s="103">
        <f>ROW()</f>
        <v>78</v>
      </c>
      <c r="G78" s="97"/>
      <c r="H78" s="84"/>
      <c r="I78" s="84"/>
      <c r="J78" s="23"/>
      <c r="K78" s="48"/>
      <c r="L78" s="61"/>
      <c r="M78" s="48"/>
      <c r="N78" s="48"/>
      <c r="O78" s="48"/>
      <c r="P78" s="48"/>
      <c r="Q78" s="54"/>
      <c r="R78" s="48"/>
      <c r="S78" s="61"/>
      <c r="T78" s="48"/>
      <c r="U78" s="48"/>
      <c r="V78" s="48"/>
      <c r="W78" s="48"/>
      <c r="X78" s="54"/>
      <c r="Y78" s="54"/>
      <c r="Z78" s="103"/>
      <c r="AB78" s="254">
        <f>IF(ABS(Q78-SUM(K78,N78,O78,P78,M78))&lt;=0.5,"OK","Q78: ERROR")</f>
      </c>
      <c r="AC78" s="254">
        <f>IF(ABS(X78-SUM(R78,U78,V78,W78,T78))&lt;=0.5,"OK","X78: ERROR")</f>
      </c>
      <c r="AD78" s="254">
        <f>IF(ABS(Y78-SUM(X78,Q78))&lt;=0.5,"OK","Y78: ERROR")</f>
      </c>
    </row>
    <row r="79" spans="3:36" ht="15" customHeight="1" x14ac:dyDescent="0.25">
      <c r="C79" s="76"/>
      <c r="D79" s="47" t="s">
        <v>243</v>
      </c>
      <c r="F79" s="103">
        <f>ROW()</f>
        <v>79</v>
      </c>
      <c r="G79" s="97"/>
      <c r="H79" s="84"/>
      <c r="I79" s="84"/>
      <c r="J79" s="23"/>
      <c r="K79" s="48"/>
      <c r="L79" s="61"/>
      <c r="M79" s="48"/>
      <c r="N79" s="48"/>
      <c r="O79" s="48"/>
      <c r="P79" s="48"/>
      <c r="Q79" s="54"/>
      <c r="R79" s="48"/>
      <c r="S79" s="61"/>
      <c r="T79" s="48"/>
      <c r="U79" s="48"/>
      <c r="V79" s="48"/>
      <c r="W79" s="48"/>
      <c r="X79" s="54"/>
      <c r="Y79" s="54"/>
      <c r="Z79" s="103"/>
      <c r="AB79" s="254">
        <f>IF(ABS(Q79-SUM(K79,N79,O79,P79,M79))&lt;=0.5,"OK","Q79: ERROR")</f>
      </c>
      <c r="AC79" s="254">
        <f>IF(ABS(X79-SUM(R79,U79,V79,W79,T79))&lt;=0.5,"OK","X79: ERROR")</f>
      </c>
      <c r="AD79" s="254">
        <f>IF(ABS(Y79-SUM(X79,Q79))&lt;=0.5,"OK","Y79: ERROR")</f>
      </c>
    </row>
    <row r="80" spans="3:36" ht="15" customHeight="1" x14ac:dyDescent="0.25">
      <c r="C80" s="76"/>
      <c r="D80" s="47" t="s">
        <v>244</v>
      </c>
      <c r="F80" s="103">
        <f>ROW()</f>
        <v>80</v>
      </c>
      <c r="G80" s="97"/>
      <c r="H80" s="84"/>
      <c r="I80" s="84"/>
      <c r="J80" s="23"/>
      <c r="K80" s="48"/>
      <c r="L80" s="61"/>
      <c r="M80" s="48"/>
      <c r="N80" s="48"/>
      <c r="O80" s="48"/>
      <c r="P80" s="48"/>
      <c r="Q80" s="54"/>
      <c r="R80" s="48"/>
      <c r="S80" s="61"/>
      <c r="T80" s="48"/>
      <c r="U80" s="48"/>
      <c r="V80" s="48"/>
      <c r="W80" s="48"/>
      <c r="X80" s="54"/>
      <c r="Y80" s="54"/>
      <c r="Z80" s="103"/>
      <c r="AB80" s="254">
        <f>IF(ABS(Q80-SUM(K80,N80,O80,P80,M80))&lt;=0.5,"OK","Q80: ERROR")</f>
      </c>
      <c r="AC80" s="254">
        <f>IF(ABS(X80-SUM(R80,U80,V80,W80,T80))&lt;=0.5,"OK","X80: ERROR")</f>
      </c>
      <c r="AD80" s="254">
        <f>IF(ABS(Y80-SUM(X80,Q80))&lt;=0.5,"OK","Y80: ERROR")</f>
      </c>
    </row>
    <row r="81" spans="3:36" ht="15" customHeight="1" x14ac:dyDescent="0.25">
      <c r="C81" s="76"/>
      <c r="D81" s="47" t="s">
        <v>245</v>
      </c>
      <c r="F81" s="103">
        <f>ROW()</f>
        <v>81</v>
      </c>
      <c r="G81" s="97"/>
      <c r="H81" s="84"/>
      <c r="I81" s="84"/>
      <c r="J81" s="23"/>
      <c r="K81" s="48"/>
      <c r="L81" s="61"/>
      <c r="M81" s="48"/>
      <c r="N81" s="48"/>
      <c r="O81" s="48"/>
      <c r="P81" s="48"/>
      <c r="Q81" s="54"/>
      <c r="R81" s="48"/>
      <c r="S81" s="61"/>
      <c r="T81" s="48"/>
      <c r="U81" s="48"/>
      <c r="V81" s="48"/>
      <c r="W81" s="48"/>
      <c r="X81" s="54"/>
      <c r="Y81" s="54"/>
      <c r="Z81" s="103"/>
      <c r="AB81" s="254">
        <f>IF(ABS(Q81-SUM(K81,N81,O81,P81,M81))&lt;=0.5,"OK","Q81: ERROR")</f>
      </c>
      <c r="AC81" s="254">
        <f>IF(ABS(X81-SUM(R81,U81,V81,W81,T81))&lt;=0.5,"OK","X81: ERROR")</f>
      </c>
      <c r="AD81" s="254">
        <f>IF(ABS(Y81-SUM(X81,Q81))&lt;=0.5,"OK","Y81: ERROR")</f>
      </c>
    </row>
    <row r="82" spans="3:36" ht="15" customHeight="1" x14ac:dyDescent="0.25">
      <c r="C82" s="76"/>
      <c r="D82" s="62" t="s">
        <v>258</v>
      </c>
      <c r="F82" s="103">
        <f>ROW()</f>
        <v>82</v>
      </c>
      <c r="G82" s="97"/>
      <c r="H82" s="84"/>
      <c r="I82" s="84"/>
      <c r="J82" s="23"/>
      <c r="K82" s="48"/>
      <c r="L82" s="61"/>
      <c r="M82" s="48"/>
      <c r="N82" s="48"/>
      <c r="O82" s="48"/>
      <c r="P82" s="48"/>
      <c r="Q82" s="54"/>
      <c r="R82" s="48"/>
      <c r="S82" s="61"/>
      <c r="T82" s="48"/>
      <c r="U82" s="48"/>
      <c r="V82" s="48"/>
      <c r="W82" s="48"/>
      <c r="X82" s="54"/>
      <c r="Y82" s="54"/>
      <c r="Z82" s="103"/>
      <c r="AB82" s="254">
        <f>IF(ABS(Q82-SUM(K82,N82,O82,P82,M82))&lt;=0.5,"OK","Q82: ERROR")</f>
      </c>
      <c r="AC82" s="254">
        <f>IF(ABS(X82-SUM(R82,U82,V82,W82,T82))&lt;=0.5,"OK","X82: ERROR")</f>
      </c>
      <c r="AD82" s="254">
        <f>IF(ABS(Y82-SUM(X82,Q82))&lt;=0.5,"OK","Y82: ERROR")</f>
      </c>
    </row>
    <row r="83" spans="3:36" ht="25" customHeight="1" x14ac:dyDescent="0.3">
      <c r="C83" s="76"/>
      <c r="D83" s="176" t="s">
        <v>259</v>
      </c>
      <c r="F83" s="103">
        <f>ROW()</f>
        <v>83</v>
      </c>
      <c r="G83" s="84"/>
      <c r="H83" s="84"/>
      <c r="I83" s="84"/>
      <c r="J83" s="23"/>
      <c r="K83" s="48"/>
      <c r="L83" s="48"/>
      <c r="M83" s="48"/>
      <c r="N83" s="48"/>
      <c r="O83" s="48"/>
      <c r="P83" s="48"/>
      <c r="Q83" s="54"/>
      <c r="R83" s="48"/>
      <c r="S83" s="48"/>
      <c r="T83" s="48"/>
      <c r="U83" s="48"/>
      <c r="V83" s="48"/>
      <c r="W83" s="48"/>
      <c r="X83" s="54"/>
      <c r="Y83" s="54"/>
      <c r="Z83" s="103"/>
      <c r="AB83" s="254">
        <f>IF(ABS(Q83-SUM(K83,L83,N83,O83,M83,P83))&lt;=0.5,"OK","Q83: ERROR")</f>
      </c>
      <c r="AC83" s="254">
        <f>IF(ABS(X83-SUM(R83,S83,U83,V83,T83,W83))&lt;=0.5,"OK","X83: ERROR")</f>
      </c>
      <c r="AD83" s="254">
        <f>IF(ABS(Y83-SUM(X83,Q83))&lt;=0.5,"OK","Y83: ERROR")</f>
      </c>
    </row>
    <row r="84" spans="3:36" ht="33.75" customHeight="1" x14ac:dyDescent="0.3">
      <c r="C84" s="76"/>
      <c r="D84" s="176" t="s">
        <v>260</v>
      </c>
      <c r="F84" s="103">
        <f>ROW()</f>
        <v>84</v>
      </c>
      <c r="G84" s="84"/>
      <c r="H84" s="84"/>
      <c r="I84" s="84"/>
      <c r="J84" s="106"/>
      <c r="K84" s="48"/>
      <c r="L84" s="48"/>
      <c r="M84" s="48"/>
      <c r="N84" s="48"/>
      <c r="O84" s="48"/>
      <c r="P84" s="48"/>
      <c r="Q84" s="54"/>
      <c r="R84" s="48"/>
      <c r="S84" s="48"/>
      <c r="T84" s="48"/>
      <c r="U84" s="48"/>
      <c r="V84" s="48"/>
      <c r="W84" s="48"/>
      <c r="X84" s="54"/>
      <c r="Y84" s="54"/>
      <c r="Z84" s="103"/>
      <c r="AB84" s="254">
        <f>IF(ABS(Q84-SUM(K84,L84,N84,O84,M84,P84))&lt;=0.5,"OK","Q84: ERROR")</f>
      </c>
      <c r="AC84" s="254">
        <f>IF(ABS(X84-SUM(R84,S84,U84,V84,T84,W84))&lt;=0.5,"OK","X84: ERROR")</f>
      </c>
      <c r="AD84" s="254">
        <f>IF(ABS(Y84-SUM(X84,Q84))&lt;=0.5,"OK","Y84: ERROR")</f>
      </c>
    </row>
    <row r="85" spans="3:36" ht="33.75" customHeight="1" x14ac:dyDescent="0.3">
      <c r="C85" s="76"/>
      <c r="D85" s="176" t="s">
        <v>261</v>
      </c>
      <c r="F85" s="103">
        <f>ROW()</f>
        <v>85</v>
      </c>
      <c r="G85" s="84"/>
      <c r="H85" s="84"/>
      <c r="I85" s="84"/>
      <c r="J85" s="23"/>
      <c r="K85" s="22"/>
      <c r="L85" s="22"/>
      <c r="M85" s="22"/>
      <c r="N85" s="22"/>
      <c r="O85" s="22"/>
      <c r="P85" s="22"/>
      <c r="Q85" s="54"/>
      <c r="R85" s="22"/>
      <c r="S85" s="22"/>
      <c r="T85" s="22"/>
      <c r="U85" s="22"/>
      <c r="V85" s="22"/>
      <c r="W85" s="22"/>
      <c r="X85" s="54"/>
      <c r="Y85" s="54"/>
      <c r="Z85" s="103"/>
      <c r="AB85" s="254">
        <f>IF(ABS(Q85-SUM(K85,L85,N85,O85,M85,P85))&lt;=0.5,"OK","Q85: ERROR")</f>
      </c>
      <c r="AC85" s="254">
        <f>IF(ABS(X85-SUM(R85,S85,U85,V85,T85,W85))&lt;=0.5,"OK","X85: ERROR")</f>
      </c>
      <c r="AD85" s="254">
        <f>IF(ABS(Y85-SUM(X85,Q85))&lt;=0.5,"OK","Y85: ERROR")</f>
      </c>
    </row>
    <row r="86" spans="3:36" ht="15" customHeight="1" x14ac:dyDescent="0.25">
      <c r="C86" s="76"/>
      <c r="D86" s="62" t="s">
        <v>229</v>
      </c>
      <c r="F86" s="103">
        <f>ROW()</f>
        <v>86</v>
      </c>
      <c r="G86" s="84"/>
      <c r="H86" s="84"/>
      <c r="I86" s="84"/>
      <c r="J86" s="106"/>
      <c r="K86" s="48"/>
      <c r="L86" s="61"/>
      <c r="M86" s="48"/>
      <c r="N86" s="48"/>
      <c r="O86" s="48"/>
      <c r="P86" s="48"/>
      <c r="Q86" s="54"/>
      <c r="R86" s="48"/>
      <c r="S86" s="61"/>
      <c r="T86" s="48"/>
      <c r="U86" s="48"/>
      <c r="V86" s="48"/>
      <c r="W86" s="48"/>
      <c r="X86" s="54"/>
      <c r="Y86" s="54"/>
      <c r="Z86" s="103"/>
      <c r="AB86" s="254">
        <f>IF(ABS(Q86-SUM(K86,N86,O86,M86,P86))&lt;=0.5,"OK","Q86: ERROR")</f>
      </c>
      <c r="AC86" s="254">
        <f>IF(ABS(X86-SUM(R86,U86,V86,T86,W86))&lt;=0.5,"OK","X86: ERROR")</f>
      </c>
      <c r="AD86" s="254">
        <f>IF(ABS(Y86-SUM(X86,Q86))&lt;=0.5,"OK","Y86: ERROR")</f>
      </c>
    </row>
    <row r="87" spans="3:36" ht="15" customHeight="1" x14ac:dyDescent="0.25">
      <c r="C87" s="76"/>
      <c r="D87" s="62" t="s">
        <v>237</v>
      </c>
      <c r="F87" s="103">
        <f>ROW()</f>
        <v>87</v>
      </c>
      <c r="G87" s="84"/>
      <c r="H87" s="84"/>
      <c r="I87" s="84"/>
      <c r="J87" s="106"/>
      <c r="K87" s="48"/>
      <c r="L87" s="48"/>
      <c r="M87" s="48"/>
      <c r="N87" s="48"/>
      <c r="O87" s="48"/>
      <c r="P87" s="48"/>
      <c r="Q87" s="54"/>
      <c r="R87" s="48"/>
      <c r="S87" s="48"/>
      <c r="T87" s="48"/>
      <c r="U87" s="48"/>
      <c r="V87" s="48"/>
      <c r="W87" s="48"/>
      <c r="X87" s="54"/>
      <c r="Y87" s="54"/>
      <c r="Z87" s="103"/>
      <c r="AB87" s="254">
        <f>IF(ABS(Q87-SUM(K87,L87,N87,O87,M87,P87))&lt;=0.5,"OK","Q87: ERROR")</f>
      </c>
      <c r="AC87" s="254">
        <f>IF(ABS(X87-SUM(R87,S87,U87,V87,T87,W87))&lt;=0.5,"OK","X87: ERROR")</f>
      </c>
      <c r="AD87" s="254">
        <f>IF(ABS(Y87-SUM(X87,Q87))&lt;=0.5,"OK","Y87: ERROR")</f>
      </c>
    </row>
    <row r="88" spans="3:36" ht="28.75" customHeight="1" x14ac:dyDescent="0.25">
      <c r="C88" s="76"/>
      <c r="D88" s="146" t="s">
        <v>246</v>
      </c>
      <c r="F88" s="103">
        <f>ROW()</f>
        <v>88</v>
      </c>
      <c r="G88" s="84"/>
      <c r="H88" s="84"/>
      <c r="I88" s="84"/>
      <c r="J88" s="106"/>
      <c r="K88" s="48"/>
      <c r="L88" s="48"/>
      <c r="M88" s="48"/>
      <c r="N88" s="48"/>
      <c r="O88" s="48"/>
      <c r="P88" s="48"/>
      <c r="Q88" s="54"/>
      <c r="R88" s="48"/>
      <c r="S88" s="48"/>
      <c r="T88" s="48"/>
      <c r="U88" s="48"/>
      <c r="V88" s="48"/>
      <c r="W88" s="48"/>
      <c r="X88" s="54"/>
      <c r="Y88" s="54"/>
      <c r="Z88" s="103"/>
      <c r="AB88" s="254">
        <f>IF(ABS(Q88-SUM(K88,L88,N88,O88,M88,P88))&lt;=0.5,"OK","Q88: ERROR")</f>
      </c>
      <c r="AC88" s="254">
        <f>IF(ABS(X88-SUM(R88,S88,U88,V88,T88,W88))&lt;=0.5,"OK","X88: ERROR")</f>
      </c>
      <c r="AD88" s="254">
        <f>IF(ABS(Y88-SUM(X88,Q88))&lt;=0.5,"OK","Y88: ERROR")</f>
      </c>
    </row>
    <row r="89" spans="3:36" ht="15" customHeight="1" x14ac:dyDescent="0.25">
      <c r="C89" s="76"/>
      <c r="D89" s="62" t="s">
        <v>250</v>
      </c>
      <c r="F89" s="103">
        <f>ROW()</f>
        <v>89</v>
      </c>
      <c r="G89" s="84"/>
      <c r="H89" s="84"/>
      <c r="I89" s="84"/>
      <c r="J89" s="106"/>
      <c r="K89" s="48"/>
      <c r="L89" s="48"/>
      <c r="M89" s="48"/>
      <c r="N89" s="48"/>
      <c r="O89" s="48"/>
      <c r="P89" s="48"/>
      <c r="Q89" s="54"/>
      <c r="R89" s="48"/>
      <c r="S89" s="48"/>
      <c r="T89" s="48"/>
      <c r="U89" s="48"/>
      <c r="V89" s="48"/>
      <c r="W89" s="48"/>
      <c r="X89" s="54"/>
      <c r="Y89" s="54"/>
      <c r="Z89" s="103"/>
      <c r="AB89" s="254">
        <f>IF(ABS(Q89-SUM(K89,L89,N89,O89,M89,P89))&lt;=0.5,"OK","Q89: ERROR")</f>
      </c>
      <c r="AC89" s="254">
        <f>IF(ABS(X89-SUM(R89,S89,U89,V89,T89,W89))&lt;=0.5,"OK","X89: ERROR")</f>
      </c>
      <c r="AD89" s="254">
        <f>IF(ABS(Y89-SUM(X89,Q89))&lt;=0.5,"OK","Y89: ERROR")</f>
      </c>
    </row>
    <row r="90" spans="3:36" ht="15" customHeight="1" x14ac:dyDescent="0.25">
      <c r="C90" s="76"/>
      <c r="D90" s="62" t="s">
        <v>257</v>
      </c>
      <c r="F90" s="103">
        <f>ROW()</f>
        <v>90</v>
      </c>
      <c r="G90" s="84"/>
      <c r="H90" s="84"/>
      <c r="I90" s="84"/>
      <c r="J90" s="106"/>
      <c r="K90" s="48"/>
      <c r="L90" s="61"/>
      <c r="M90" s="48"/>
      <c r="N90" s="48"/>
      <c r="O90" s="48"/>
      <c r="P90" s="48"/>
      <c r="Q90" s="54"/>
      <c r="R90" s="48"/>
      <c r="S90" s="61"/>
      <c r="T90" s="48"/>
      <c r="U90" s="48"/>
      <c r="V90" s="48"/>
      <c r="W90" s="48"/>
      <c r="X90" s="54"/>
      <c r="Y90" s="54"/>
      <c r="Z90" s="103"/>
      <c r="AB90" s="254">
        <f>IF(ABS(Q90-SUM(K90,N90,O90,M90,P90))&lt;=0.5,"OK","Q90: ERROR")</f>
      </c>
      <c r="AC90" s="254">
        <f>IF(ABS(X90-SUM(R90,U90,V90,T90,W90))&lt;=0.5,"OK","X90: ERROR")</f>
      </c>
      <c r="AD90" s="254">
        <f>IF(ABS(Y90-SUM(X90,Q90))&lt;=0.5,"OK","Y90: ERROR")</f>
      </c>
    </row>
    <row r="91" spans="3:36" ht="15" customHeight="1" x14ac:dyDescent="0.25">
      <c r="C91" s="76"/>
      <c r="D91" s="62" t="s">
        <v>262</v>
      </c>
      <c r="F91" s="103">
        <f>ROW()</f>
        <v>91</v>
      </c>
      <c r="G91" s="84"/>
      <c r="H91" s="84"/>
      <c r="I91" s="84"/>
      <c r="J91" s="106"/>
      <c r="K91" s="48"/>
      <c r="L91" s="48"/>
      <c r="M91" s="48"/>
      <c r="N91" s="48"/>
      <c r="O91" s="48"/>
      <c r="P91" s="48"/>
      <c r="Q91" s="54"/>
      <c r="R91" s="48"/>
      <c r="S91" s="48"/>
      <c r="T91" s="48"/>
      <c r="U91" s="48"/>
      <c r="V91" s="48"/>
      <c r="W91" s="48"/>
      <c r="X91" s="54"/>
      <c r="Y91" s="54"/>
      <c r="Z91" s="103"/>
      <c r="AB91" s="254">
        <f>IF(ABS(Q91-SUM(K91,L91,N91,O91,M91,P91))&lt;=0.5,"OK","Q91: ERROR")</f>
      </c>
      <c r="AC91" s="254">
        <f>IF(ABS(X91-SUM(R91,S91,U91,V91,T91,W91))&lt;=0.5,"OK","X91: ERROR")</f>
      </c>
      <c r="AD91" s="254">
        <f>IF(ABS(Y91-SUM(X91,Q91))&lt;=0.5,"OK","Y91: ERROR")</f>
      </c>
    </row>
    <row r="92" spans="3:36" ht="25" customHeight="1" x14ac:dyDescent="0.3">
      <c r="C92" s="76"/>
      <c r="D92" s="176" t="s">
        <v>262</v>
      </c>
      <c r="F92" s="103">
        <f>ROW()</f>
        <v>92</v>
      </c>
      <c r="G92" s="84"/>
      <c r="H92" s="84"/>
      <c r="I92" s="84"/>
      <c r="J92" s="23"/>
      <c r="K92" s="48"/>
      <c r="L92" s="48"/>
      <c r="M92" s="48"/>
      <c r="N92" s="48"/>
      <c r="O92" s="48"/>
      <c r="P92" s="48"/>
      <c r="Q92" s="54"/>
      <c r="R92" s="48"/>
      <c r="S92" s="48"/>
      <c r="T92" s="48"/>
      <c r="U92" s="48"/>
      <c r="V92" s="48"/>
      <c r="W92" s="48"/>
      <c r="X92" s="54"/>
      <c r="Y92" s="54"/>
      <c r="Z92" s="103"/>
      <c r="AB92" s="254">
        <f>IF(ABS(Q92-SUM(K92,L92,N92,O92,M92,P92))&lt;=0.5,"OK","Q92: ERROR")</f>
      </c>
      <c r="AC92" s="254">
        <f>IF(ABS(X92-SUM(R92,S92,U92,V92,T92,W92))&lt;=0.5,"OK","X92: ERROR")</f>
      </c>
      <c r="AD92" s="254">
        <f>IF(ABS(Y92-SUM(X92,Q92))&lt;=0.5,"OK","Y92: ERROR")</f>
      </c>
    </row>
    <row r="93" spans="3:36" ht="15" customHeight="1" x14ac:dyDescent="0.25">
      <c r="C93" s="76"/>
      <c r="D93" s="59" t="s">
        <v>263</v>
      </c>
      <c r="F93" s="103">
        <f>ROW()</f>
        <v>93</v>
      </c>
      <c r="G93" s="84"/>
      <c r="H93" s="84"/>
      <c r="I93" s="84"/>
      <c r="J93" s="106"/>
      <c r="K93" s="48"/>
      <c r="L93" s="61"/>
      <c r="M93" s="48"/>
      <c r="N93" s="48"/>
      <c r="O93" s="48"/>
      <c r="P93" s="48"/>
      <c r="Q93" s="54"/>
      <c r="R93" s="48"/>
      <c r="S93" s="61"/>
      <c r="T93" s="48"/>
      <c r="U93" s="48"/>
      <c r="V93" s="48"/>
      <c r="W93" s="48"/>
      <c r="X93" s="54"/>
      <c r="Y93" s="54"/>
      <c r="Z93" s="103"/>
      <c r="AB93" s="254">
        <f>IF(ABS(Q93-SUM(K93,N93,O93,M93,P93))&lt;=0.5,"OK","Q93: ERROR")</f>
      </c>
      <c r="AC93" s="254">
        <f>IF(ABS(X93-SUM(R93,U93,V93,T93,W93))&lt;=0.5,"OK","X93: ERROR")</f>
      </c>
      <c r="AD93" s="254">
        <f>IF(ABS(Y93-SUM(X93,Q93))&lt;=0.5,"OK","Y93: ERROR")</f>
      </c>
    </row>
    <row r="94" spans="3:36" ht="15" customHeight="1" x14ac:dyDescent="0.25">
      <c r="C94" s="76"/>
      <c r="D94" s="59" t="s">
        <v>264</v>
      </c>
      <c r="F94" s="103">
        <f>ROW()</f>
        <v>94</v>
      </c>
      <c r="G94" s="97"/>
      <c r="H94" s="84"/>
      <c r="I94" s="84"/>
      <c r="J94" s="106"/>
      <c r="K94" s="48"/>
      <c r="L94" s="61"/>
      <c r="M94" s="48"/>
      <c r="N94" s="48"/>
      <c r="O94" s="48"/>
      <c r="P94" s="48"/>
      <c r="Q94" s="54"/>
      <c r="R94" s="48"/>
      <c r="S94" s="61"/>
      <c r="T94" s="48"/>
      <c r="U94" s="48"/>
      <c r="V94" s="48"/>
      <c r="W94" s="48"/>
      <c r="X94" s="54"/>
      <c r="Y94" s="54"/>
      <c r="Z94" s="103"/>
      <c r="AB94" s="254">
        <f>IF(ABS(Q94-SUM(K94,N94,O94,P94,M94))&lt;=0.5,"OK","Q94: ERROR")</f>
      </c>
      <c r="AC94" s="254">
        <f>IF(ABS(X94-SUM(R94,U94,V94,W94,T94))&lt;=0.5,"OK","X94: ERROR")</f>
      </c>
      <c r="AD94" s="254">
        <f>IF(ABS(Y94-SUM(X94,Q94))&lt;=0.5,"OK","Y94: ERROR")</f>
      </c>
    </row>
    <row r="95" spans="3:36" ht="15" customHeight="1" x14ac:dyDescent="0.25">
      <c r="C95" s="115"/>
      <c r="D95" s="62" t="s">
        <v>265</v>
      </c>
      <c r="F95" s="103">
        <f>ROW()</f>
        <v>95</v>
      </c>
      <c r="G95" s="97"/>
      <c r="H95" s="84"/>
      <c r="I95" s="84"/>
      <c r="J95" s="106"/>
      <c r="K95" s="48"/>
      <c r="L95" s="61"/>
      <c r="M95" s="48"/>
      <c r="N95" s="48"/>
      <c r="O95" s="48"/>
      <c r="P95" s="48"/>
      <c r="Q95" s="54"/>
      <c r="R95" s="48"/>
      <c r="S95" s="61"/>
      <c r="T95" s="48"/>
      <c r="U95" s="48"/>
      <c r="V95" s="48"/>
      <c r="W95" s="48"/>
      <c r="X95" s="54"/>
      <c r="Y95" s="54"/>
      <c r="Z95" s="103"/>
      <c r="AB95" s="254">
        <f>IF(ABS(Q95-SUM(K95,N95,O95,P95,M95))&lt;=0.5,"OK","Q95: ERROR")</f>
      </c>
      <c r="AC95" s="254">
        <f>IF(ABS(X95-SUM(R95,U95,V95,W95,T95))&lt;=0.5,"OK","X95: ERROR")</f>
      </c>
      <c r="AD95" s="254">
        <f>IF(ABS(Y95-SUM(X95,Q95))&lt;=0.5,"OK","Y95: ERROR")</f>
      </c>
      <c r="AJ95" s="115"/>
    </row>
    <row r="96" spans="3:36" ht="25" customHeight="1" x14ac:dyDescent="0.3">
      <c r="C96" s="76"/>
      <c r="D96" s="176" t="s">
        <v>266</v>
      </c>
      <c r="F96" s="103">
        <f>ROW()</f>
        <v>96</v>
      </c>
      <c r="G96" s="84"/>
      <c r="H96" s="84"/>
      <c r="I96" s="84"/>
      <c r="J96" s="106"/>
      <c r="K96" s="48"/>
      <c r="L96" s="61"/>
      <c r="M96" s="48"/>
      <c r="N96" s="48"/>
      <c r="O96" s="48"/>
      <c r="P96" s="48"/>
      <c r="Q96" s="54"/>
      <c r="R96" s="48"/>
      <c r="S96" s="61"/>
      <c r="T96" s="48"/>
      <c r="U96" s="48"/>
      <c r="V96" s="48"/>
      <c r="W96" s="48"/>
      <c r="X96" s="54"/>
      <c r="Y96" s="54"/>
      <c r="Z96" s="103"/>
      <c r="AB96" s="254">
        <f>IF(ABS(Q96-SUM(K96,N96,O96,M96,P96))&lt;=0.5,"OK","Q96: ERROR")</f>
      </c>
      <c r="AC96" s="254">
        <f>IF(ABS(X96-SUM(R96,U96,V96,T96,W96))&lt;=0.5,"OK","X96: ERROR")</f>
      </c>
      <c r="AD96" s="254">
        <f>IF(ABS(Y96-SUM(X96,Q96))&lt;=0.5,"OK","Y96: ERROR")</f>
      </c>
    </row>
    <row r="97" spans="1:36" ht="25" customHeight="1" x14ac:dyDescent="0.3">
      <c r="C97" s="76"/>
      <c r="D97" s="176" t="s">
        <v>267</v>
      </c>
      <c r="F97" s="103">
        <f>ROW()</f>
        <v>97</v>
      </c>
      <c r="G97" s="84"/>
      <c r="H97" s="84"/>
      <c r="I97" s="84"/>
      <c r="J97" s="23"/>
      <c r="K97" s="48"/>
      <c r="L97" s="61"/>
      <c r="M97" s="48"/>
      <c r="N97" s="48"/>
      <c r="O97" s="48"/>
      <c r="P97" s="48"/>
      <c r="Q97" s="54"/>
      <c r="R97" s="48"/>
      <c r="S97" s="61"/>
      <c r="T97" s="48"/>
      <c r="U97" s="48"/>
      <c r="V97" s="48"/>
      <c r="W97" s="48"/>
      <c r="X97" s="54"/>
      <c r="Y97" s="54"/>
      <c r="Z97" s="103"/>
      <c r="AB97" s="254">
        <f>IF(ABS(Q97-SUM(K97,N97,O97,M97,P97))&lt;=0.5,"OK","Q97: ERROR")</f>
      </c>
      <c r="AC97" s="254">
        <f>IF(ABS(X97-SUM(R97,U97,V97,T97,W97))&lt;=0.5,"OK","X97: ERROR")</f>
      </c>
      <c r="AD97" s="254">
        <f>IF(ABS(Y97-SUM(X97,Q97))&lt;=0.5,"OK","Y97: ERROR")</f>
      </c>
    </row>
    <row r="98" spans="1:36" ht="25" customHeight="1" x14ac:dyDescent="0.3">
      <c r="C98" s="76"/>
      <c r="D98" s="176" t="s">
        <v>268</v>
      </c>
      <c r="F98" s="103">
        <f>ROW()</f>
        <v>98</v>
      </c>
      <c r="G98" s="84"/>
      <c r="H98" s="84"/>
      <c r="I98" s="84"/>
      <c r="J98" s="23"/>
      <c r="K98" s="22"/>
      <c r="L98" s="61"/>
      <c r="M98" s="22"/>
      <c r="N98" s="22"/>
      <c r="O98" s="22"/>
      <c r="P98" s="22"/>
      <c r="Q98" s="54"/>
      <c r="R98" s="22"/>
      <c r="S98" s="61"/>
      <c r="T98" s="22"/>
      <c r="U98" s="22"/>
      <c r="V98" s="22"/>
      <c r="W98" s="22"/>
      <c r="X98" s="54"/>
      <c r="Y98" s="54"/>
      <c r="Z98" s="103"/>
      <c r="AB98" s="254">
        <f>IF(ABS(Q98-SUM(K98,N98,O98,M98,P98))&lt;=0.5,"OK","Q98: ERROR")</f>
      </c>
      <c r="AC98" s="254">
        <f>IF(ABS(X98-SUM(R98,U98,V98,T98,W98))&lt;=0.5,"OK","X98: ERROR")</f>
      </c>
      <c r="AD98" s="254">
        <f>IF(ABS(Y98-SUM(X98,Q98))&lt;=0.5,"OK","Y98: ERROR")</f>
      </c>
    </row>
    <row r="99" spans="1:36" ht="39" customHeight="1" x14ac:dyDescent="0.25">
      <c r="C99" s="76"/>
      <c r="D99" s="60" t="s">
        <v>269</v>
      </c>
      <c r="F99" s="103">
        <f>ROW()</f>
        <v>99</v>
      </c>
      <c r="G99" s="84"/>
      <c r="H99" s="84"/>
      <c r="I99" s="84"/>
      <c r="J99" s="106"/>
      <c r="K99" s="48"/>
      <c r="L99" s="61"/>
      <c r="M99" s="48"/>
      <c r="N99" s="48"/>
      <c r="O99" s="48"/>
      <c r="P99" s="48"/>
      <c r="Q99" s="54"/>
      <c r="R99" s="48"/>
      <c r="S99" s="61"/>
      <c r="T99" s="48"/>
      <c r="U99" s="48"/>
      <c r="V99" s="48"/>
      <c r="W99" s="48"/>
      <c r="X99" s="54"/>
      <c r="Y99" s="54"/>
      <c r="Z99" s="103"/>
      <c r="AB99" s="254">
        <f>IF(ABS(Q99-SUM(K99,N99,O99,M99,P99))&lt;=0.5,"OK","Q99: ERROR")</f>
      </c>
      <c r="AC99" s="254">
        <f>IF(ABS(X99-SUM(R99,U99,V99,T99,W99))&lt;=0.5,"OK","X99: ERROR")</f>
      </c>
      <c r="AD99" s="254">
        <f>IF(ABS(Y99-SUM(X99,Q99))&lt;=0.5,"OK","Y99: ERROR")</f>
      </c>
    </row>
    <row r="100" spans="1:36" ht="15" customHeight="1" x14ac:dyDescent="0.25">
      <c r="C100" s="76"/>
      <c r="D100" s="60" t="s">
        <v>270</v>
      </c>
      <c r="F100" s="103">
        <f>ROW()</f>
        <v>100</v>
      </c>
      <c r="G100" s="84"/>
      <c r="H100" s="84"/>
      <c r="I100" s="84"/>
      <c r="J100" s="106"/>
      <c r="K100" s="48"/>
      <c r="L100" s="61"/>
      <c r="M100" s="48"/>
      <c r="N100" s="48"/>
      <c r="O100" s="48"/>
      <c r="P100" s="48"/>
      <c r="Q100" s="54"/>
      <c r="R100" s="48"/>
      <c r="S100" s="61"/>
      <c r="T100" s="48"/>
      <c r="U100" s="48"/>
      <c r="V100" s="48"/>
      <c r="W100" s="48"/>
      <c r="X100" s="54"/>
      <c r="Y100" s="54"/>
      <c r="Z100" s="103"/>
      <c r="AB100" s="254">
        <f>IF(ABS(Q100-SUM(K100,N100,O100,M100,P100))&lt;=0.5,"OK","Q100: ERROR")</f>
      </c>
      <c r="AC100" s="254">
        <f>IF(ABS(X100-SUM(R100,U100,V100,T100,W100))&lt;=0.5,"OK","X100: ERROR")</f>
      </c>
      <c r="AD100" s="254">
        <f>IF(ABS(Y100-SUM(X100,Q100))&lt;=0.5,"OK","Y100: ERROR")</f>
      </c>
    </row>
    <row r="101" spans="1:36" ht="15" customHeight="1" x14ac:dyDescent="0.25">
      <c r="C101" s="76"/>
      <c r="D101" s="60" t="s">
        <v>271</v>
      </c>
      <c r="F101" s="103">
        <f>ROW()</f>
        <v>101</v>
      </c>
      <c r="G101" s="84"/>
      <c r="H101" s="84"/>
      <c r="I101" s="84"/>
      <c r="J101" s="106"/>
      <c r="K101" s="48"/>
      <c r="L101" s="61"/>
      <c r="M101" s="48"/>
      <c r="N101" s="48"/>
      <c r="O101" s="48"/>
      <c r="P101" s="48"/>
      <c r="Q101" s="54"/>
      <c r="R101" s="48"/>
      <c r="S101" s="61"/>
      <c r="T101" s="48"/>
      <c r="U101" s="48"/>
      <c r="V101" s="48"/>
      <c r="W101" s="48"/>
      <c r="X101" s="54"/>
      <c r="Y101" s="54"/>
      <c r="Z101" s="103"/>
      <c r="AB101" s="254">
        <f>IF(ABS(Q101-SUM(K101,N101,O101,M101,P101))&lt;=0.5,"OK","Q101: ERROR")</f>
      </c>
      <c r="AC101" s="254">
        <f>IF(ABS(X101-SUM(R101,U101,V101,T101,W101))&lt;=0.5,"OK","X101: ERROR")</f>
      </c>
      <c r="AD101" s="254">
        <f>IF(ABS(Y101-SUM(X101,Q101))&lt;=0.5,"OK","Y101: ERROR")</f>
      </c>
    </row>
    <row r="102" spans="1:36" s="52" customFormat="1" ht="25" customHeight="1" x14ac:dyDescent="0.3">
      <c r="C102" s="76"/>
      <c r="D102" s="176" t="s">
        <v>272</v>
      </c>
      <c r="F102" s="103">
        <f>ROW()</f>
        <v>102</v>
      </c>
      <c r="G102" s="84"/>
      <c r="H102" s="84"/>
      <c r="I102" s="84"/>
      <c r="J102" s="23"/>
      <c r="K102" s="58"/>
      <c r="L102" s="61"/>
      <c r="M102" s="58"/>
      <c r="N102" s="58"/>
      <c r="O102" s="58"/>
      <c r="P102" s="58"/>
      <c r="Q102" s="54"/>
      <c r="R102" s="58"/>
      <c r="S102" s="61"/>
      <c r="T102" s="58"/>
      <c r="U102" s="58"/>
      <c r="V102" s="58"/>
      <c r="W102" s="58"/>
      <c r="X102" s="54"/>
      <c r="Y102" s="54"/>
      <c r="Z102" s="103"/>
      <c r="AB102" s="254">
        <f>IF(ABS(Q102-SUM(K102,N102,O102,M102,P102))&lt;=0.5,"OK","Q102: ERROR")</f>
      </c>
      <c r="AC102" s="254">
        <f>IF(ABS(X102-SUM(R102,U102,V102,T102,W102))&lt;=0.5,"OK","X102: ERROR")</f>
      </c>
      <c r="AD102" s="254">
        <f>IF(ABS(Y102-SUM(X102,Q102))&lt;=0.5,"OK","Y102: ERROR")</f>
      </c>
      <c r="AJ102" s="74"/>
    </row>
    <row r="103" spans="1:36" s="52" customFormat="1" ht="25" customHeight="1" x14ac:dyDescent="0.3">
      <c r="C103" s="76"/>
      <c r="D103" s="176" t="s">
        <v>273</v>
      </c>
      <c r="F103" s="103">
        <f>ROW()</f>
        <v>103</v>
      </c>
      <c r="G103" s="84"/>
      <c r="H103" s="84"/>
      <c r="I103" s="84"/>
      <c r="J103" s="106"/>
      <c r="K103" s="58"/>
      <c r="L103" s="58"/>
      <c r="M103" s="58"/>
      <c r="N103" s="58"/>
      <c r="O103" s="58"/>
      <c r="P103" s="58"/>
      <c r="Q103" s="54"/>
      <c r="R103" s="58"/>
      <c r="S103" s="58"/>
      <c r="T103" s="58"/>
      <c r="U103" s="58"/>
      <c r="V103" s="58"/>
      <c r="W103" s="58"/>
      <c r="X103" s="54"/>
      <c r="Y103" s="54"/>
      <c r="Z103" s="103"/>
      <c r="AB103" s="254">
        <f>IF(ABS(Q103-SUM(K103,L103,N103,O103,M103,P103))&lt;=0.5,"OK","Q103: ERROR")</f>
      </c>
      <c r="AC103" s="254">
        <f>IF(ABS(X103-SUM(R103,S103,U103,V103,T103,W103))&lt;=0.5,"OK","X103: ERROR")</f>
      </c>
      <c r="AD103" s="254">
        <f>IF(ABS(Y103-SUM(X103,Q103))&lt;=0.5,"OK","Y103: ERROR")</f>
      </c>
      <c r="AJ103" s="74"/>
    </row>
    <row r="104" spans="1:36" ht="18" customHeight="1" x14ac:dyDescent="0.25">
      <c r="C104" s="76"/>
      <c r="D104" s="70" t="s">
        <v>274</v>
      </c>
      <c r="F104" s="103">
        <f>ROW()</f>
        <v>104</v>
      </c>
      <c r="G104" s="84"/>
      <c r="H104" s="84"/>
      <c r="I104" s="84"/>
      <c r="J104" s="106"/>
      <c r="K104" s="48"/>
      <c r="L104" s="48"/>
      <c r="M104" s="48"/>
      <c r="N104" s="48"/>
      <c r="O104" s="48"/>
      <c r="P104" s="48"/>
      <c r="Q104" s="48"/>
      <c r="R104" s="48"/>
      <c r="S104" s="48"/>
      <c r="T104" s="48"/>
      <c r="U104" s="48"/>
      <c r="V104" s="48"/>
      <c r="W104" s="48"/>
      <c r="X104" s="48"/>
      <c r="Y104" s="48"/>
      <c r="Z104" s="103"/>
      <c r="AB104" s="254">
        <f>IF(ABS(Q104-SUM(K104,L104,N104,O104,M104,P104))&lt;=0.5,"OK","Q104: ERROR")</f>
      </c>
      <c r="AC104" s="254">
        <f>IF(ABS(X104-SUM(R104,S104,U104,V104,T104,W104))&lt;=0.5,"OK","X104: ERROR")</f>
      </c>
      <c r="AD104" s="254">
        <f>IF(ABS(Y104-SUM(X104,Q104))&lt;=0.5,"OK","Y104: ERROR")</f>
      </c>
    </row>
    <row r="105" spans="1:36" ht="28.75" customHeight="1" x14ac:dyDescent="0.25">
      <c r="C105" s="76"/>
      <c r="D105" s="70" t="s">
        <v>275</v>
      </c>
      <c r="F105" s="103">
        <f>ROW()</f>
        <v>105</v>
      </c>
      <c r="G105" s="84"/>
      <c r="H105" s="84"/>
      <c r="I105" s="84"/>
      <c r="J105" s="106"/>
      <c r="K105" s="48"/>
      <c r="L105" s="48"/>
      <c r="M105" s="48"/>
      <c r="N105" s="48"/>
      <c r="O105" s="48"/>
      <c r="P105" s="48"/>
      <c r="Q105" s="54"/>
      <c r="R105" s="48"/>
      <c r="S105" s="48"/>
      <c r="T105" s="48"/>
      <c r="U105" s="48"/>
      <c r="V105" s="48"/>
      <c r="W105" s="48"/>
      <c r="X105" s="54"/>
      <c r="Y105" s="54"/>
      <c r="Z105" s="103"/>
      <c r="AB105" s="254">
        <f>IF(ABS(Q105-SUM(K105,L105,N105,O105,M105,P105))&lt;=0.5,"OK","Q105: ERROR")</f>
      </c>
      <c r="AC105" s="254">
        <f>IF(ABS(X105-SUM(R105,S105,U105,V105,T105,W105))&lt;=0.5,"OK","X105: ERROR")</f>
      </c>
      <c r="AD105" s="254">
        <f>IF(ABS(Y105-SUM(X105,Q105))&lt;=0.5,"OK","Y105: ERROR")</f>
      </c>
    </row>
    <row r="106" spans="1:36" ht="25" customHeight="1" x14ac:dyDescent="0.3">
      <c r="C106" s="76"/>
      <c r="D106" s="176" t="s">
        <v>276</v>
      </c>
      <c r="F106" s="103">
        <f>ROW()</f>
        <v>106</v>
      </c>
      <c r="G106" s="84"/>
      <c r="H106" s="84"/>
      <c r="I106" s="84"/>
      <c r="J106" s="23"/>
      <c r="K106" s="48"/>
      <c r="L106" s="61"/>
      <c r="M106" s="61"/>
      <c r="N106" s="61"/>
      <c r="O106" s="61"/>
      <c r="P106" s="61"/>
      <c r="Q106" s="54"/>
      <c r="R106" s="61"/>
      <c r="S106" s="61"/>
      <c r="T106" s="61"/>
      <c r="U106" s="61"/>
      <c r="V106" s="61"/>
      <c r="W106" s="61"/>
      <c r="X106" s="61"/>
      <c r="Y106" s="54"/>
      <c r="Z106" s="103"/>
      <c r="AB106" s="254">
        <f>IF(ABS(Q106-SUM(K106))&lt;=0.5,"OK","Q106: ERROR")</f>
      </c>
      <c r="AD106" s="254">
        <f>IF(ABS(Y106-SUM(Q106))&lt;=0.5,"OK","Y106: ERROR")</f>
      </c>
    </row>
    <row r="107" spans="1:36" ht="25" customHeight="1" x14ac:dyDescent="0.3">
      <c r="C107" s="76"/>
      <c r="D107" s="176" t="s">
        <v>277</v>
      </c>
      <c r="F107" s="103">
        <f>ROW()</f>
        <v>107</v>
      </c>
      <c r="G107" s="84"/>
      <c r="H107" s="84"/>
      <c r="I107" s="84"/>
      <c r="J107" s="23"/>
      <c r="K107" s="22"/>
      <c r="L107" s="22"/>
      <c r="M107" s="22"/>
      <c r="N107" s="22"/>
      <c r="O107" s="22"/>
      <c r="P107" s="22"/>
      <c r="Q107" s="54"/>
      <c r="R107" s="22"/>
      <c r="S107" s="22"/>
      <c r="T107" s="22"/>
      <c r="U107" s="22"/>
      <c r="V107" s="22"/>
      <c r="W107" s="22"/>
      <c r="X107" s="54"/>
      <c r="Y107" s="54"/>
      <c r="Z107" s="103"/>
      <c r="AB107" s="254">
        <f>IF(ABS(Q107-SUM(K107,L107,N107,O107,M107,P107))&lt;=0.5,"OK","Q107: ERROR")</f>
      </c>
      <c r="AC107" s="254">
        <f>IF(ABS(X107-SUM(R107,S107,U107,V107,T107,W107))&lt;=0.5,"OK","X107: ERROR")</f>
      </c>
      <c r="AD107" s="254">
        <f>IF(ABS(Y107-SUM(X107,Q107))&lt;=0.5,"OK","Y107: ERROR")</f>
      </c>
    </row>
    <row r="108" spans="1:36" ht="18" customHeight="1" x14ac:dyDescent="0.25">
      <c r="C108" s="76"/>
      <c r="D108" s="182" t="s">
        <v>500</v>
      </c>
      <c r="F108" s="103">
        <f>ROW()</f>
        <v>108</v>
      </c>
      <c r="G108" s="84"/>
      <c r="H108" s="84"/>
      <c r="I108" s="84"/>
      <c r="J108" s="106"/>
      <c r="K108" s="48"/>
      <c r="L108" s="61"/>
      <c r="M108" s="48"/>
      <c r="N108" s="48"/>
      <c r="O108" s="48"/>
      <c r="P108" s="48"/>
      <c r="Q108" s="54"/>
      <c r="R108" s="48"/>
      <c r="S108" s="61"/>
      <c r="T108" s="48"/>
      <c r="U108" s="48"/>
      <c r="V108" s="48"/>
      <c r="W108" s="48"/>
      <c r="X108" s="54"/>
      <c r="Y108" s="54"/>
      <c r="Z108" s="103"/>
      <c r="AB108" s="254">
        <f>IF(ABS(Q108-SUM(K108,N108,O108,M108,P108))&lt;=0.5,"OK","Q108: ERROR")</f>
      </c>
      <c r="AC108" s="254">
        <f>IF(ABS(X108-SUM(R108,U108,V108,T108,W108))&lt;=0.5,"OK","X108: ERROR")</f>
      </c>
      <c r="AD108" s="254">
        <f>IF(ABS(Y108-SUM(X108,Q108))&lt;=0.5,"OK","Y108: ERROR")</f>
      </c>
    </row>
    <row r="109" spans="1:36" ht="28.75" customHeight="1" x14ac:dyDescent="0.25">
      <c r="C109" s="76"/>
      <c r="D109" s="174" t="s">
        <v>278</v>
      </c>
      <c r="F109" s="103">
        <f>ROW()</f>
        <v>109</v>
      </c>
      <c r="G109" s="84"/>
      <c r="H109" s="84"/>
      <c r="I109" s="84"/>
      <c r="J109" s="106"/>
      <c r="K109" s="48"/>
      <c r="L109" s="61"/>
      <c r="M109" s="48"/>
      <c r="N109" s="48"/>
      <c r="O109" s="48"/>
      <c r="P109" s="48"/>
      <c r="Q109" s="54"/>
      <c r="R109" s="48"/>
      <c r="S109" s="61"/>
      <c r="T109" s="48"/>
      <c r="U109" s="48"/>
      <c r="V109" s="48"/>
      <c r="W109" s="48"/>
      <c r="X109" s="54"/>
      <c r="Y109" s="54"/>
      <c r="Z109" s="103"/>
      <c r="AB109" s="254">
        <f>IF(ABS(Q109-SUM(K109,N109,O109,M109,P109))&lt;=0.5,"OK","Q109: ERROR")</f>
      </c>
      <c r="AC109" s="254">
        <f>IF(ABS(X109-SUM(R109,U109,V109,T109,W109))&lt;=0.5,"OK","X109: ERROR")</f>
      </c>
      <c r="AD109" s="254">
        <f>IF(ABS(Y109-SUM(X109,Q109))&lt;=0.5,"OK","Y109: ERROR")</f>
      </c>
    </row>
    <row r="110" spans="1:36" ht="6" customHeight="1" x14ac:dyDescent="0.25">
      <c r="A110" s="21"/>
      <c r="B110" s="21"/>
      <c r="C110" s="21"/>
      <c r="D110" s="21"/>
      <c r="E110" s="21"/>
      <c r="F110" s="21"/>
      <c r="G110" s="85"/>
      <c r="H110" s="85"/>
      <c r="I110" s="85"/>
      <c r="J110" s="21"/>
      <c r="K110" s="21"/>
      <c r="L110" s="21"/>
      <c r="M110" s="21"/>
      <c r="N110" s="21"/>
      <c r="O110" s="21"/>
      <c r="P110" s="21"/>
      <c r="Q110" s="21"/>
      <c r="R110" s="21"/>
      <c r="S110" s="21"/>
      <c r="T110" s="21"/>
      <c r="U110" s="21"/>
      <c r="V110" s="21"/>
      <c r="W110" s="21"/>
      <c r="X110" s="21"/>
      <c r="Y110" s="21"/>
      <c r="Z110" s="21"/>
    </row>
    <row r="112" spans="1:36" s="218" customFormat="1" x14ac:dyDescent="0.25" ht="13.0" customHeight="true">
      <c r="K112" s="254">
        <f>IF(ABS(K21-SUM(K26,K24,K23,K22))&lt;=0.5,"OK","K21: ERROR")</f>
      </c>
      <c r="M112" s="254">
        <f>IF(ABS(M21-SUM(M23))&lt;=0.5,"OK","M21: ERROR")</f>
      </c>
      <c r="N112" s="254">
        <f>IF(ABS(N21-SUM(N23))&lt;=0.5,"OK","N21: ERROR")</f>
      </c>
      <c r="O112" s="254">
        <f>IF(ABS(O21-SUM(O23))&lt;=0.5,"OK","O21: ERROR")</f>
      </c>
      <c r="P112" s="254">
        <f>IF(ABS(P21-SUM(P23))&lt;=0.5,"OK","P21: ERROR")</f>
      </c>
      <c r="Q112" s="254">
        <f>IF(Q21&gt;=0,"OK","Q21: WARNING")</f>
      </c>
      <c r="R112" s="254">
        <f>IF(ABS(R21-SUM(R28,R25,R23,R22,R27))&lt;=0.5,"OK","R21: ERROR")</f>
      </c>
      <c r="T112" s="254">
        <f>IF(ABS(T21-SUM(T28,T25,T23,T27))&lt;=0.5,"OK","T21: ERROR")</f>
      </c>
      <c r="U112" s="254">
        <f>IF(ABS(U21-SUM(U28,U26,U25,U23,U27))&lt;=0.5,"OK","U21: ERROR")</f>
      </c>
      <c r="V112" s="254">
        <f>IF(ABS(V21-SUM(V28,V25,V23,V27))&lt;=0.5,"OK","V21: ERROR")</f>
      </c>
      <c r="W112" s="254">
        <f>IF(ABS(W21-SUM(W28,W25,W23,W27))&lt;=0.5,"OK","W21: ERROR")</f>
      </c>
      <c r="X112" s="254">
        <f>IF(ABS(X21-SUM(X28,X26,X25,X23,X22,X27))&lt;=0.5,"OK","X21: ERROR")</f>
      </c>
      <c r="Y112" s="254">
        <f>IF(ABS(Y21-SUM(Y28,Y26,Y24,Y25,Y23,Y22,Y27))&lt;=0.5,"OK","Y21: ERROR")</f>
      </c>
      <c r="AB112" s="254">
        <f>IF('J201'!K29-SUM('J203'!K23)&gt;=-0.5,"OK","K29: ERROR")</f>
      </c>
      <c r="AC112" s="254">
        <f>IF('J201'!L29-SUM('J203'!L23)&gt;=-0.5,"OK","L29: ERROR")</f>
      </c>
      <c r="AD112" s="254">
        <f>IF('J201'!M29-SUM('J203'!M23)&gt;=-0.5,"OK","M29: ERROR")</f>
      </c>
      <c r="AE112" s="254">
        <f>IF('J201'!N29-SUM('J203'!N23)&gt;=-0.5,"OK","N29: ERROR")</f>
      </c>
      <c r="AF112" s="254">
        <f>IF('J201'!O29-SUM('J203'!O23)&gt;=-0.5,"OK","O29: ERROR")</f>
      </c>
      <c r="AG112" s="254">
        <f>IF('J201'!P29-SUM('J203'!P23)&gt;=-0.5,"OK","P29: ERROR")</f>
      </c>
      <c r="AH112" s="254">
        <f>IF('J201'!Q29-SUM('J203'!Q23)&gt;=-0.5,"OK","Q29: ERROR")</f>
      </c>
      <c r="AI112" s="254">
        <f>IF('J201'!R29-SUM('J203'!R23)&gt;=-0.5,"OK","R29: ERROR")</f>
      </c>
      <c r="AJ112" s="254">
        <f>IF('J201'!S29-SUM('J203'!S23)&gt;=-0.5,"OK","S29: ERROR")</f>
      </c>
      <c r="AK112" s="254">
        <f>IF('J201'!T29-SUM('J203'!T23)&gt;=-0.5,"OK","T29: ERROR")</f>
      </c>
      <c r="AL112" s="254">
        <f>IF('J201'!U29-SUM('J203'!U23)&gt;=-0.5,"OK","U29: ERROR")</f>
      </c>
      <c r="AM112" s="254">
        <f>IF('J201'!V29-SUM('J203'!V23)&gt;=-0.5,"OK","V29: ERROR")</f>
      </c>
      <c r="AN112" s="254">
        <f>IF('J201'!W29-SUM('J203'!W23)&gt;=-0.5,"OK","W29: ERROR")</f>
      </c>
      <c r="AO112" s="254">
        <f>IF('J201'!X29-SUM('J203'!X23)&gt;=-0.5,"OK","X29: ERROR")</f>
      </c>
      <c r="AP112" s="254">
        <f>IF('J201'!Y29-SUM('J203'!Y23)&gt;=-0.5,"OK","Y29: ERROR")</f>
      </c>
    </row>
    <row r="113" spans="11:25" s="218" customFormat="1" x14ac:dyDescent="0.25" ht="13.0" customHeight="true">
      <c r="Q113" s="254">
        <f>IF(ABS(Q21-SUM(Q26,Q24,Q23,Q22))&lt;=0.5,"OK","Q21: ERROR")</f>
      </c>
      <c r="AB113" s="254">
        <f>IF(ABS('J201'!K38-SUM('J203'!K25,'J203'!K28))&lt;=0.5,"OK","K38: ERROR")</f>
      </c>
      <c r="AC113" s="254">
        <f>IF(ABS('J201'!L38-SUM('J203'!L25,'J203'!L28))&lt;=0.5,"OK","L38: ERROR")</f>
      </c>
      <c r="AD113" s="254">
        <f>IF(ABS('J201'!M38-SUM('J203'!M25,'J203'!M28))&lt;=0.5,"OK","M38: ERROR")</f>
      </c>
      <c r="AE113" s="254">
        <f>IF(ABS('J201'!N38-SUM('J203'!N25,'J203'!N28))&lt;=0.5,"OK","N38: ERROR")</f>
      </c>
      <c r="AF113" s="254">
        <f>IF(ABS('J201'!O38-SUM('J203'!O25,'J203'!O28))&lt;=0.5,"OK","O38: ERROR")</f>
      </c>
      <c r="AG113" s="254">
        <f>IF(ABS('J201'!P38-SUM('J203'!P25,'J203'!P28))&lt;=0.5,"OK","P38: ERROR")</f>
      </c>
      <c r="AH113" s="254">
        <f>IF(ABS('J201'!Q38-SUM('J203'!Q25,'J203'!Q28))&lt;=0.5,"OK","Q38: ERROR")</f>
      </c>
      <c r="AI113" s="254">
        <f>IF(ABS('J201'!R38-SUM('J203'!R25,'J203'!R28))&lt;=0.5,"OK","R38: ERROR")</f>
      </c>
      <c r="AJ113" s="254">
        <f>IF(ABS('J201'!S38-SUM('J203'!S25,'J203'!S28))&lt;=0.5,"OK","S38: ERROR")</f>
      </c>
      <c r="AK113" s="254">
        <f>IF(ABS('J201'!T38-SUM('J203'!T25,'J203'!T28))&lt;=0.5,"OK","T38: ERROR")</f>
      </c>
      <c r="AL113" s="254">
        <f>IF(ABS('J201'!U38-SUM('J203'!U25,'J203'!U28))&lt;=0.5,"OK","U38: ERROR")</f>
      </c>
      <c r="AM113" s="254">
        <f>IF(ABS('J201'!V38-SUM('J203'!V25,'J203'!V28))&lt;=0.5,"OK","V38: ERROR")</f>
      </c>
      <c r="AN113" s="254">
        <f>IF(ABS('J201'!W38-SUM('J203'!W25,'J203'!W28))&lt;=0.5,"OK","W38: ERROR")</f>
      </c>
      <c r="AO113" s="254">
        <f>IF(ABS('J201'!X38-SUM('J203'!X25,'J203'!X28))&lt;=0.5,"OK","X38: ERROR")</f>
      </c>
      <c r="AP113" s="254">
        <f>IF(ABS('J201'!Y38-SUM('J203'!Y25,'J203'!Y28))&lt;=0.5,"OK","Y38: ERROR")</f>
      </c>
    </row>
    <row r="114" spans="11:25" s="218" customFormat="1" x14ac:dyDescent="0.25" ht="13.0" customHeight="true">
      <c r="K114" s="254">
        <f>IF(ABS(K29-SUM(K30,K31,K32))&lt;=0.5,"OK","K29: ERROR")</f>
      </c>
      <c r="L114" s="254">
        <f>IF(ABS(L29-SUM(L30,L31,L32))&lt;=0.5,"OK","L29: ERROR")</f>
      </c>
      <c r="M114" s="254">
        <f>IF(ABS(M29-SUM(M30,M31,M32))&lt;=0.5,"OK","M29: ERROR")</f>
      </c>
      <c r="N114" s="254">
        <f>IF(ABS(N29-SUM(N30,N31,N32))&lt;=0.5,"OK","N29: ERROR")</f>
      </c>
      <c r="O114" s="254">
        <f>IF(ABS(O29-SUM(O30,O31,O32))&lt;=0.5,"OK","O29: ERROR")</f>
      </c>
      <c r="P114" s="254">
        <f>IF(ABS(P29-SUM(P30,P31,P32))&lt;=0.5,"OK","P29: ERROR")</f>
      </c>
      <c r="Q114" s="254">
        <f>IF(ABS(Q29-SUM(Q30,Q31,Q32))&lt;=0.5,"OK","Q29: ERROR")</f>
      </c>
      <c r="R114" s="254">
        <f>IF(ABS(R29-SUM(R30,R31,R32))&lt;=0.5,"OK","R29: ERROR")</f>
      </c>
      <c r="S114" s="254">
        <f>IF(ABS(S29-SUM(S30,S31,S32))&lt;=0.5,"OK","S29: ERROR")</f>
      </c>
      <c r="T114" s="254">
        <f>IF(ABS(T29-SUM(T30,T31,T32))&lt;=0.5,"OK","T29: ERROR")</f>
      </c>
      <c r="U114" s="254">
        <f>IF(ABS(U29-SUM(U30,U31,U32))&lt;=0.5,"OK","U29: ERROR")</f>
      </c>
      <c r="V114" s="254">
        <f>IF(ABS(V29-SUM(V30,V31,V32))&lt;=0.5,"OK","V29: ERROR")</f>
      </c>
      <c r="W114" s="254">
        <f>IF(ABS(W29-SUM(W30,W31,W32))&lt;=0.5,"OK","W29: ERROR")</f>
      </c>
      <c r="X114" s="254">
        <f>IF(ABS(X29-SUM(X30,X31,X32))&lt;=0.5,"OK","X29: ERROR")</f>
      </c>
      <c r="Y114" s="254">
        <f>IF(ABS(Y29-SUM(Y30,Y31,Y32))&lt;=0.5,"OK","Y29: ERROR")</f>
      </c>
      <c r="AB114" s="254">
        <f>IF(ABS('J201'!K39-SUM('J203'!K26,'J203'!K29))&lt;=0.5,"OK","K39: ERROR")</f>
      </c>
      <c r="AC114" s="254">
        <f>IF(ABS('J201'!L39-SUM('J203'!L26,'J203'!L29))&lt;=0.5,"OK","L39: ERROR")</f>
      </c>
      <c r="AD114" s="254">
        <f>IF(ABS('J201'!M39-SUM('J203'!M26,'J203'!M29))&lt;=0.5,"OK","M39: ERROR")</f>
      </c>
      <c r="AE114" s="254">
        <f>IF(ABS('J201'!N39-SUM('J203'!N26,'J203'!N29))&lt;=0.5,"OK","N39: ERROR")</f>
      </c>
      <c r="AF114" s="254">
        <f>IF(ABS('J201'!O39-SUM('J203'!O26,'J203'!O29))&lt;=0.5,"OK","O39: ERROR")</f>
      </c>
      <c r="AG114" s="254">
        <f>IF(ABS('J201'!P39-SUM('J203'!P26,'J203'!P29))&lt;=0.5,"OK","P39: ERROR")</f>
      </c>
      <c r="AH114" s="254">
        <f>IF(ABS('J201'!Q39-SUM('J203'!Q26,'J203'!Q29))&lt;=0.5,"OK","Q39: ERROR")</f>
      </c>
      <c r="AI114" s="254">
        <f>IF(ABS('J201'!R39-SUM('J203'!R26,'J203'!R29))&lt;=0.5,"OK","R39: ERROR")</f>
      </c>
      <c r="AJ114" s="254">
        <f>IF(ABS('J201'!S39-SUM('J203'!S26,'J203'!S29))&lt;=0.5,"OK","S39: ERROR")</f>
      </c>
      <c r="AK114" s="254">
        <f>IF(ABS('J201'!T39-SUM('J203'!T26,'J203'!T29))&lt;=0.5,"OK","T39: ERROR")</f>
      </c>
      <c r="AL114" s="254">
        <f>IF(ABS('J201'!U39-SUM('J203'!U26,'J203'!U29))&lt;=0.5,"OK","U39: ERROR")</f>
      </c>
      <c r="AM114" s="254">
        <f>IF(ABS('J201'!V39-SUM('J203'!V26,'J203'!V29))&lt;=0.5,"OK","V39: ERROR")</f>
      </c>
      <c r="AN114" s="254">
        <f>IF(ABS('J201'!W39-SUM('J203'!W26,'J203'!W29))&lt;=0.5,"OK","W39: ERROR")</f>
      </c>
      <c r="AO114" s="254">
        <f>IF(ABS('J201'!X39-SUM('J203'!X26,'J203'!X29))&lt;=0.5,"OK","X39: ERROR")</f>
      </c>
      <c r="AP114" s="254">
        <f>IF(ABS('J201'!Y39-SUM('J203'!Y26,'J203'!Y29))&lt;=0.5,"OK","Y39: ERROR")</f>
      </c>
    </row>
    <row r="115" spans="11:25" s="218" customFormat="1" x14ac:dyDescent="0.25" ht="13.0" customHeight="true">
      <c r="K115" s="254">
        <f>IF(ABS(K32-SUM(K33,K36,K34,K35,K37))&lt;=0.5,"OK","K32: ERROR")</f>
      </c>
      <c r="L115" s="254">
        <f>IF(ABS(L32-SUM(L33,L36,L34,L35,L37))&lt;=0.5,"OK","L32: ERROR")</f>
      </c>
      <c r="M115" s="254">
        <f>IF(ABS(M32-SUM(M33,M36,M34,M35,M37))&lt;=0.5,"OK","M32: ERROR")</f>
      </c>
      <c r="N115" s="254">
        <f>IF(ABS(N32-SUM(N33,N36,N34,N35,N37))&lt;=0.5,"OK","N32: ERROR")</f>
      </c>
      <c r="O115" s="254">
        <f>IF(ABS(O32-SUM(O33,O36,O34,O35,O37))&lt;=0.5,"OK","O32: ERROR")</f>
      </c>
      <c r="P115" s="254">
        <f>IF(ABS(P32-SUM(P33,P36,P34,P35,P37))&lt;=0.5,"OK","P32: ERROR")</f>
      </c>
      <c r="Q115" s="254">
        <f>IF(ABS(Q32-SUM(Q33,Q36,Q34,Q35,Q37))&lt;=0.5,"OK","Q32: ERROR")</f>
      </c>
      <c r="R115" s="254">
        <f>IF(ABS(R32-SUM(R33,R36,R34,R35,R37))&lt;=0.5,"OK","R32: ERROR")</f>
      </c>
      <c r="S115" s="254">
        <f>IF(ABS(S32-SUM(S33,S36,S34,S35,S37))&lt;=0.5,"OK","S32: ERROR")</f>
      </c>
      <c r="T115" s="254">
        <f>IF(ABS(T32-SUM(T33,T36,T34,T35,T37))&lt;=0.5,"OK","T32: ERROR")</f>
      </c>
      <c r="U115" s="254">
        <f>IF(ABS(U32-SUM(U33,U36,U34,U35,U37))&lt;=0.5,"OK","U32: ERROR")</f>
      </c>
      <c r="V115" s="254">
        <f>IF(ABS(V32-SUM(V33,V36,V34,V35,V37))&lt;=0.5,"OK","V32: ERROR")</f>
      </c>
      <c r="W115" s="254">
        <f>IF(ABS(W32-SUM(W33,W36,W34,W35,W37))&lt;=0.5,"OK","W32: ERROR")</f>
      </c>
      <c r="X115" s="254">
        <f>IF(ABS(X32-SUM(X33,X36,X34,X35,X37))&lt;=0.5,"OK","X32: ERROR")</f>
      </c>
      <c r="Y115" s="254">
        <f>IF(ABS(Y32-SUM(Y33,Y36,Y34,Y35,Y37))&lt;=0.5,"OK","Y32: ERROR")</f>
      </c>
      <c r="AB115" s="254">
        <f>IF(ABS('J201'!K48-SUM('J203'!K27,'J203'!K30))&lt;=0.5,"OK","K48: ERROR")</f>
      </c>
      <c r="AC115" s="254">
        <f>IF(ABS('J201'!L48-SUM('J203'!L27,'J203'!L30))&lt;=0.5,"OK","L48: ERROR")</f>
      </c>
      <c r="AD115" s="254">
        <f>IF(ABS('J201'!M48-SUM('J203'!M27,'J203'!M30))&lt;=0.5,"OK","M48: ERROR")</f>
      </c>
      <c r="AE115" s="254">
        <f>IF(ABS('J201'!N48-SUM('J203'!N27,'J203'!N30))&lt;=0.5,"OK","N48: ERROR")</f>
      </c>
      <c r="AF115" s="254">
        <f>IF(ABS('J201'!O48-SUM('J203'!O27,'J203'!O30))&lt;=0.5,"OK","O48: ERROR")</f>
      </c>
      <c r="AG115" s="254">
        <f>IF(ABS('J201'!P48-SUM('J203'!P27,'J203'!P30))&lt;=0.5,"OK","P48: ERROR")</f>
      </c>
      <c r="AH115" s="254">
        <f>IF(ABS('J201'!Q48-SUM('J203'!Q27,'J203'!Q30))&lt;=0.5,"OK","Q48: ERROR")</f>
      </c>
      <c r="AI115" s="254">
        <f>IF(ABS('J201'!R48-SUM('J203'!R27,'J203'!R30))&lt;=0.5,"OK","R48: ERROR")</f>
      </c>
      <c r="AJ115" s="254">
        <f>IF(ABS('J201'!S48-SUM('J203'!S27,'J203'!S30))&lt;=0.5,"OK","S48: ERROR")</f>
      </c>
      <c r="AK115" s="254">
        <f>IF(ABS('J201'!T48-SUM('J203'!T27,'J203'!T30))&lt;=0.5,"OK","T48: ERROR")</f>
      </c>
      <c r="AL115" s="254">
        <f>IF(ABS('J201'!U48-SUM('J203'!U27,'J203'!U30))&lt;=0.5,"OK","U48: ERROR")</f>
      </c>
      <c r="AM115" s="254">
        <f>IF(ABS('J201'!V48-SUM('J203'!V27,'J203'!V30))&lt;=0.5,"OK","V48: ERROR")</f>
      </c>
      <c r="AN115" s="254">
        <f>IF(ABS('J201'!W48-SUM('J203'!W27,'J203'!W30))&lt;=0.5,"OK","W48: ERROR")</f>
      </c>
      <c r="AO115" s="254">
        <f>IF(ABS('J201'!X48-SUM('J203'!X27,'J203'!X30))&lt;=0.5,"OK","X48: ERROR")</f>
      </c>
      <c r="AP115" s="254">
        <f>IF(ABS('J201'!Y48-SUM('J203'!Y27,'J203'!Y30))&lt;=0.5,"OK","Y48: ERROR")</f>
      </c>
    </row>
    <row r="116" spans="11:25" s="218" customFormat="1" x14ac:dyDescent="0.25" ht="13.0" customHeight="true">
      <c r="K116" s="254">
        <f>IF(ABS(K38-SUM(K39,K48))&lt;=0.5,"OK","K38: ERROR")</f>
      </c>
      <c r="L116" s="254">
        <f>IF(ABS(L38-SUM(L39,L48))&lt;=0.5,"OK","L38: ERROR")</f>
      </c>
      <c r="M116" s="254">
        <f>IF(ABS(M38-SUM(M39,M48))&lt;=0.5,"OK","M38: ERROR")</f>
      </c>
      <c r="N116" s="254">
        <f>IF(ABS(N38-SUM(N39,N48))&lt;=0.5,"OK","N38: ERROR")</f>
      </c>
      <c r="O116" s="254">
        <f>IF(ABS(O38-SUM(O39,O48))&lt;=0.5,"OK","O38: ERROR")</f>
      </c>
      <c r="P116" s="254">
        <f>IF(ABS(P38-SUM(P39,P48))&lt;=0.5,"OK","P38: ERROR")</f>
      </c>
      <c r="Q116" s="254">
        <f>IF(ABS(Q38-SUM(Q39,Q48))&lt;=0.5,"OK","Q38: ERROR")</f>
      </c>
      <c r="R116" s="254">
        <f>IF(ABS(R38-SUM(R39,R48))&lt;=0.5,"OK","R38: ERROR")</f>
      </c>
      <c r="S116" s="254">
        <f>IF(ABS(S38-SUM(S39,S48))&lt;=0.5,"OK","S38: ERROR")</f>
      </c>
      <c r="T116" s="254">
        <f>IF(ABS(T38-SUM(T39,T48))&lt;=0.5,"OK","T38: ERROR")</f>
      </c>
      <c r="U116" s="254">
        <f>IF(ABS(U38-SUM(U39,U48))&lt;=0.5,"OK","U38: ERROR")</f>
      </c>
      <c r="V116" s="254">
        <f>IF(ABS(V38-SUM(V39,V48))&lt;=0.5,"OK","V38: ERROR")</f>
      </c>
      <c r="W116" s="254">
        <f>IF(ABS(W38-SUM(W39,W48))&lt;=0.5,"OK","W38: ERROR")</f>
      </c>
      <c r="X116" s="254">
        <f>IF(ABS(X38-SUM(X39,X48))&lt;=0.5,"OK","X38: ERROR")</f>
      </c>
      <c r="Y116" s="254">
        <f>IF(ABS(Y38-SUM(Y39,Y48))&lt;=0.5,"OK","Y38: ERROR")</f>
      </c>
      <c r="AB116" s="254">
        <f>IF('J201'!K57-'J203'!K32&gt;=-0.5,"OK","K57: ERROR")</f>
      </c>
      <c r="AC116" s="254">
        <f>IF('J201'!L57-'J203'!L32&gt;=-0.5,"OK","L57: ERROR")</f>
      </c>
      <c r="AD116" s="254">
        <f>IF('J201'!M57-'J203'!M32&gt;=-0.5,"OK","M57: ERROR")</f>
      </c>
      <c r="AE116" s="254">
        <f>IF('J201'!N57-'J203'!N32&gt;=-0.5,"OK","N57: ERROR")</f>
      </c>
      <c r="AF116" s="254">
        <f>IF('J201'!O57-'J203'!O32&gt;=-0.5,"OK","O57: ERROR")</f>
      </c>
      <c r="AG116" s="254">
        <f>IF('J201'!P57-'J203'!P32&gt;=-0.5,"OK","P57: ERROR")</f>
      </c>
      <c r="AH116" s="254">
        <f>IF('J201'!Q57-'J203'!Q32&gt;=-0.5,"OK","Q57: ERROR")</f>
      </c>
      <c r="AI116" s="254">
        <f>IF('J201'!R57-'J203'!R32&gt;=-0.5,"OK","R57: ERROR")</f>
      </c>
      <c r="AJ116" s="254">
        <f>IF('J201'!S57-'J203'!S32&gt;=-0.5,"OK","S57: ERROR")</f>
      </c>
      <c r="AK116" s="254">
        <f>IF('J201'!T57-'J203'!T32&gt;=-0.5,"OK","T57: ERROR")</f>
      </c>
      <c r="AL116" s="254">
        <f>IF('J201'!U57-'J203'!U32&gt;=-0.5,"OK","U57: ERROR")</f>
      </c>
      <c r="AM116" s="254">
        <f>IF('J201'!V57-'J203'!V32&gt;=-0.5,"OK","V57: ERROR")</f>
      </c>
      <c r="AN116" s="254">
        <f>IF('J201'!W57-'J203'!W32&gt;=-0.5,"OK","W57: ERROR")</f>
      </c>
      <c r="AO116" s="254">
        <f>IF('J201'!X57-'J203'!X32&gt;=-0.5,"OK","X57: ERROR")</f>
      </c>
      <c r="AP116" s="254">
        <f>IF('J201'!Y57-'J203'!Y32&gt;=-0.5,"OK","Y57: ERROR")</f>
      </c>
    </row>
    <row r="117" spans="11:25" s="218" customFormat="1" ht="13.0" customHeight="true" x14ac:dyDescent="0.25">
      <c r="K117" s="254">
        <f>IF(K39&gt;=0,"OK","K39: ERROR")</f>
      </c>
      <c r="L117" s="254">
        <f>IF(L39&gt;=0,"OK","L39: ERROR")</f>
      </c>
      <c r="M117" s="254">
        <f>IF(M39&gt;=0,"OK","M39: ERROR")</f>
      </c>
      <c r="N117" s="254">
        <f>IF(N39&gt;=0,"OK","N39: ERROR")</f>
      </c>
      <c r="O117" s="254">
        <f>IF(O39&gt;=0,"OK","O39: ERROR")</f>
      </c>
      <c r="P117" s="254">
        <f>IF(P39&gt;=0,"OK","P39: ERROR")</f>
      </c>
      <c r="Q117" s="254">
        <f>IF(Q39&gt;=0,"OK","Q39: ERROR")</f>
      </c>
      <c r="R117" s="254">
        <f>IF(R39&gt;=0,"OK","R39: ERROR")</f>
      </c>
      <c r="S117" s="254">
        <f>IF(S39&gt;=0,"OK","S39: ERROR")</f>
      </c>
      <c r="T117" s="254">
        <f>IF(T39&gt;=0,"OK","T39: ERROR")</f>
      </c>
      <c r="U117" s="254">
        <f>IF(U39&gt;=0,"OK","U39: ERROR")</f>
      </c>
      <c r="V117" s="254">
        <f>IF(V39&gt;=0,"OK","V39: ERROR")</f>
      </c>
      <c r="W117" s="254">
        <f>IF(W39&gt;=0,"OK","W39: ERROR")</f>
      </c>
      <c r="X117" s="254">
        <f>IF(X39&gt;=0,"OK","X39: ERROR")</f>
      </c>
      <c r="Y117" s="254">
        <f>IF(Y39&gt;=0,"OK","Y39: ERROR")</f>
      </c>
      <c r="AP117" s="254">
        <f>IF(ABS('J201'!Y107-'J202'!Y98)&lt;=1.0,"OK","Y107: ERROR")</f>
      </c>
    </row>
    <row r="118" spans="11:25" s="218" customFormat="1" x14ac:dyDescent="0.25" ht="13.0" customHeight="true">
      <c r="K118" s="254">
        <f>IF(ABS(K39-SUM(K40,K41,K42))&lt;=0.5,"OK","K39: ERROR")</f>
      </c>
      <c r="L118" s="254">
        <f>IF(ABS(L39-SUM(L40,L41,L42))&lt;=0.5,"OK","L39: ERROR")</f>
      </c>
      <c r="M118" s="254">
        <f>IF(ABS(M39-SUM(M40,M41,M42))&lt;=0.5,"OK","M39: ERROR")</f>
      </c>
      <c r="N118" s="254">
        <f>IF(ABS(N39-SUM(N40,N41,N42))&lt;=0.5,"OK","N39: ERROR")</f>
      </c>
      <c r="O118" s="254">
        <f>IF(ABS(O39-SUM(O40,O41,O42))&lt;=0.5,"OK","O39: ERROR")</f>
      </c>
      <c r="P118" s="254">
        <f>IF(ABS(P39-SUM(P40,P41,P42))&lt;=0.5,"OK","P39: ERROR")</f>
      </c>
      <c r="Q118" s="254">
        <f>IF(ABS(Q39-SUM(Q40,Q41,Q42))&lt;=0.5,"OK","Q39: ERROR")</f>
      </c>
      <c r="R118" s="254">
        <f>IF(ABS(R39-SUM(R40,R41,R42))&lt;=0.5,"OK","R39: ERROR")</f>
      </c>
      <c r="S118" s="254">
        <f>IF(ABS(S39-SUM(S40,S41,S42))&lt;=0.5,"OK","S39: ERROR")</f>
      </c>
      <c r="T118" s="254">
        <f>IF(ABS(T39-SUM(T40,T41,T42))&lt;=0.5,"OK","T39: ERROR")</f>
      </c>
      <c r="U118" s="254">
        <f>IF(ABS(U39-SUM(U40,U41,U42))&lt;=0.5,"OK","U39: ERROR")</f>
      </c>
      <c r="V118" s="254">
        <f>IF(ABS(V39-SUM(V40,V41,V42))&lt;=0.5,"OK","V39: ERROR")</f>
      </c>
      <c r="W118" s="254">
        <f>IF(ABS(W39-SUM(W40,W41,W42))&lt;=0.5,"OK","W39: ERROR")</f>
      </c>
      <c r="X118" s="254">
        <f>IF(ABS(X39-SUM(X40,X41,X42))&lt;=0.5,"OK","X39: ERROR")</f>
      </c>
      <c r="Y118" s="254">
        <f>IF(ABS(Y39-SUM(Y40,Y41,Y42))&lt;=0.5,"OK","Y39: ERROR")</f>
      </c>
    </row>
    <row r="119" spans="11:25" s="218" customFormat="1" ht="13.0" customHeight="true" x14ac:dyDescent="0.25">
      <c r="K119" s="254">
        <f>IF(K40&gt;=0,"OK","K40: ERROR")</f>
      </c>
      <c r="L119" s="254">
        <f>IF(L40&gt;=0,"OK","L40: ERROR")</f>
      </c>
      <c r="M119" s="254">
        <f>IF(M40&gt;=0,"OK","M40: ERROR")</f>
      </c>
      <c r="N119" s="254">
        <f>IF(N40&gt;=0,"OK","N40: ERROR")</f>
      </c>
      <c r="O119" s="254">
        <f>IF(O40&gt;=0,"OK","O40: ERROR")</f>
      </c>
      <c r="P119" s="254">
        <f>IF(P40&gt;=0,"OK","P40: ERROR")</f>
      </c>
      <c r="Q119" s="254">
        <f>IF(Q40&gt;=0,"OK","Q40: ERROR")</f>
      </c>
      <c r="R119" s="254">
        <f>IF(R40&gt;=0,"OK","R40: ERROR")</f>
      </c>
      <c r="S119" s="254">
        <f>IF(S40&gt;=0,"OK","S40: ERROR")</f>
      </c>
      <c r="T119" s="254">
        <f>IF(T40&gt;=0,"OK","T40: ERROR")</f>
      </c>
      <c r="U119" s="254">
        <f>IF(U40&gt;=0,"OK","U40: ERROR")</f>
      </c>
      <c r="V119" s="254">
        <f>IF(V40&gt;=0,"OK","V40: ERROR")</f>
      </c>
      <c r="W119" s="254">
        <f>IF(W40&gt;=0,"OK","W40: ERROR")</f>
      </c>
      <c r="X119" s="254">
        <f>IF(X40&gt;=0,"OK","X40: ERROR")</f>
      </c>
      <c r="Y119" s="254">
        <f>IF(Y40&gt;=0,"OK","Y40: ERROR")</f>
      </c>
    </row>
    <row r="120" spans="11:25" s="218" customFormat="1" x14ac:dyDescent="0.25" ht="13.0" customHeight="true">
      <c r="K120" s="254">
        <f>IF(K41&gt;=0,"OK","K41: ERROR")</f>
      </c>
      <c r="L120" s="254">
        <f>IF(L41&gt;=0,"OK","L41: ERROR")</f>
      </c>
      <c r="M120" s="254">
        <f>IF(M41&gt;=0,"OK","M41: ERROR")</f>
      </c>
      <c r="N120" s="254">
        <f>IF(N41&gt;=0,"OK","N41: ERROR")</f>
      </c>
      <c r="O120" s="254">
        <f>IF(O41&gt;=0,"OK","O41: ERROR")</f>
      </c>
      <c r="P120" s="254">
        <f>IF(P41&gt;=0,"OK","P41: ERROR")</f>
      </c>
      <c r="Q120" s="254">
        <f>IF(Q41&gt;=0,"OK","Q41: ERROR")</f>
      </c>
      <c r="R120" s="254">
        <f>IF(R41&gt;=0,"OK","R41: ERROR")</f>
      </c>
      <c r="S120" s="254">
        <f>IF(S41&gt;=0,"OK","S41: ERROR")</f>
      </c>
      <c r="T120" s="254">
        <f>IF(T41&gt;=0,"OK","T41: ERROR")</f>
      </c>
      <c r="U120" s="254">
        <f>IF(U41&gt;=0,"OK","U41: ERROR")</f>
      </c>
      <c r="V120" s="254">
        <f>IF(V41&gt;=0,"OK","V41: ERROR")</f>
      </c>
      <c r="W120" s="254">
        <f>IF(W41&gt;=0,"OK","W41: ERROR")</f>
      </c>
      <c r="X120" s="254">
        <f>IF(X41&gt;=0,"OK","X41: ERROR")</f>
      </c>
      <c r="Y120" s="254">
        <f>IF(Y41&gt;=0,"OK","Y41: ERROR")</f>
      </c>
    </row>
    <row r="121" spans="11:25" s="218" customFormat="1" x14ac:dyDescent="0.25" ht="13.0" customHeight="true">
      <c r="K121" s="254">
        <f>IF(K42&gt;=0,"OK","K42: ERROR")</f>
      </c>
      <c r="L121" s="254">
        <f>IF(L42&gt;=0,"OK","L42: ERROR")</f>
      </c>
      <c r="M121" s="254">
        <f>IF(M42&gt;=0,"OK","M42: ERROR")</f>
      </c>
      <c r="N121" s="254">
        <f>IF(N42&gt;=0,"OK","N42: ERROR")</f>
      </c>
      <c r="O121" s="254">
        <f>IF(O42&gt;=0,"OK","O42: ERROR")</f>
      </c>
      <c r="P121" s="254">
        <f>IF(P42&gt;=0,"OK","P42: ERROR")</f>
      </c>
      <c r="Q121" s="254">
        <f>IF(Q42&gt;=0,"OK","Q42: ERROR")</f>
      </c>
      <c r="R121" s="254">
        <f>IF(R42&gt;=0,"OK","R42: ERROR")</f>
      </c>
      <c r="S121" s="254">
        <f>IF(S42&gt;=0,"OK","S42: ERROR")</f>
      </c>
      <c r="T121" s="254">
        <f>IF(T42&gt;=0,"OK","T42: ERROR")</f>
      </c>
      <c r="U121" s="254">
        <f>IF(U42&gt;=0,"OK","U42: ERROR")</f>
      </c>
      <c r="V121" s="254">
        <f>IF(V42&gt;=0,"OK","V42: ERROR")</f>
      </c>
      <c r="W121" s="254">
        <f>IF(W42&gt;=0,"OK","W42: ERROR")</f>
      </c>
      <c r="X121" s="254">
        <f>IF(X42&gt;=0,"OK","X42: ERROR")</f>
      </c>
      <c r="Y121" s="254">
        <f>IF(Y42&gt;=0,"OK","Y42: ERROR")</f>
      </c>
    </row>
    <row r="122" spans="11:25" s="218" customFormat="1" ht="13.0" customHeight="true" x14ac:dyDescent="0.25">
      <c r="K122" s="254">
        <f>IF(ABS(K42-SUM(K43,K46,K44,K45,K47))&lt;=0.5,"OK","K42: ERROR")</f>
      </c>
      <c r="L122" s="254">
        <f>IF(ABS(L42-SUM(L43,L46,L44,L45,L47))&lt;=0.5,"OK","L42: ERROR")</f>
      </c>
      <c r="M122" s="254">
        <f>IF(ABS(M42-SUM(M43,M46,M44,M45,M47))&lt;=0.5,"OK","M42: ERROR")</f>
      </c>
      <c r="N122" s="254">
        <f>IF(ABS(N42-SUM(N43,N46,N44,N45,N47))&lt;=0.5,"OK","N42: ERROR")</f>
      </c>
      <c r="O122" s="254">
        <f>IF(ABS(O42-SUM(O43,O46,O44,O45,O47))&lt;=0.5,"OK","O42: ERROR")</f>
      </c>
      <c r="P122" s="254">
        <f>IF(ABS(P42-SUM(P43,P46,P44,P45,P47))&lt;=0.5,"OK","P42: ERROR")</f>
      </c>
      <c r="Q122" s="254">
        <f>IF(ABS(Q42-SUM(Q43,Q46,Q44,Q45,Q47))&lt;=0.5,"OK","Q42: ERROR")</f>
      </c>
      <c r="R122" s="254">
        <f>IF(ABS(R42-SUM(R43,R46,R44,R45,R47))&lt;=0.5,"OK","R42: ERROR")</f>
      </c>
      <c r="S122" s="254">
        <f>IF(ABS(S42-SUM(S43,S46,S44,S45,S47))&lt;=0.5,"OK","S42: ERROR")</f>
      </c>
      <c r="T122" s="254">
        <f>IF(ABS(T42-SUM(T43,T46,T44,T45,T47))&lt;=0.5,"OK","T42: ERROR")</f>
      </c>
      <c r="U122" s="254">
        <f>IF(ABS(U42-SUM(U43,U46,U44,U45,U47))&lt;=0.5,"OK","U42: ERROR")</f>
      </c>
      <c r="V122" s="254">
        <f>IF(ABS(V42-SUM(V43,V46,V44,V45,V47))&lt;=0.5,"OK","V42: ERROR")</f>
      </c>
      <c r="W122" s="254">
        <f>IF(ABS(W42-SUM(W43,W46,W44,W45,W47))&lt;=0.5,"OK","W42: ERROR")</f>
      </c>
      <c r="X122" s="254">
        <f>IF(ABS(X42-SUM(X43,X46,X44,X45,X47))&lt;=0.5,"OK","X42: ERROR")</f>
      </c>
      <c r="Y122" s="254">
        <f>IF(ABS(Y42-SUM(Y43,Y46,Y44,Y45,Y47))&lt;=0.5,"OK","Y42: ERROR")</f>
      </c>
    </row>
    <row r="123" spans="11:25" s="218" customFormat="1" x14ac:dyDescent="0.25" ht="13.0" customHeight="true">
      <c r="K123" s="254">
        <f>IF(K43&gt;=0,"OK","K43: ERROR")</f>
      </c>
      <c r="L123" s="254">
        <f>IF(L43&gt;=0,"OK","L43: ERROR")</f>
      </c>
      <c r="M123" s="254">
        <f>IF(M43&gt;=0,"OK","M43: ERROR")</f>
      </c>
      <c r="N123" s="254">
        <f>IF(N43&gt;=0,"OK","N43: ERROR")</f>
      </c>
      <c r="O123" s="254">
        <f>IF(O43&gt;=0,"OK","O43: ERROR")</f>
      </c>
      <c r="P123" s="254">
        <f>IF(P43&gt;=0,"OK","P43: ERROR")</f>
      </c>
      <c r="Q123" s="254">
        <f>IF(Q43&gt;=0,"OK","Q43: ERROR")</f>
      </c>
      <c r="R123" s="254">
        <f>IF(R43&gt;=0,"OK","R43: ERROR")</f>
      </c>
      <c r="S123" s="254">
        <f>IF(S43&gt;=0,"OK","S43: ERROR")</f>
      </c>
      <c r="T123" s="254">
        <f>IF(T43&gt;=0,"OK","T43: ERROR")</f>
      </c>
      <c r="U123" s="254">
        <f>IF(U43&gt;=0,"OK","U43: ERROR")</f>
      </c>
      <c r="V123" s="254">
        <f>IF(V43&gt;=0,"OK","V43: ERROR")</f>
      </c>
      <c r="W123" s="254">
        <f>IF(W43&gt;=0,"OK","W43: ERROR")</f>
      </c>
      <c r="X123" s="254">
        <f>IF(X43&gt;=0,"OK","X43: ERROR")</f>
      </c>
      <c r="Y123" s="254">
        <f>IF(Y43&gt;=0,"OK","Y43: ERROR")</f>
      </c>
    </row>
    <row r="124" spans="11:25" s="218" customFormat="1" x14ac:dyDescent="0.25" ht="13.0" customHeight="true">
      <c r="K124" s="254">
        <f>IF(K44&gt;=0,"OK","K44: ERROR")</f>
      </c>
      <c r="L124" s="254">
        <f>IF(L44&gt;=0,"OK","L44: ERROR")</f>
      </c>
      <c r="M124" s="254">
        <f>IF(M44&gt;=0,"OK","M44: ERROR")</f>
      </c>
      <c r="N124" s="254">
        <f>IF(N44&gt;=0,"OK","N44: ERROR")</f>
      </c>
      <c r="O124" s="254">
        <f>IF(O44&gt;=0,"OK","O44: ERROR")</f>
      </c>
      <c r="P124" s="254">
        <f>IF(P44&gt;=0,"OK","P44: ERROR")</f>
      </c>
      <c r="Q124" s="254">
        <f>IF(Q44&gt;=0,"OK","Q44: ERROR")</f>
      </c>
      <c r="R124" s="254">
        <f>IF(R44&gt;=0,"OK","R44: ERROR")</f>
      </c>
      <c r="S124" s="254">
        <f>IF(S44&gt;=0,"OK","S44: ERROR")</f>
      </c>
      <c r="T124" s="254">
        <f>IF(T44&gt;=0,"OK","T44: ERROR")</f>
      </c>
      <c r="U124" s="254">
        <f>IF(U44&gt;=0,"OK","U44: ERROR")</f>
      </c>
      <c r="V124" s="254">
        <f>IF(V44&gt;=0,"OK","V44: ERROR")</f>
      </c>
      <c r="W124" s="254">
        <f>IF(W44&gt;=0,"OK","W44: ERROR")</f>
      </c>
      <c r="X124" s="254">
        <f>IF(X44&gt;=0,"OK","X44: ERROR")</f>
      </c>
      <c r="Y124" s="254">
        <f>IF(Y44&gt;=0,"OK","Y44: ERROR")</f>
      </c>
    </row>
    <row r="125" spans="11:25" s="218" customFormat="1" ht="13.0" customHeight="true" x14ac:dyDescent="0.25">
      <c r="K125" s="254">
        <f>IF(K45&gt;=0,"OK","K45: ERROR")</f>
      </c>
      <c r="L125" s="254">
        <f>IF(L45&gt;=0,"OK","L45: ERROR")</f>
      </c>
      <c r="M125" s="254">
        <f>IF(M45&gt;=0,"OK","M45: ERROR")</f>
      </c>
      <c r="N125" s="254">
        <f>IF(N45&gt;=0,"OK","N45: ERROR")</f>
      </c>
      <c r="O125" s="254">
        <f>IF(O45&gt;=0,"OK","O45: ERROR")</f>
      </c>
      <c r="P125" s="254">
        <f>IF(P45&gt;=0,"OK","P45: ERROR")</f>
      </c>
      <c r="Q125" s="254">
        <f>IF(Q45&gt;=0,"OK","Q45: ERROR")</f>
      </c>
      <c r="R125" s="254">
        <f>IF(R45&gt;=0,"OK","R45: ERROR")</f>
      </c>
      <c r="S125" s="254">
        <f>IF(S45&gt;=0,"OK","S45: ERROR")</f>
      </c>
      <c r="T125" s="254">
        <f>IF(T45&gt;=0,"OK","T45: ERROR")</f>
      </c>
      <c r="U125" s="254">
        <f>IF(U45&gt;=0,"OK","U45: ERROR")</f>
      </c>
      <c r="V125" s="254">
        <f>IF(V45&gt;=0,"OK","V45: ERROR")</f>
      </c>
      <c r="W125" s="254">
        <f>IF(W45&gt;=0,"OK","W45: ERROR")</f>
      </c>
      <c r="X125" s="254">
        <f>IF(X45&gt;=0,"OK","X45: ERROR")</f>
      </c>
      <c r="Y125" s="254">
        <f>IF(Y45&gt;=0,"OK","Y45: ERROR")</f>
      </c>
    </row>
    <row r="126" spans="11:25" s="218" customFormat="1" x14ac:dyDescent="0.25" ht="13.0" customHeight="true">
      <c r="K126" s="254">
        <f>IF(K46&gt;=0,"OK","K46: ERROR")</f>
      </c>
      <c r="L126" s="254">
        <f>IF(L46&gt;=0,"OK","L46: ERROR")</f>
      </c>
      <c r="M126" s="254">
        <f>IF(M46&gt;=0,"OK","M46: ERROR")</f>
      </c>
      <c r="N126" s="254">
        <f>IF(N46&gt;=0,"OK","N46: ERROR")</f>
      </c>
      <c r="O126" s="254">
        <f>IF(O46&gt;=0,"OK","O46: ERROR")</f>
      </c>
      <c r="P126" s="254">
        <f>IF(P46&gt;=0,"OK","P46: ERROR")</f>
      </c>
      <c r="Q126" s="254">
        <f>IF(Q46&gt;=0,"OK","Q46: ERROR")</f>
      </c>
      <c r="R126" s="254">
        <f>IF(R46&gt;=0,"OK","R46: ERROR")</f>
      </c>
      <c r="S126" s="254">
        <f>IF(S46&gt;=0,"OK","S46: ERROR")</f>
      </c>
      <c r="T126" s="254">
        <f>IF(T46&gt;=0,"OK","T46: ERROR")</f>
      </c>
      <c r="U126" s="254">
        <f>IF(U46&gt;=0,"OK","U46: ERROR")</f>
      </c>
      <c r="V126" s="254">
        <f>IF(V46&gt;=0,"OK","V46: ERROR")</f>
      </c>
      <c r="W126" s="254">
        <f>IF(W46&gt;=0,"OK","W46: ERROR")</f>
      </c>
      <c r="X126" s="254">
        <f>IF(X46&gt;=0,"OK","X46: ERROR")</f>
      </c>
      <c r="Y126" s="254">
        <f>IF(Y46&gt;=0,"OK","Y46: ERROR")</f>
      </c>
    </row>
    <row r="127" spans="11:25" s="218" customFormat="1" x14ac:dyDescent="0.25" ht="13.0" customHeight="true">
      <c r="K127" s="254">
        <f>IF(K47&gt;=0,"OK","K47: ERROR")</f>
      </c>
      <c r="L127" s="254">
        <f>IF(L47&gt;=0,"OK","L47: ERROR")</f>
      </c>
      <c r="M127" s="254">
        <f>IF(M47&gt;=0,"OK","M47: ERROR")</f>
      </c>
      <c r="N127" s="254">
        <f>IF(N47&gt;=0,"OK","N47: ERROR")</f>
      </c>
      <c r="O127" s="254">
        <f>IF(O47&gt;=0,"OK","O47: ERROR")</f>
      </c>
      <c r="P127" s="254">
        <f>IF(P47&gt;=0,"OK","P47: ERROR")</f>
      </c>
      <c r="Q127" s="254">
        <f>IF(Q47&gt;=0,"OK","Q47: ERROR")</f>
      </c>
      <c r="R127" s="254">
        <f>IF(R47&gt;=0,"OK","R47: ERROR")</f>
      </c>
      <c r="S127" s="254">
        <f>IF(S47&gt;=0,"OK","S47: ERROR")</f>
      </c>
      <c r="T127" s="254">
        <f>IF(T47&gt;=0,"OK","T47: ERROR")</f>
      </c>
      <c r="U127" s="254">
        <f>IF(U47&gt;=0,"OK","U47: ERROR")</f>
      </c>
      <c r="V127" s="254">
        <f>IF(V47&gt;=0,"OK","V47: ERROR")</f>
      </c>
      <c r="W127" s="254">
        <f>IF(W47&gt;=0,"OK","W47: ERROR")</f>
      </c>
      <c r="X127" s="254">
        <f>IF(X47&gt;=0,"OK","X47: ERROR")</f>
      </c>
      <c r="Y127" s="254">
        <f>IF(Y47&gt;=0,"OK","Y47: ERROR")</f>
      </c>
    </row>
    <row r="128" spans="11:25" s="218" customFormat="1" x14ac:dyDescent="0.25" ht="13.0" customHeight="true">
      <c r="K128" s="254">
        <f>IF(K48&gt;=0,"OK","K48: ERROR")</f>
      </c>
      <c r="L128" s="254">
        <f>IF(L48&gt;=0,"OK","L48: ERROR")</f>
      </c>
      <c r="M128" s="254">
        <f>IF(M48&gt;=0,"OK","M48: ERROR")</f>
      </c>
      <c r="N128" s="254">
        <f>IF(N48&gt;=0,"OK","N48: ERROR")</f>
      </c>
      <c r="O128" s="254">
        <f>IF(O48&gt;=0,"OK","O48: ERROR")</f>
      </c>
      <c r="P128" s="254">
        <f>IF(P48&gt;=0,"OK","P48: ERROR")</f>
      </c>
      <c r="Q128" s="254">
        <f>IF(Q48&gt;=0,"OK","Q48: ERROR")</f>
      </c>
      <c r="R128" s="254">
        <f>IF(R48&gt;=0,"OK","R48: ERROR")</f>
      </c>
      <c r="S128" s="254">
        <f>IF(S48&gt;=0,"OK","S48: ERROR")</f>
      </c>
      <c r="T128" s="254">
        <f>IF(T48&gt;=0,"OK","T48: ERROR")</f>
      </c>
      <c r="U128" s="254">
        <f>IF(U48&gt;=0,"OK","U48: ERROR")</f>
      </c>
      <c r="V128" s="254">
        <f>IF(V48&gt;=0,"OK","V48: ERROR")</f>
      </c>
      <c r="W128" s="254">
        <f>IF(W48&gt;=0,"OK","W48: ERROR")</f>
      </c>
      <c r="X128" s="254">
        <f>IF(X48&gt;=0,"OK","X48: ERROR")</f>
      </c>
      <c r="Y128" s="254">
        <f>IF(Y48&gt;=0,"OK","Y48: ERROR")</f>
      </c>
    </row>
    <row r="129" s="218" customFormat="1" x14ac:dyDescent="0.25" ht="13.0" customHeight="true">
      <c r="K129" s="254">
        <f>IF(ABS(K48-SUM(K49,K50,K51))&lt;=0.5,"OK","K48: ERROR")</f>
      </c>
      <c r="L129" s="254">
        <f>IF(ABS(L48-SUM(L49,L50,L51))&lt;=0.5,"OK","L48: ERROR")</f>
      </c>
      <c r="M129" s="254">
        <f>IF(ABS(M48-SUM(M49,M50,M51))&lt;=0.5,"OK","M48: ERROR")</f>
      </c>
      <c r="N129" s="254">
        <f>IF(ABS(N48-SUM(N49,N50,N51))&lt;=0.5,"OK","N48: ERROR")</f>
      </c>
      <c r="O129" s="254">
        <f>IF(ABS(O48-SUM(O49,O50,O51))&lt;=0.5,"OK","O48: ERROR")</f>
      </c>
      <c r="P129" s="254">
        <f>IF(ABS(P48-SUM(P49,P50,P51))&lt;=0.5,"OK","P48: ERROR")</f>
      </c>
      <c r="Q129" s="254">
        <f>IF(ABS(Q48-SUM(Q49,Q50,Q51))&lt;=0.5,"OK","Q48: ERROR")</f>
      </c>
      <c r="R129" s="254">
        <f>IF(ABS(R48-SUM(R49,R50,R51))&lt;=0.5,"OK","R48: ERROR")</f>
      </c>
      <c r="S129" s="254">
        <f>IF(ABS(S48-SUM(S49,S50,S51))&lt;=0.5,"OK","S48: ERROR")</f>
      </c>
      <c r="T129" s="254">
        <f>IF(ABS(T48-SUM(T49,T50,T51))&lt;=0.5,"OK","T48: ERROR")</f>
      </c>
      <c r="U129" s="254">
        <f>IF(ABS(U48-SUM(U49,U50,U51))&lt;=0.5,"OK","U48: ERROR")</f>
      </c>
      <c r="V129" s="254">
        <f>IF(ABS(V48-SUM(V49,V50,V51))&lt;=0.5,"OK","V48: ERROR")</f>
      </c>
      <c r="W129" s="254">
        <f>IF(ABS(W48-SUM(W49,W50,W51))&lt;=0.5,"OK","W48: ERROR")</f>
      </c>
      <c r="X129" s="254">
        <f>IF(ABS(X48-SUM(X49,X50,X51))&lt;=0.5,"OK","X48: ERROR")</f>
      </c>
      <c r="Y129" s="254">
        <f>IF(ABS(Y48-SUM(Y49,Y50,Y51))&lt;=0.5,"OK","Y48: ERROR")</f>
      </c>
    </row>
    <row r="130" s="218" customFormat="1" x14ac:dyDescent="0.25" ht="13.0" customHeight="true">
      <c r="K130" s="254">
        <f>IF(K49&gt;=0,"OK","K49: ERROR")</f>
      </c>
      <c r="L130" s="254">
        <f>IF(L49&gt;=0,"OK","L49: ERROR")</f>
      </c>
      <c r="M130" s="254">
        <f>IF(M49&gt;=0,"OK","M49: ERROR")</f>
      </c>
      <c r="N130" s="254">
        <f>IF(N49&gt;=0,"OK","N49: ERROR")</f>
      </c>
      <c r="O130" s="254">
        <f>IF(O49&gt;=0,"OK","O49: ERROR")</f>
      </c>
      <c r="P130" s="254">
        <f>IF(P49&gt;=0,"OK","P49: ERROR")</f>
      </c>
      <c r="Q130" s="254">
        <f>IF(Q49&gt;=0,"OK","Q49: ERROR")</f>
      </c>
      <c r="R130" s="254">
        <f>IF(R49&gt;=0,"OK","R49: ERROR")</f>
      </c>
      <c r="S130" s="254">
        <f>IF(S49&gt;=0,"OK","S49: ERROR")</f>
      </c>
      <c r="T130" s="254">
        <f>IF(T49&gt;=0,"OK","T49: ERROR")</f>
      </c>
      <c r="U130" s="254">
        <f>IF(U49&gt;=0,"OK","U49: ERROR")</f>
      </c>
      <c r="V130" s="254">
        <f>IF(V49&gt;=0,"OK","V49: ERROR")</f>
      </c>
      <c r="W130" s="254">
        <f>IF(W49&gt;=0,"OK","W49: ERROR")</f>
      </c>
      <c r="X130" s="254">
        <f>IF(X49&gt;=0,"OK","X49: ERROR")</f>
      </c>
      <c r="Y130" s="254">
        <f>IF(Y49&gt;=0,"OK","Y49: ERROR")</f>
      </c>
    </row>
    <row r="131" s="218" customFormat="1" x14ac:dyDescent="0.25" ht="13.0" customHeight="true">
      <c r="K131" s="254">
        <f>IF(K50&gt;=0,"OK","K50: ERROR")</f>
      </c>
      <c r="L131" s="254">
        <f>IF(L50&gt;=0,"OK","L50: ERROR")</f>
      </c>
      <c r="M131" s="254">
        <f>IF(M50&gt;=0,"OK","M50: ERROR")</f>
      </c>
      <c r="N131" s="254">
        <f>IF(N50&gt;=0,"OK","N50: ERROR")</f>
      </c>
      <c r="O131" s="254">
        <f>IF(O50&gt;=0,"OK","O50: ERROR")</f>
      </c>
      <c r="P131" s="254">
        <f>IF(P50&gt;=0,"OK","P50: ERROR")</f>
      </c>
      <c r="Q131" s="254">
        <f>IF(Q50&gt;=0,"OK","Q50: ERROR")</f>
      </c>
      <c r="R131" s="254">
        <f>IF(R50&gt;=0,"OK","R50: ERROR")</f>
      </c>
      <c r="S131" s="254">
        <f>IF(S50&gt;=0,"OK","S50: ERROR")</f>
      </c>
      <c r="T131" s="254">
        <f>IF(T50&gt;=0,"OK","T50: ERROR")</f>
      </c>
      <c r="U131" s="254">
        <f>IF(U50&gt;=0,"OK","U50: ERROR")</f>
      </c>
      <c r="V131" s="254">
        <f>IF(V50&gt;=0,"OK","V50: ERROR")</f>
      </c>
      <c r="W131" s="254">
        <f>IF(W50&gt;=0,"OK","W50: ERROR")</f>
      </c>
      <c r="X131" s="254">
        <f>IF(X50&gt;=0,"OK","X50: ERROR")</f>
      </c>
      <c r="Y131" s="254">
        <f>IF(Y50&gt;=0,"OK","Y50: ERROR")</f>
      </c>
    </row>
    <row r="132" s="218" customFormat="1" x14ac:dyDescent="0.25" ht="13.0" customHeight="true">
      <c r="K132" s="254">
        <f>IF(K51&gt;=0,"OK","K51: ERROR")</f>
      </c>
      <c r="L132" s="254">
        <f>IF(L51&gt;=0,"OK","L51: ERROR")</f>
      </c>
      <c r="M132" s="254">
        <f>IF(M51&gt;=0,"OK","M51: ERROR")</f>
      </c>
      <c r="N132" s="254">
        <f>IF(N51&gt;=0,"OK","N51: ERROR")</f>
      </c>
      <c r="O132" s="254">
        <f>IF(O51&gt;=0,"OK","O51: ERROR")</f>
      </c>
      <c r="P132" s="254">
        <f>IF(P51&gt;=0,"OK","P51: ERROR")</f>
      </c>
      <c r="Q132" s="254">
        <f>IF(Q51&gt;=0,"OK","Q51: ERROR")</f>
      </c>
      <c r="R132" s="254">
        <f>IF(R51&gt;=0,"OK","R51: ERROR")</f>
      </c>
      <c r="S132" s="254">
        <f>IF(S51&gt;=0,"OK","S51: ERROR")</f>
      </c>
      <c r="T132" s="254">
        <f>IF(T51&gt;=0,"OK","T51: ERROR")</f>
      </c>
      <c r="U132" s="254">
        <f>IF(U51&gt;=0,"OK","U51: ERROR")</f>
      </c>
      <c r="V132" s="254">
        <f>IF(V51&gt;=0,"OK","V51: ERROR")</f>
      </c>
      <c r="W132" s="254">
        <f>IF(W51&gt;=0,"OK","W51: ERROR")</f>
      </c>
      <c r="X132" s="254">
        <f>IF(X51&gt;=0,"OK","X51: ERROR")</f>
      </c>
      <c r="Y132" s="254">
        <f>IF(Y51&gt;=0,"OK","Y51: ERROR")</f>
      </c>
    </row>
    <row r="133" s="218" customFormat="1" x14ac:dyDescent="0.25" ht="13.0" customHeight="true">
      <c r="K133" s="254">
        <f>IF(ABS(K51-SUM(K52,K55,K53,K54,K56))&lt;=0.5,"OK","K51: ERROR")</f>
      </c>
      <c r="L133" s="254">
        <f>IF(ABS(L51-SUM(L52,L55,L53,L54,L56))&lt;=0.5,"OK","L51: ERROR")</f>
      </c>
      <c r="M133" s="254">
        <f>IF(ABS(M51-SUM(M52,M55,M53,M54,M56))&lt;=0.5,"OK","M51: ERROR")</f>
      </c>
      <c r="N133" s="254">
        <f>IF(ABS(N51-SUM(N52,N55,N53,N54,N56))&lt;=0.5,"OK","N51: ERROR")</f>
      </c>
      <c r="O133" s="254">
        <f>IF(ABS(O51-SUM(O52,O55,O53,O54,O56))&lt;=0.5,"OK","O51: ERROR")</f>
      </c>
      <c r="P133" s="254">
        <f>IF(ABS(P51-SUM(P52,P55,P53,P54,P56))&lt;=0.5,"OK","P51: ERROR")</f>
      </c>
      <c r="Q133" s="254">
        <f>IF(ABS(Q51-SUM(Q52,Q55,Q53,Q54,Q56))&lt;=0.5,"OK","Q51: ERROR")</f>
      </c>
      <c r="R133" s="254">
        <f>IF(ABS(R51-SUM(R52,R55,R53,R54,R56))&lt;=0.5,"OK","R51: ERROR")</f>
      </c>
      <c r="S133" s="254">
        <f>IF(ABS(S51-SUM(S52,S55,S53,S54,S56))&lt;=0.5,"OK","S51: ERROR")</f>
      </c>
      <c r="T133" s="254">
        <f>IF(ABS(T51-SUM(T52,T55,T53,T54,T56))&lt;=0.5,"OK","T51: ERROR")</f>
      </c>
      <c r="U133" s="254">
        <f>IF(ABS(U51-SUM(U52,U55,U53,U54,U56))&lt;=0.5,"OK","U51: ERROR")</f>
      </c>
      <c r="V133" s="254">
        <f>IF(ABS(V51-SUM(V52,V55,V53,V54,V56))&lt;=0.5,"OK","V51: ERROR")</f>
      </c>
      <c r="W133" s="254">
        <f>IF(ABS(W51-SUM(W52,W55,W53,W54,W56))&lt;=0.5,"OK","W51: ERROR")</f>
      </c>
      <c r="X133" s="254">
        <f>IF(ABS(X51-SUM(X52,X55,X53,X54,X56))&lt;=0.5,"OK","X51: ERROR")</f>
      </c>
      <c r="Y133" s="254">
        <f>IF(ABS(Y51-SUM(Y52,Y55,Y53,Y54,Y56))&lt;=0.5,"OK","Y51: ERROR")</f>
      </c>
    </row>
    <row r="134" s="218" customFormat="1" x14ac:dyDescent="0.25" ht="13.0" customHeight="true">
      <c r="K134" s="254">
        <f>IF(K52&gt;=0,"OK","K52: ERROR")</f>
      </c>
      <c r="L134" s="254">
        <f>IF(L52&gt;=0,"OK","L52: ERROR")</f>
      </c>
      <c r="M134" s="254">
        <f>IF(M52&gt;=0,"OK","M52: ERROR")</f>
      </c>
      <c r="N134" s="254">
        <f>IF(N52&gt;=0,"OK","N52: ERROR")</f>
      </c>
      <c r="O134" s="254">
        <f>IF(O52&gt;=0,"OK","O52: ERROR")</f>
      </c>
      <c r="P134" s="254">
        <f>IF(P52&gt;=0,"OK","P52: ERROR")</f>
      </c>
      <c r="Q134" s="254">
        <f>IF(Q52&gt;=0,"OK","Q52: ERROR")</f>
      </c>
      <c r="R134" s="254">
        <f>IF(R52&gt;=0,"OK","R52: ERROR")</f>
      </c>
      <c r="S134" s="254">
        <f>IF(S52&gt;=0,"OK","S52: ERROR")</f>
      </c>
      <c r="T134" s="254">
        <f>IF(T52&gt;=0,"OK","T52: ERROR")</f>
      </c>
      <c r="U134" s="254">
        <f>IF(U52&gt;=0,"OK","U52: ERROR")</f>
      </c>
      <c r="V134" s="254">
        <f>IF(V52&gt;=0,"OK","V52: ERROR")</f>
      </c>
      <c r="W134" s="254">
        <f>IF(W52&gt;=0,"OK","W52: ERROR")</f>
      </c>
      <c r="X134" s="254">
        <f>IF(X52&gt;=0,"OK","X52: ERROR")</f>
      </c>
      <c r="Y134" s="254">
        <f>IF(Y52&gt;=0,"OK","Y52: ERROR")</f>
      </c>
    </row>
    <row r="135" s="218" customFormat="1" x14ac:dyDescent="0.25" ht="13.0" customHeight="true">
      <c r="K135" s="254">
        <f>IF(K53&gt;=0,"OK","K53: ERROR")</f>
      </c>
      <c r="L135" s="254">
        <f>IF(L53&gt;=0,"OK","L53: ERROR")</f>
      </c>
      <c r="M135" s="254">
        <f>IF(M53&gt;=0,"OK","M53: ERROR")</f>
      </c>
      <c r="N135" s="254">
        <f>IF(N53&gt;=0,"OK","N53: ERROR")</f>
      </c>
      <c r="O135" s="254">
        <f>IF(O53&gt;=0,"OK","O53: ERROR")</f>
      </c>
      <c r="P135" s="254">
        <f>IF(P53&gt;=0,"OK","P53: ERROR")</f>
      </c>
      <c r="Q135" s="254">
        <f>IF(Q53&gt;=0,"OK","Q53: ERROR")</f>
      </c>
      <c r="R135" s="254">
        <f>IF(R53&gt;=0,"OK","R53: ERROR")</f>
      </c>
      <c r="S135" s="254">
        <f>IF(S53&gt;=0,"OK","S53: ERROR")</f>
      </c>
      <c r="T135" s="254">
        <f>IF(T53&gt;=0,"OK","T53: ERROR")</f>
      </c>
      <c r="U135" s="254">
        <f>IF(U53&gt;=0,"OK","U53: ERROR")</f>
      </c>
      <c r="V135" s="254">
        <f>IF(V53&gt;=0,"OK","V53: ERROR")</f>
      </c>
      <c r="W135" s="254">
        <f>IF(W53&gt;=0,"OK","W53: ERROR")</f>
      </c>
      <c r="X135" s="254">
        <f>IF(X53&gt;=0,"OK","X53: ERROR")</f>
      </c>
      <c r="Y135" s="254">
        <f>IF(Y53&gt;=0,"OK","Y53: ERROR")</f>
      </c>
    </row>
    <row r="136" s="218" customFormat="1" x14ac:dyDescent="0.25" ht="13.0" customHeight="true">
      <c r="K136" s="254">
        <f>IF(K54&gt;=0,"OK","K54: ERROR")</f>
      </c>
      <c r="L136" s="254">
        <f>IF(L54&gt;=0,"OK","L54: ERROR")</f>
      </c>
      <c r="M136" s="254">
        <f>IF(M54&gt;=0,"OK","M54: ERROR")</f>
      </c>
      <c r="N136" s="254">
        <f>IF(N54&gt;=0,"OK","N54: ERROR")</f>
      </c>
      <c r="O136" s="254">
        <f>IF(O54&gt;=0,"OK","O54: ERROR")</f>
      </c>
      <c r="P136" s="254">
        <f>IF(P54&gt;=0,"OK","P54: ERROR")</f>
      </c>
      <c r="Q136" s="254">
        <f>IF(Q54&gt;=0,"OK","Q54: ERROR")</f>
      </c>
      <c r="R136" s="254">
        <f>IF(R54&gt;=0,"OK","R54: ERROR")</f>
      </c>
      <c r="S136" s="254">
        <f>IF(S54&gt;=0,"OK","S54: ERROR")</f>
      </c>
      <c r="T136" s="254">
        <f>IF(T54&gt;=0,"OK","T54: ERROR")</f>
      </c>
      <c r="U136" s="254">
        <f>IF(U54&gt;=0,"OK","U54: ERROR")</f>
      </c>
      <c r="V136" s="254">
        <f>IF(V54&gt;=0,"OK","V54: ERROR")</f>
      </c>
      <c r="W136" s="254">
        <f>IF(W54&gt;=0,"OK","W54: ERROR")</f>
      </c>
      <c r="X136" s="254">
        <f>IF(X54&gt;=0,"OK","X54: ERROR")</f>
      </c>
      <c r="Y136" s="254">
        <f>IF(Y54&gt;=0,"OK","Y54: ERROR")</f>
      </c>
    </row>
    <row r="137" s="218" customFormat="1" x14ac:dyDescent="0.25" ht="13.0" customHeight="true">
      <c r="K137" s="254">
        <f>IF(K55&gt;=0,"OK","K55: ERROR")</f>
      </c>
      <c r="L137" s="254">
        <f>IF(L55&gt;=0,"OK","L55: ERROR")</f>
      </c>
      <c r="M137" s="254">
        <f>IF(M55&gt;=0,"OK","M55: ERROR")</f>
      </c>
      <c r="N137" s="254">
        <f>IF(N55&gt;=0,"OK","N55: ERROR")</f>
      </c>
      <c r="O137" s="254">
        <f>IF(O55&gt;=0,"OK","O55: ERROR")</f>
      </c>
      <c r="P137" s="254">
        <f>IF(P55&gt;=0,"OK","P55: ERROR")</f>
      </c>
      <c r="Q137" s="254">
        <f>IF(Q55&gt;=0,"OK","Q55: ERROR")</f>
      </c>
      <c r="R137" s="254">
        <f>IF(R55&gt;=0,"OK","R55: ERROR")</f>
      </c>
      <c r="S137" s="254">
        <f>IF(S55&gt;=0,"OK","S55: ERROR")</f>
      </c>
      <c r="T137" s="254">
        <f>IF(T55&gt;=0,"OK","T55: ERROR")</f>
      </c>
      <c r="U137" s="254">
        <f>IF(U55&gt;=0,"OK","U55: ERROR")</f>
      </c>
      <c r="V137" s="254">
        <f>IF(V55&gt;=0,"OK","V55: ERROR")</f>
      </c>
      <c r="W137" s="254">
        <f>IF(W55&gt;=0,"OK","W55: ERROR")</f>
      </c>
      <c r="X137" s="254">
        <f>IF(X55&gt;=0,"OK","X55: ERROR")</f>
      </c>
      <c r="Y137" s="254">
        <f>IF(Y55&gt;=0,"OK","Y55: ERROR")</f>
      </c>
    </row>
    <row r="138" s="218" customFormat="1" x14ac:dyDescent="0.25" ht="13.0" customHeight="true">
      <c r="K138" s="254">
        <f>IF(K56&gt;=0,"OK","K56: ERROR")</f>
      </c>
      <c r="L138" s="254">
        <f>IF(L56&gt;=0,"OK","L56: ERROR")</f>
      </c>
      <c r="M138" s="254">
        <f>IF(M56&gt;=0,"OK","M56: ERROR")</f>
      </c>
      <c r="N138" s="254">
        <f>IF(N56&gt;=0,"OK","N56: ERROR")</f>
      </c>
      <c r="O138" s="254">
        <f>IF(O56&gt;=0,"OK","O56: ERROR")</f>
      </c>
      <c r="P138" s="254">
        <f>IF(P56&gt;=0,"OK","P56: ERROR")</f>
      </c>
      <c r="Q138" s="254">
        <f>IF(Q56&gt;=0,"OK","Q56: ERROR")</f>
      </c>
      <c r="R138" s="254">
        <f>IF(R56&gt;=0,"OK","R56: ERROR")</f>
      </c>
      <c r="S138" s="254">
        <f>IF(S56&gt;=0,"OK","S56: ERROR")</f>
      </c>
      <c r="T138" s="254">
        <f>IF(T56&gt;=0,"OK","T56: ERROR")</f>
      </c>
      <c r="U138" s="254">
        <f>IF(U56&gt;=0,"OK","U56: ERROR")</f>
      </c>
      <c r="V138" s="254">
        <f>IF(V56&gt;=0,"OK","V56: ERROR")</f>
      </c>
      <c r="W138" s="254">
        <f>IF(W56&gt;=0,"OK","W56: ERROR")</f>
      </c>
      <c r="X138" s="254">
        <f>IF(X56&gt;=0,"OK","X56: ERROR")</f>
      </c>
      <c r="Y138" s="254">
        <f>IF(Y56&gt;=0,"OK","Y56: ERROR")</f>
      </c>
    </row>
    <row r="139" s="218" customFormat="1" x14ac:dyDescent="0.25" ht="13.0" customHeight="true">
      <c r="K139" s="254">
        <f>IF(ABS(K57-SUM(K61,K59))&lt;=0.5,"OK","K57: ERROR")</f>
      </c>
      <c r="L139" s="254">
        <f>IF(ABS(L57-SUM(L61,L59))&lt;=0.5,"OK","L57: ERROR")</f>
      </c>
      <c r="M139" s="254">
        <f>IF(ABS(M57-SUM(M61,M59))&lt;=0.5,"OK","M57: ERROR")</f>
      </c>
      <c r="N139" s="254">
        <f>IF(ABS(N57-SUM(N61,N59))&lt;=0.5,"OK","N57: ERROR")</f>
      </c>
      <c r="O139" s="254">
        <f>IF(ABS(O57-SUM(O61,O59))&lt;=0.5,"OK","O57: ERROR")</f>
      </c>
      <c r="P139" s="254">
        <f>IF(ABS(P57-SUM(P61,P59))&lt;=0.5,"OK","P57: ERROR")</f>
      </c>
      <c r="Q139" s="254">
        <f>IF(ABS(Q57-SUM(Q61,Q59))&lt;=0.5,"OK","Q57: ERROR")</f>
      </c>
      <c r="R139" s="254">
        <f>IF(ABS(R57-SUM(R61,R59))&lt;=0.5,"OK","R57: ERROR")</f>
      </c>
      <c r="S139" s="254">
        <f>IF(ABS(S57-SUM(S61,S59))&lt;=0.5,"OK","S57: ERROR")</f>
      </c>
      <c r="T139" s="254">
        <f>IF(ABS(T57-SUM(T61,T59))&lt;=0.5,"OK","T57: ERROR")</f>
      </c>
      <c r="U139" s="254">
        <f>IF(ABS(U57-SUM(U61,U59))&lt;=0.5,"OK","U57: ERROR")</f>
      </c>
      <c r="V139" s="254">
        <f>IF(ABS(V57-SUM(V61,V59))&lt;=0.5,"OK","V57: ERROR")</f>
      </c>
      <c r="W139" s="254">
        <f>IF(ABS(W57-SUM(W61,W59))&lt;=0.5,"OK","W57: ERROR")</f>
      </c>
      <c r="X139" s="254">
        <f>IF(ABS(X57-SUM(X61,X59))&lt;=0.5,"OK","X57: ERROR")</f>
      </c>
      <c r="Y139" s="254">
        <f>IF(ABS(Y57-SUM(Y61,Y59))&lt;=0.5,"OK","Y57: ERROR")</f>
      </c>
    </row>
    <row r="140" s="218" customFormat="1" x14ac:dyDescent="0.25" ht="13.0" customHeight="true">
      <c r="K140" s="254">
        <f>IF(ABS(K57-SUM(K65,K66,K67))&lt;=0.5,"OK","K57: ERROR")</f>
      </c>
      <c r="L140" s="254">
        <f>IF(ABS(L57-SUM(L65,L66,L67))&lt;=0.5,"OK","L57: ERROR")</f>
      </c>
      <c r="M140" s="254">
        <f>IF(ABS(M57-SUM(M65,M66,M67))&lt;=0.5,"OK","M57: ERROR")</f>
      </c>
      <c r="N140" s="254">
        <f>IF(ABS(N57-SUM(N65,N66,N67))&lt;=0.5,"OK","N57: ERROR")</f>
      </c>
      <c r="O140" s="254">
        <f>IF(ABS(O57-SUM(O65,O66,O67))&lt;=0.5,"OK","O57: ERROR")</f>
      </c>
      <c r="P140" s="254">
        <f>IF(ABS(P57-SUM(P65,P66,P67))&lt;=0.5,"OK","P57: ERROR")</f>
      </c>
      <c r="Q140" s="254">
        <f>IF(ABS(Q57-SUM(Q65,Q66,Q67))&lt;=0.5,"OK","Q57: ERROR")</f>
      </c>
      <c r="R140" s="254">
        <f>IF(ABS(R57-SUM(R65,R66,R67))&lt;=0.5,"OK","R57: ERROR")</f>
      </c>
      <c r="S140" s="254">
        <f>IF(ABS(S57-SUM(S65,S66,S67))&lt;=0.5,"OK","S57: ERROR")</f>
      </c>
      <c r="T140" s="254">
        <f>IF(ABS(T57-SUM(T65,T66,T67))&lt;=0.5,"OK","T57: ERROR")</f>
      </c>
      <c r="U140" s="254">
        <f>IF(ABS(U57-SUM(U65,U66,U67))&lt;=0.5,"OK","U57: ERROR")</f>
      </c>
      <c r="V140" s="254">
        <f>IF(ABS(V57-SUM(V65,V66,V67))&lt;=0.5,"OK","V57: ERROR")</f>
      </c>
      <c r="W140" s="254">
        <f>IF(ABS(W57-SUM(W65,W66,W67))&lt;=0.5,"OK","W57: ERROR")</f>
      </c>
      <c r="X140" s="254">
        <f>IF(ABS(X57-SUM(X65,X66,X67))&lt;=0.5,"OK","X57: ERROR")</f>
      </c>
      <c r="Y140" s="254">
        <f>IF(ABS(Y57-SUM(Y65,Y66,Y67))&lt;=0.5,"OK","Y57: ERROR")</f>
      </c>
    </row>
    <row r="141" s="218" customFormat="1" x14ac:dyDescent="0.25" ht="13.0" customHeight="true">
      <c r="K141" s="254">
        <f>IF(K59-SUM(K60)&gt;=-0.5,"OK","K59: ERROR")</f>
      </c>
      <c r="L141" s="254">
        <f>IF(L59-SUM(L60)&gt;=-0.5,"OK","L59: ERROR")</f>
      </c>
      <c r="M141" s="254">
        <f>IF(M59-SUM(M60)&gt;=-0.5,"OK","M59: ERROR")</f>
      </c>
      <c r="N141" s="254">
        <f>IF(N59-SUM(N60)&gt;=-0.5,"OK","N59: ERROR")</f>
      </c>
      <c r="O141" s="254">
        <f>IF(O59-SUM(O60)&gt;=-0.5,"OK","O59: ERROR")</f>
      </c>
      <c r="P141" s="254">
        <f>IF(P59-SUM(P60)&gt;=-0.5,"OK","P59: ERROR")</f>
      </c>
      <c r="Q141" s="254">
        <f>IF(Q59-SUM(Q60)&gt;=-0.5,"OK","Q59: ERROR")</f>
      </c>
      <c r="R141" s="254">
        <f>IF(R59-SUM(R60)&gt;=-0.5,"OK","R59: ERROR")</f>
      </c>
      <c r="S141" s="254">
        <f>IF(S59-SUM(S60)&gt;=-0.5,"OK","S59: ERROR")</f>
      </c>
      <c r="T141" s="254">
        <f>IF(T59-SUM(T60)&gt;=-0.5,"OK","T59: ERROR")</f>
      </c>
      <c r="U141" s="254">
        <f>IF(U59-SUM(U60)&gt;=-0.5,"OK","U59: ERROR")</f>
      </c>
      <c r="V141" s="254">
        <f>IF(V59-SUM(V60)&gt;=-0.5,"OK","V59: ERROR")</f>
      </c>
      <c r="W141" s="254">
        <f>IF(W59-SUM(W60)&gt;=-0.5,"OK","W59: ERROR")</f>
      </c>
      <c r="X141" s="254">
        <f>IF(X59-SUM(X60)&gt;=-0.5,"OK","X59: ERROR")</f>
      </c>
      <c r="Y141" s="254">
        <f>IF(Y59-SUM(Y60)&gt;=-0.5,"OK","Y59: ERROR")</f>
      </c>
    </row>
    <row r="142" s="218" customFormat="1" x14ac:dyDescent="0.25" ht="13.0" customHeight="true">
      <c r="K142" s="254">
        <f>IF(K61-K62&gt;=-0.5,"OK","K61: ERROR")</f>
      </c>
      <c r="L142" s="254">
        <f>IF(L61-L62&gt;=-0.5,"OK","L61: ERROR")</f>
      </c>
      <c r="M142" s="254">
        <f>IF(M61-M62&gt;=-0.5,"OK","M61: ERROR")</f>
      </c>
      <c r="N142" s="254">
        <f>IF(N61-N62&gt;=-0.5,"OK","N61: ERROR")</f>
      </c>
      <c r="O142" s="254">
        <f>IF(O61-O62&gt;=-0.5,"OK","O61: ERROR")</f>
      </c>
      <c r="P142" s="254">
        <f>IF(P61-P62&gt;=-0.5,"OK","P61: ERROR")</f>
      </c>
      <c r="Q142" s="254">
        <f>IF(Q61-Q62&gt;=-0.5,"OK","Q61: ERROR")</f>
      </c>
      <c r="R142" s="254">
        <f>IF(R61-R62&gt;=-0.5,"OK","R61: ERROR")</f>
      </c>
      <c r="S142" s="254">
        <f>IF(S61-S62&gt;=-0.5,"OK","S61: ERROR")</f>
      </c>
      <c r="T142" s="254">
        <f>IF(T61-T62&gt;=-0.5,"OK","T61: ERROR")</f>
      </c>
      <c r="U142" s="254">
        <f>IF(U61-U62&gt;=-0.5,"OK","U61: ERROR")</f>
      </c>
      <c r="V142" s="254">
        <f>IF(V61-V62&gt;=-0.5,"OK","V61: ERROR")</f>
      </c>
      <c r="W142" s="254">
        <f>IF(W61-W62&gt;=-0.5,"OK","W61: ERROR")</f>
      </c>
      <c r="X142" s="254">
        <f>IF(X61-X62&gt;=-0.5,"OK","X61: ERROR")</f>
      </c>
      <c r="Y142" s="254">
        <f>IF(Y61-Y62&gt;=-0.5,"OK","Y61: ERROR")</f>
      </c>
    </row>
    <row r="143" s="218" customFormat="1" x14ac:dyDescent="0.25" ht="13.0" customHeight="true">
      <c r="K143" s="254">
        <f>IF(K61-SUM(K62)&gt;=-0.5,"OK","K61: ERROR")</f>
      </c>
      <c r="L143" s="254">
        <f>IF(L61-SUM(L62)&gt;=-0.5,"OK","L61: ERROR")</f>
      </c>
      <c r="M143" s="254">
        <f>IF(M61-SUM(M62)&gt;=-0.5,"OK","M61: ERROR")</f>
      </c>
      <c r="N143" s="254">
        <f>IF(N61-SUM(N62)&gt;=-0.5,"OK","N61: ERROR")</f>
      </c>
      <c r="O143" s="254">
        <f>IF(O61-SUM(O62)&gt;=-0.5,"OK","O61: ERROR")</f>
      </c>
      <c r="P143" s="254">
        <f>IF(P61-SUM(P62)&gt;=-0.5,"OK","P61: ERROR")</f>
      </c>
      <c r="Q143" s="254">
        <f>IF(Q61-SUM(Q62)&gt;=-0.5,"OK","Q61: ERROR")</f>
      </c>
      <c r="R143" s="254">
        <f>IF(R61-SUM(R62)&gt;=-0.5,"OK","R61: ERROR")</f>
      </c>
      <c r="S143" s="254">
        <f>IF(S61-SUM(S62)&gt;=-0.5,"OK","S61: ERROR")</f>
      </c>
      <c r="T143" s="254">
        <f>IF(T61-SUM(T62)&gt;=-0.5,"OK","T61: ERROR")</f>
      </c>
      <c r="U143" s="254">
        <f>IF(U61-SUM(U62)&gt;=-0.5,"OK","U61: ERROR")</f>
      </c>
      <c r="V143" s="254">
        <f>IF(V61-SUM(V62)&gt;=-0.5,"OK","V61: ERROR")</f>
      </c>
      <c r="W143" s="254">
        <f>IF(W61-SUM(W62)&gt;=-0.5,"OK","W61: ERROR")</f>
      </c>
      <c r="X143" s="254">
        <f>IF(X61-SUM(X62)&gt;=-0.5,"OK","X61: ERROR")</f>
      </c>
      <c r="Y143" s="254">
        <f>IF(Y61-SUM(Y62)&gt;=-0.5,"OK","Y61: ERROR")</f>
      </c>
    </row>
    <row r="144" s="218" customFormat="1" x14ac:dyDescent="0.25" ht="13.0" customHeight="true">
      <c r="K144" s="254">
        <f>IF(ABS(K67-SUM(K68,K71,K69,K70,K72))&lt;=0.5,"OK","K67: ERROR")</f>
      </c>
      <c r="L144" s="254">
        <f>IF(ABS(L67-SUM(L68,L71,L69,L70,L72))&lt;=0.5,"OK","L67: ERROR")</f>
      </c>
      <c r="M144" s="254">
        <f>IF(ABS(M67-SUM(M68,M71,M69,M70,M72))&lt;=0.5,"OK","M67: ERROR")</f>
      </c>
      <c r="N144" s="254">
        <f>IF(ABS(N67-SUM(N68,N71,N69,N70,N72))&lt;=0.5,"OK","N67: ERROR")</f>
      </c>
      <c r="O144" s="254">
        <f>IF(ABS(O67-SUM(O68,O71,O69,O70,O72))&lt;=0.5,"OK","O67: ERROR")</f>
      </c>
      <c r="P144" s="254">
        <f>IF(ABS(P67-SUM(P68,P71,P69,P70,P72))&lt;=0.5,"OK","P67: ERROR")</f>
      </c>
      <c r="Q144" s="254">
        <f>IF(ABS(Q67-SUM(Q68,Q71,Q69,Q70,Q72))&lt;=0.5,"OK","Q67: ERROR")</f>
      </c>
      <c r="R144" s="254">
        <f>IF(ABS(R67-SUM(R68,R71,R69,R70,R72))&lt;=0.5,"OK","R67: ERROR")</f>
      </c>
      <c r="S144" s="254">
        <f>IF(ABS(S67-SUM(S68,S71,S69,S70,S72))&lt;=0.5,"OK","S67: ERROR")</f>
      </c>
      <c r="T144" s="254">
        <f>IF(ABS(T67-SUM(T68,T71,T69,T70,T72))&lt;=0.5,"OK","T67: ERROR")</f>
      </c>
      <c r="U144" s="254">
        <f>IF(ABS(U67-SUM(U68,U71,U69,U70,U72))&lt;=0.5,"OK","U67: ERROR")</f>
      </c>
      <c r="V144" s="254">
        <f>IF(ABS(V67-SUM(V68,V71,V69,V70,V72))&lt;=0.5,"OK","V67: ERROR")</f>
      </c>
      <c r="W144" s="254">
        <f>IF(ABS(W67-SUM(W68,W71,W69,W70,W72))&lt;=0.5,"OK","W67: ERROR")</f>
      </c>
      <c r="X144" s="254">
        <f>IF(ABS(X67-SUM(X68,X71,X69,X70,X72))&lt;=0.5,"OK","X67: ERROR")</f>
      </c>
      <c r="Y144" s="254">
        <f>IF(ABS(Y67-SUM(Y68,Y71,Y69,Y70,Y72))&lt;=0.5,"OK","Y67: ERROR")</f>
      </c>
    </row>
    <row r="145" s="218" customFormat="1" x14ac:dyDescent="0.25" ht="13.0" customHeight="true">
      <c r="K145" s="254">
        <f>IF(ABS(K73-SUM(K74,K75,K76))&lt;=0.5,"OK","K73: ERROR")</f>
      </c>
      <c r="M145" s="254">
        <f>IF(ABS(M73-SUM(M74,M75,M76))&lt;=0.5,"OK","M73: ERROR")</f>
      </c>
      <c r="N145" s="254">
        <f>IF(ABS(N73-SUM(N74,N75,N76))&lt;=0.5,"OK","N73: ERROR")</f>
      </c>
      <c r="O145" s="254">
        <f>IF(ABS(O73-SUM(O74,O75,O76))&lt;=0.5,"OK","O73: ERROR")</f>
      </c>
      <c r="P145" s="254">
        <f>IF(ABS(P73-SUM(P74,P75,P76))&lt;=0.5,"OK","P73: ERROR")</f>
      </c>
      <c r="Q145" s="254">
        <f>IF(ABS(Q73-SUM(Q74,Q75,Q76))&lt;=0.5,"OK","Q73: ERROR")</f>
      </c>
      <c r="R145" s="254">
        <f>IF(ABS(R73-SUM(R74,R75,R76))&lt;=0.5,"OK","R73: ERROR")</f>
      </c>
      <c r="T145" s="254">
        <f>IF(ABS(T73-SUM(T74,T75,T76))&lt;=0.5,"OK","T73: ERROR")</f>
      </c>
      <c r="U145" s="254">
        <f>IF(ABS(U73-SUM(U74,U75,U76))&lt;=0.5,"OK","U73: ERROR")</f>
      </c>
      <c r="V145" s="254">
        <f>IF(ABS(V73-SUM(V74,V75,V76))&lt;=0.5,"OK","V73: ERROR")</f>
      </c>
      <c r="W145" s="254">
        <f>IF(ABS(W73-SUM(W74,W75,W76))&lt;=0.5,"OK","W73: ERROR")</f>
      </c>
      <c r="X145" s="254">
        <f>IF(ABS(X73-SUM(X74,X75,X76))&lt;=0.5,"OK","X73: ERROR")</f>
      </c>
      <c r="Y145" s="254">
        <f>IF(ABS(Y73-SUM(Y74,Y75,Y76))&lt;=0.5,"OK","Y73: ERROR")</f>
      </c>
    </row>
    <row r="146" s="218" customFormat="1" x14ac:dyDescent="0.25" ht="13.0" customHeight="true">
      <c r="K146" s="254">
        <f>IF(ABS(K76-SUM(K77,K82,K80,K78,K79,K81))&lt;=0.5,"OK","K76: ERROR")</f>
      </c>
      <c r="M146" s="254">
        <f>IF(ABS(M76-SUM(M77,M82,M80,M78,M79,M81))&lt;=0.5,"OK","M76: ERROR")</f>
      </c>
      <c r="N146" s="254">
        <f>IF(ABS(N76-SUM(N77,N82,N80,N78,N79,N81))&lt;=0.5,"OK","N76: ERROR")</f>
      </c>
      <c r="O146" s="254">
        <f>IF(ABS(O76-SUM(O77,O82,O80,O78,O79,O81))&lt;=0.5,"OK","O76: ERROR")</f>
      </c>
      <c r="P146" s="254">
        <f>IF(ABS(P76-SUM(P77,P82,P80,P78,P79,P81))&lt;=0.5,"OK","P76: ERROR")</f>
      </c>
      <c r="Q146" s="254">
        <f>IF(ABS(Q76-SUM(Q77,Q82,Q80,Q78,Q79,Q81))&lt;=0.5,"OK","Q76: ERROR")</f>
      </c>
      <c r="R146" s="254">
        <f>IF(ABS(R76-SUM(R77,R82,R80,R78,R79,R81))&lt;=0.5,"OK","R76: ERROR")</f>
      </c>
      <c r="T146" s="254">
        <f>IF(ABS(T76-SUM(T77,T82,T80,T78,T79,T81))&lt;=0.5,"OK","T76: ERROR")</f>
      </c>
      <c r="U146" s="254">
        <f>IF(ABS(U76-SUM(U77,U82,U80,U78,U79,U81))&lt;=0.5,"OK","U76: ERROR")</f>
      </c>
      <c r="V146" s="254">
        <f>IF(ABS(V76-SUM(V77,V82,V80,V78,V79,V81))&lt;=0.5,"OK","V76: ERROR")</f>
      </c>
      <c r="W146" s="254">
        <f>IF(ABS(W76-SUM(W77,W82,W80,W78,W79,W81))&lt;=0.5,"OK","W76: ERROR")</f>
      </c>
      <c r="X146" s="254">
        <f>IF(ABS(X76-SUM(X77,X82,X80,X78,X79,X81))&lt;=0.5,"OK","X76: ERROR")</f>
      </c>
      <c r="Y146" s="254">
        <f>IF(ABS(Y76-SUM(Y77,Y82,Y80,Y78,Y79,Y81))&lt;=0.5,"OK","Y76: ERROR")</f>
      </c>
    </row>
    <row r="147" s="218" customFormat="1" x14ac:dyDescent="0.25" ht="13.0" customHeight="true">
      <c r="K147" s="254">
        <f>IF(ABS(K85-SUM(K91,K87,K89,K86,K90,K88))&lt;=0.5,"OK","K85: ERROR")</f>
      </c>
      <c r="L147" s="254">
        <f>IF(ABS(L85-SUM(L91,L87,L89,L88))&lt;=0.5,"OK","L85: ERROR")</f>
      </c>
      <c r="M147" s="254">
        <f>IF(ABS(M85-SUM(M91,M87,M89,M86,M90,M88))&lt;=0.5,"OK","M85: ERROR")</f>
      </c>
      <c r="N147" s="254">
        <f>IF(ABS(N85-SUM(N91,N87,N89,N86,N90,N88))&lt;=0.5,"OK","N85: ERROR")</f>
      </c>
      <c r="O147" s="254">
        <f>IF(ABS(O85-SUM(O91,O87,O89,O86,O90,O88))&lt;=0.5,"OK","O85: ERROR")</f>
      </c>
      <c r="P147" s="254">
        <f>IF(ABS(P85-SUM(P91,P87,P89,P86,P90,P88))&lt;=0.5,"OK","P85: ERROR")</f>
      </c>
      <c r="Q147" s="254">
        <f>IF(ABS(Q85-SUM(Q91,Q87,Q89,Q86,Q90,Q88))&lt;=0.5,"OK","Q85: ERROR")</f>
      </c>
      <c r="R147" s="254">
        <f>IF(ABS(R85-SUM(R91,R87,R89,R86,R90,R88))&lt;=0.5,"OK","R85: ERROR")</f>
      </c>
      <c r="S147" s="254">
        <f>IF(ABS(S85-SUM(S91,S87,S89,S88))&lt;=0.5,"OK","S85: ERROR")</f>
      </c>
      <c r="T147" s="254">
        <f>IF(ABS(T85-SUM(T91,T87,T89,T86,T90,T88))&lt;=0.5,"OK","T85: ERROR")</f>
      </c>
      <c r="U147" s="254">
        <f>IF(ABS(U85-SUM(U91,U87,U89,U86,U90,U88))&lt;=0.5,"OK","U85: ERROR")</f>
      </c>
      <c r="V147" s="254">
        <f>IF(ABS(V85-SUM(V91,V87,V89,V86,V90,V88))&lt;=0.5,"OK","V85: ERROR")</f>
      </c>
      <c r="W147" s="254">
        <f>IF(ABS(W85-SUM(W91,W87,W89,W86,W90,W88))&lt;=0.5,"OK","W85: ERROR")</f>
      </c>
      <c r="X147" s="254">
        <f>IF(ABS(X85-SUM(X91,X87,X89,X86,X90,X88))&lt;=0.5,"OK","X85: ERROR")</f>
      </c>
      <c r="Y147" s="254">
        <f>IF(ABS(Y85-SUM(Y91,Y87,Y89,Y86,Y90,Y88))&lt;=0.5,"OK","Y85: ERROR")</f>
      </c>
    </row>
    <row r="148" s="218" customFormat="1" x14ac:dyDescent="0.25" ht="13.0" customHeight="true">
      <c r="K148" s="254">
        <f>IF(K92-SUM(K94,K93)&gt;=-0.5,"OK","K92: ERROR")</f>
      </c>
      <c r="M148" s="254">
        <f>IF(M92-SUM(M94,M93)&gt;=-0.5,"OK","M92: ERROR")</f>
      </c>
      <c r="N148" s="254">
        <f>IF(N92-SUM(N94,N93)&gt;=-0.5,"OK","N92: ERROR")</f>
      </c>
      <c r="O148" s="254">
        <f>IF(O92-SUM(O94,O93)&gt;=-0.5,"OK","O92: ERROR")</f>
      </c>
      <c r="P148" s="254">
        <f>IF(P92-SUM(P94,P93)&gt;=-0.5,"OK","P92: ERROR")</f>
      </c>
      <c r="Q148" s="254">
        <f>IF(Q92-SUM(Q94,Q93)&gt;=-0.5,"OK","Q92: ERROR")</f>
      </c>
      <c r="R148" s="254">
        <f>IF(R92-SUM(R94,R93)&gt;=-0.5,"OK","R92: ERROR")</f>
      </c>
      <c r="T148" s="254">
        <f>IF(T92-SUM(T94,T93)&gt;=-0.5,"OK","T92: ERROR")</f>
      </c>
      <c r="U148" s="254">
        <f>IF(U92-SUM(U94,U93)&gt;=-0.5,"OK","U92: ERROR")</f>
      </c>
      <c r="V148" s="254">
        <f>IF(V92-SUM(V94,V93)&gt;=-0.5,"OK","V92: ERROR")</f>
      </c>
      <c r="W148" s="254">
        <f>IF(W92-SUM(W94,W93)&gt;=-0.5,"OK","W92: ERROR")</f>
      </c>
      <c r="X148" s="254">
        <f>IF(X92-SUM(X94,X93)&gt;=-0.5,"OK","X92: ERROR")</f>
      </c>
      <c r="Y148" s="254">
        <f>IF(Y92-SUM(Y94,Y93)&gt;=-0.5,"OK","Y92: ERROR")</f>
      </c>
    </row>
    <row r="149" s="218" customFormat="1" x14ac:dyDescent="0.25" ht="13.0" customHeight="true">
      <c r="K149" s="254">
        <f>IF(K94-SUM(K95)&gt;=-0.5,"OK","K94: ERROR")</f>
      </c>
      <c r="M149" s="254">
        <f>IF(M94-SUM(M95)&gt;=-0.5,"OK","M94: ERROR")</f>
      </c>
      <c r="N149" s="254">
        <f>IF(N94-SUM(N95)&gt;=-0.5,"OK","N94: ERROR")</f>
      </c>
      <c r="O149" s="254">
        <f>IF(O94-SUM(O95)&gt;=-0.5,"OK","O94: ERROR")</f>
      </c>
      <c r="P149" s="254">
        <f>IF(P94-SUM(P95)&gt;=-0.5,"OK","P94: ERROR")</f>
      </c>
      <c r="Q149" s="254">
        <f>IF(Q94-SUM(Q95)&gt;=-0.5,"OK","Q94: ERROR")</f>
      </c>
      <c r="R149" s="254">
        <f>IF(R94-SUM(R95)&gt;=-0.5,"OK","R94: ERROR")</f>
      </c>
      <c r="T149" s="254">
        <f>IF(T94-SUM(T95)&gt;=-0.5,"OK","T94: ERROR")</f>
      </c>
      <c r="U149" s="254">
        <f>IF(U94-SUM(U95)&gt;=-0.5,"OK","U94: ERROR")</f>
      </c>
      <c r="V149" s="254">
        <f>IF(V94-SUM(V95)&gt;=-0.5,"OK","V94: ERROR")</f>
      </c>
      <c r="W149" s="254">
        <f>IF(W94-SUM(W95)&gt;=-0.5,"OK","W94: ERROR")</f>
      </c>
      <c r="X149" s="254">
        <f>IF(X94-SUM(X95)&gt;=-0.5,"OK","X94: ERROR")</f>
      </c>
      <c r="Y149" s="254">
        <f>IF(Y94-SUM(Y95)&gt;=-0.5,"OK","Y94: ERROR")</f>
      </c>
    </row>
    <row r="150" s="218" customFormat="1" x14ac:dyDescent="0.25" ht="13.0" customHeight="true">
      <c r="K150" s="254">
        <f>IF(ABS(K98-SUM(K99,K100,K101))&lt;=0.5,"OK","K98: ERROR")</f>
      </c>
      <c r="M150" s="254">
        <f>IF(ABS(M98-SUM(M99,M100,M101))&lt;=0.5,"OK","M98: ERROR")</f>
      </c>
      <c r="N150" s="254">
        <f>IF(ABS(N98-SUM(N99,N100,N101))&lt;=0.5,"OK","N98: ERROR")</f>
      </c>
      <c r="O150" s="254">
        <f>IF(ABS(O98-SUM(O99,O100,O101))&lt;=0.5,"OK","O98: ERROR")</f>
      </c>
      <c r="P150" s="254">
        <f>IF(ABS(P98-SUM(P99,P100,P101))&lt;=0.5,"OK","P98: ERROR")</f>
      </c>
      <c r="Q150" s="254">
        <f>IF(ABS(Q98-SUM(Q99,Q100,Q101))&lt;=0.5,"OK","Q98: ERROR")</f>
      </c>
      <c r="R150" s="254">
        <f>IF(ABS(R98-SUM(R99,R100,R101))&lt;=0.5,"OK","R98: ERROR")</f>
      </c>
      <c r="T150" s="254">
        <f>IF(ABS(T98-SUM(T99,T100,T101))&lt;=0.5,"OK","T98: ERROR")</f>
      </c>
      <c r="U150" s="254">
        <f>IF(ABS(U98-SUM(U99,U100,U101))&lt;=0.5,"OK","U98: ERROR")</f>
      </c>
      <c r="V150" s="254">
        <f>IF(ABS(V98-SUM(V99,V100,V101))&lt;=0.5,"OK","V98: ERROR")</f>
      </c>
      <c r="W150" s="254">
        <f>IF(ABS(W98-SUM(W99,W100,W101))&lt;=0.5,"OK","W98: ERROR")</f>
      </c>
      <c r="X150" s="254">
        <f>IF(ABS(X98-SUM(X99,X100,X101))&lt;=0.5,"OK","X98: ERROR")</f>
      </c>
      <c r="Y150" s="254">
        <f>IF(ABS(Y98-SUM(Y99,Y100,Y101))&lt;=0.5,"OK","Y98: ERROR")</f>
      </c>
    </row>
    <row r="151" s="218" customFormat="1" x14ac:dyDescent="0.25" ht="13.0" customHeight="true">
      <c r="K151" s="254">
        <f>IF(K103-SUM(K105,K104)&gt;=-0.5,"OK","K103: ERROR")</f>
      </c>
      <c r="L151" s="254">
        <f>IF(L103-SUM(L105,L104)&gt;=-0.5,"OK","L103: ERROR")</f>
      </c>
      <c r="M151" s="254">
        <f>IF(M103-SUM(M105,M104)&gt;=-0.5,"OK","M103: ERROR")</f>
      </c>
      <c r="N151" s="254">
        <f>IF(N103-SUM(N105,N104)&gt;=-0.5,"OK","N103: ERROR")</f>
      </c>
      <c r="O151" s="254">
        <f>IF(O103-SUM(O105,O104)&gt;=-0.5,"OK","O103: ERROR")</f>
      </c>
      <c r="P151" s="254">
        <f>IF(P103-SUM(P105,P104)&gt;=-0.5,"OK","P103: ERROR")</f>
      </c>
      <c r="Q151" s="254">
        <f>IF(Q103-SUM(Q105,Q104)&gt;=-0.5,"OK","Q103: ERROR")</f>
      </c>
      <c r="R151" s="254">
        <f>IF(R103-SUM(R105,R104)&gt;=-0.5,"OK","R103: ERROR")</f>
      </c>
      <c r="S151" s="254">
        <f>IF(S103-SUM(S105,S104)&gt;=-0.5,"OK","S103: ERROR")</f>
      </c>
      <c r="T151" s="254">
        <f>IF(T103-SUM(T105,T104)&gt;=-0.5,"OK","T103: ERROR")</f>
      </c>
      <c r="U151" s="254">
        <f>IF(U103-SUM(U105,U104)&gt;=-0.5,"OK","U103: ERROR")</f>
      </c>
      <c r="V151" s="254">
        <f>IF(V103-SUM(V105,V104)&gt;=-0.5,"OK","V103: ERROR")</f>
      </c>
      <c r="W151" s="254">
        <f>IF(W103-SUM(W105,W104)&gt;=-0.5,"OK","W103: ERROR")</f>
      </c>
      <c r="X151" s="254">
        <f>IF(X103-SUM(X105,X104)&gt;=-0.5,"OK","X103: ERROR")</f>
      </c>
      <c r="Y151" s="254">
        <f>IF(Y103-SUM(Y105,Y104)&gt;=-0.5,"OK","Y103: ERROR")</f>
      </c>
    </row>
    <row r="152" s="218" customFormat="1" x14ac:dyDescent="0.25" ht="13.0" customHeight="true">
      <c r="K152" s="254">
        <f>IF(ABS(K107-SUM(K97,K92,K29,K85,K57,K21,K83,K73,K102,K106,K96,K98,K103,K84,K38))&lt;=0.5,"OK","K107: ERROR")</f>
      </c>
      <c r="L152" s="254">
        <f>IF(ABS(L107-SUM(L92,L29,L85,L57,L83,L103,L84,L38))&lt;=0.5,"OK","L107: ERROR")</f>
      </c>
      <c r="M152" s="254">
        <f>IF(ABS(M107-SUM(M97,M92,M29,M85,M57,M21,M83,M73,M102,M96,M98,M103,M84,M38))&lt;=0.5,"OK","M107: ERROR")</f>
      </c>
      <c r="N152" s="254">
        <f>IF(ABS(N107-SUM(N97,N92,N29,N85,N57,N21,N83,N73,N102,N96,N98,N103,N84,N38))&lt;=0.5,"OK","N107: ERROR")</f>
      </c>
      <c r="O152" s="254">
        <f>IF(ABS(O107-SUM(O97,O92,O29,O85,O57,O21,O83,O73,O102,O96,O98,O103,O84,O38))&lt;=0.5,"OK","O107: ERROR")</f>
      </c>
      <c r="P152" s="254">
        <f>IF(ABS(P107-SUM(P97,P92,P29,P85,P57,P21,P83,P73,P102,P96,P98,P103,P84,P38))&lt;=0.5,"OK","P107: ERROR")</f>
      </c>
      <c r="Q152" s="254">
        <f>IF(ABS(Q107-SUM(Q97,Q92,Q29,Q85,Q57,Q21,Q83,Q73,Q102,Q106,Q96,Q98,Q103,Q84,Q38))&lt;=0.5,"OK","Q107: ERROR")</f>
      </c>
      <c r="R152" s="254">
        <f>IF(ABS(R107-SUM(R97,R92,R29,R85,R57,R21,R83,R73,R102,R96,R98,R103,R84,R38))&lt;=0.5,"OK","R107: ERROR")</f>
      </c>
      <c r="S152" s="254">
        <f>IF(ABS(S107-SUM(S92,S29,S85,S57,S83,S103,S84,S38))&lt;=0.5,"OK","S107: ERROR")</f>
      </c>
      <c r="T152" s="254">
        <f>IF(ABS(T107-SUM(T97,T92,T29,T85,T57,T21,T83,T73,T102,T96,T98,T103,T84,T38))&lt;=0.5,"OK","T107: ERROR")</f>
      </c>
      <c r="U152" s="254">
        <f>IF(ABS(U107-SUM(U97,U92,U29,U85,U57,U21,U83,U73,U102,U96,U98,U103,U84,U38))&lt;=0.5,"OK","U107: ERROR")</f>
      </c>
      <c r="V152" s="254">
        <f>IF(ABS(V107-SUM(V97,V92,V29,V85,V57,V21,V83,V73,V102,V96,V98,V103,V84,V38))&lt;=0.5,"OK","V107: ERROR")</f>
      </c>
      <c r="W152" s="254">
        <f>IF(ABS(W107-SUM(W97,W92,W29,W85,W57,W21,W83,W73,W102,W96,W98,W103,W84,W38))&lt;=0.5,"OK","W107: ERROR")</f>
      </c>
      <c r="X152" s="254">
        <f>IF(ABS(X107-SUM(X97,X92,X29,X85,X57,X21,X83,X73,X102,X96,X98,X103,X84,X38))&lt;=0.5,"OK","X107: ERROR")</f>
      </c>
      <c r="Y152" s="254">
        <f>IF(ABS(Y107-SUM(Y97,Y92,Y29,Y85,Y57,Y21,Y83,Y73,Y102,Y106,Y96,Y98,Y103,Y84,Y38))&lt;=0.5,"OK","Y107: ERROR")</f>
      </c>
    </row>
    <row r="153" s="218" customFormat="1" x14ac:dyDescent="0.25" ht="13.0" customHeight="true">
      <c r="K153" s="254">
        <f>IF(K107-SUM(K108)&gt;=-0.5,"OK","K107: ERROR")</f>
      </c>
      <c r="M153" s="254">
        <f>IF(M107-SUM(M108)&gt;=-0.5,"OK","M107: ERROR")</f>
      </c>
      <c r="N153" s="254">
        <f>IF(N107-SUM(N108)&gt;=-0.5,"OK","N107: ERROR")</f>
      </c>
      <c r="O153" s="254">
        <f>IF(O107-SUM(O108)&gt;=-0.5,"OK","O107: ERROR")</f>
      </c>
      <c r="P153" s="254">
        <f>IF(P107-SUM(P108)&gt;=-0.5,"OK","P107: ERROR")</f>
      </c>
      <c r="Q153" s="254">
        <f>IF(Q107-SUM(Q108)&gt;=-0.5,"OK","Q107: ERROR")</f>
      </c>
      <c r="R153" s="254">
        <f>IF(R107-SUM(R108)&gt;=-0.5,"OK","R107: ERROR")</f>
      </c>
      <c r="T153" s="254">
        <f>IF(T107-SUM(T108)&gt;=-0.5,"OK","T107: ERROR")</f>
      </c>
      <c r="U153" s="254">
        <f>IF(U107-SUM(U108)&gt;=-0.5,"OK","U107: ERROR")</f>
      </c>
      <c r="V153" s="254">
        <f>IF(V107-SUM(V108)&gt;=-0.5,"OK","V107: ERROR")</f>
      </c>
      <c r="W153" s="254">
        <f>IF(W107-SUM(W108)&gt;=-0.5,"OK","W107: ERROR")</f>
      </c>
      <c r="X153" s="254">
        <f>IF(X107-SUM(X108)&gt;=-0.5,"OK","X107: ERROR")</f>
      </c>
      <c r="Y153" s="254">
        <f>IF(Y107&gt;0,"OK","Y107: ERROR")</f>
      </c>
    </row>
    <row r="154" s="218" customFormat="1" x14ac:dyDescent="0.25" ht="13.0" customHeight="true">
      <c r="K154" s="254">
        <f>IF(IF(K107&lt;&gt;0,NOT(K107=K108),TRUE),"OK","K107: WARNING")</f>
      </c>
      <c r="M154" s="254">
        <f>IF(IF(M107&lt;&gt;0,NOT(M107=M108),TRUE),"OK","M107: WARNING")</f>
      </c>
      <c r="N154" s="254">
        <f>IF(IF(N107&lt;&gt;0,NOT(N107=N108),TRUE),"OK","N107: WARNING")</f>
      </c>
      <c r="O154" s="254">
        <f>IF(IF(O107&lt;&gt;0,NOT(O107=O108),TRUE),"OK","O107: WARNING")</f>
      </c>
      <c r="P154" s="254">
        <f>IF(IF(P107&lt;&gt;0,NOT(P107=P108),TRUE),"OK","P107: WARNING")</f>
      </c>
      <c r="Q154" s="254">
        <f>IF(IF(Q107&lt;&gt;0,NOT(Q107=Q108),TRUE),"OK","Q107: WARNING")</f>
      </c>
      <c r="R154" s="254">
        <f>IF(IF(R107&lt;&gt;0,NOT(R107=R108),TRUE),"OK","R107: WARNING")</f>
      </c>
      <c r="T154" s="254">
        <f>IF(IF(T107&lt;&gt;0,NOT(T107=T108),TRUE),"OK","T107: WARNING")</f>
      </c>
      <c r="U154" s="254">
        <f>IF(IF(U107&lt;&gt;0,NOT(U107=U108),TRUE),"OK","U107: WARNING")</f>
      </c>
      <c r="V154" s="254">
        <f>IF(IF(V107&lt;&gt;0,NOT(V107=V108),TRUE),"OK","V107: WARNING")</f>
      </c>
      <c r="W154" s="254">
        <f>IF(IF(W107&lt;&gt;0,NOT(W107=W108),TRUE),"OK","W107: WARNING")</f>
      </c>
      <c r="X154" s="254">
        <f>IF(IF(X107&lt;&gt;0,NOT(X107=X108),TRUE),"OK","X107: WARNING")</f>
      </c>
      <c r="Y154" s="254">
        <f>IF(Y107-SUM(Y108)&gt;=-0.5,"OK","Y107: ERROR")</f>
      </c>
    </row>
    <row r="155" s="218" customFormat="1" x14ac:dyDescent="0.25" ht="13.0" customHeight="true">
      <c r="Y155" s="254">
        <f>IF(IF(Y107&lt;&gt;0,NOT(Y107=Y108),TRUE),"OK","Y107: WARNING")</f>
      </c>
    </row>
    <row r="156" s="218" customFormat="1" x14ac:dyDescent="0.25" ht="13.0" customHeight="true">
      <c r="K156" s="254">
        <f>IF(K108-SUM(K109)&gt;=-0.5,"OK","K108: ERROR")</f>
      </c>
      <c r="M156" s="254">
        <f>IF(M108-SUM(M109)&gt;=-0.5,"OK","M108: ERROR")</f>
      </c>
      <c r="N156" s="254">
        <f>IF(N108-SUM(N109)&gt;=-0.5,"OK","N108: ERROR")</f>
      </c>
      <c r="O156" s="254">
        <f>IF(O108-SUM(O109)&gt;=-0.5,"OK","O108: ERROR")</f>
      </c>
      <c r="P156" s="254">
        <f>IF(P108-SUM(P109)&gt;=-0.5,"OK","P108: ERROR")</f>
      </c>
      <c r="Q156" s="254">
        <f>IF(Q108-SUM(Q109)&gt;=-0.5,"OK","Q108: ERROR")</f>
      </c>
      <c r="R156" s="254">
        <f>IF(R108-SUM(R109)&gt;=-0.5,"OK","R108: ERROR")</f>
      </c>
      <c r="T156" s="254">
        <f>IF(T108-SUM(T109)&gt;=-0.5,"OK","T108: ERROR")</f>
      </c>
      <c r="U156" s="254">
        <f>IF(U108-SUM(U109)&gt;=-0.5,"OK","U108: ERROR")</f>
      </c>
      <c r="V156" s="254">
        <f>IF(V108-SUM(V109)&gt;=-0.5,"OK","V108: ERROR")</f>
      </c>
      <c r="W156" s="254">
        <f>IF(W108-SUM(W109)&gt;=-0.5,"OK","W108: ERROR")</f>
      </c>
      <c r="X156" s="254">
        <f>IF(X108-SUM(X109)&gt;=-0.5,"OK","X108: ERROR")</f>
      </c>
      <c r="Y156" s="254">
        <f>IF(Y108-SUM(Y109)&gt;=-0.5,"OK","Y108: ERROR")</f>
      </c>
    </row>
    <row r="157" s="218" customFormat="1" x14ac:dyDescent="0.25" ht="13.0" customHeight="true"/>
    <row r="158" s="218" customFormat="1" x14ac:dyDescent="0.25" ht="13.0" customHeight="true"/>
    <row r="159" s="218" customFormat="1" x14ac:dyDescent="0.25" ht="13.0" customHeight="true"/>
    <row r="160" s="218" customFormat="1" x14ac:dyDescent="0.25" ht="13.0" customHeight="true"/>
    <row r="161" s="218" customFormat="1" x14ac:dyDescent="0.25"/>
    <row r="162" s="218" customFormat="1" x14ac:dyDescent="0.25"/>
    <row r="163" s="218" customFormat="1" x14ac:dyDescent="0.25"/>
    <row r="164" s="218" customFormat="1" x14ac:dyDescent="0.25"/>
    <row r="165" s="218" customFormat="1" x14ac:dyDescent="0.25"/>
    <row r="166" s="218" customFormat="1" x14ac:dyDescent="0.25"/>
    <row r="167" s="218" customFormat="1" x14ac:dyDescent="0.25"/>
    <row r="168" s="218" customFormat="1" x14ac:dyDescent="0.25"/>
    <row r="169" s="218" customFormat="1" x14ac:dyDescent="0.25"/>
    <row r="170" s="218" customFormat="1" x14ac:dyDescent="0.25"/>
    <row r="171" s="218" customFormat="1" x14ac:dyDescent="0.25"/>
    <row r="172" s="218" customFormat="1" x14ac:dyDescent="0.25"/>
    <row r="173" s="218" customFormat="1" x14ac:dyDescent="0.25"/>
    <row r="174" s="218" customFormat="1" x14ac:dyDescent="0.25"/>
    <row r="175" s="218" customFormat="1" x14ac:dyDescent="0.25"/>
    <row r="176" s="218" customFormat="1" x14ac:dyDescent="0.25"/>
    <row r="177" s="218" customFormat="1" x14ac:dyDescent="0.25"/>
    <row r="178" s="218" customFormat="1" x14ac:dyDescent="0.25"/>
    <row r="179" s="218" customFormat="1" x14ac:dyDescent="0.25"/>
    <row r="180" s="218" customFormat="1" x14ac:dyDescent="0.25"/>
    <row r="181" s="218" customFormat="1" x14ac:dyDescent="0.25"/>
    <row r="182" s="218" customFormat="1" x14ac:dyDescent="0.25"/>
    <row r="183" s="218" customFormat="1" x14ac:dyDescent="0.25"/>
    <row r="184" s="218" customFormat="1" x14ac:dyDescent="0.25"/>
    <row r="185" s="218" customFormat="1" x14ac:dyDescent="0.25"/>
    <row r="186" s="218" customFormat="1" x14ac:dyDescent="0.25"/>
    <row r="187" s="218" customFormat="1" x14ac:dyDescent="0.25"/>
    <row r="188" s="218" customFormat="1" x14ac:dyDescent="0.25"/>
    <row r="189" s="218" customFormat="1" x14ac:dyDescent="0.25"/>
    <row r="190" s="130" customFormat="1" x14ac:dyDescent="0.25"/>
    <row r="191" s="130" customFormat="1" x14ac:dyDescent="0.25"/>
    <row r="192" s="130" customFormat="1" x14ac:dyDescent="0.25"/>
    <row r="193" s="130" customFormat="1" x14ac:dyDescent="0.25"/>
    <row r="194" s="130" customFormat="1" x14ac:dyDescent="0.25"/>
    <row r="195" s="130" customFormat="1" x14ac:dyDescent="0.25"/>
    <row r="196" s="130" customFormat="1" x14ac:dyDescent="0.25"/>
    <row r="197" s="130" customFormat="1" x14ac:dyDescent="0.25"/>
    <row r="198" s="130" customFormat="1" x14ac:dyDescent="0.25"/>
    <row r="199" s="130" customFormat="1" x14ac:dyDescent="0.25"/>
    <row r="200" s="130" customFormat="1" x14ac:dyDescent="0.25"/>
    <row r="201" s="130" customFormat="1" x14ac:dyDescent="0.25"/>
    <row r="202" s="130" customFormat="1" x14ac:dyDescent="0.25"/>
    <row r="203" s="130" customFormat="1" x14ac:dyDescent="0.25"/>
    <row r="204" s="130" customFormat="1" x14ac:dyDescent="0.25"/>
    <row r="205" s="130" customFormat="1" x14ac:dyDescent="0.25"/>
    <row r="206" s="130" customFormat="1" x14ac:dyDescent="0.25"/>
    <row r="207" s="130" customFormat="1" x14ac:dyDescent="0.25"/>
    <row r="208" s="130" customFormat="1" x14ac:dyDescent="0.25"/>
    <row r="209" s="130" customFormat="1" x14ac:dyDescent="0.25"/>
    <row r="210" s="130" customFormat="1" x14ac:dyDescent="0.25"/>
    <row r="211" s="130" customFormat="1" x14ac:dyDescent="0.25"/>
    <row r="212" s="130" customFormat="1" x14ac:dyDescent="0.25"/>
    <row r="213" s="130" customFormat="1" x14ac:dyDescent="0.25"/>
    <row r="214" s="130" customFormat="1" x14ac:dyDescent="0.25"/>
    <row r="215" s="130" customFormat="1" x14ac:dyDescent="0.25"/>
    <row r="216" s="130" customFormat="1" x14ac:dyDescent="0.25"/>
    <row r="217" s="130" customFormat="1" x14ac:dyDescent="0.25"/>
    <row r="218" s="130" customFormat="1" x14ac:dyDescent="0.25"/>
    <row r="219" s="130" customFormat="1" x14ac:dyDescent="0.25"/>
    <row r="220" s="130" customFormat="1" x14ac:dyDescent="0.25"/>
    <row r="221" s="130" customFormat="1" x14ac:dyDescent="0.25"/>
    <row r="222" s="130" customFormat="1" x14ac:dyDescent="0.25"/>
    <row r="223" s="130" customFormat="1" x14ac:dyDescent="0.25"/>
    <row r="224" s="130" customFormat="1" x14ac:dyDescent="0.25"/>
    <row r="225" s="130" customFormat="1" x14ac:dyDescent="0.25"/>
    <row r="226" s="130" customFormat="1" x14ac:dyDescent="0.25"/>
    <row r="227" s="130" customFormat="1" x14ac:dyDescent="0.25"/>
    <row r="228" s="130" customFormat="1" x14ac:dyDescent="0.25"/>
    <row r="229" s="130" customFormat="1" x14ac:dyDescent="0.25"/>
    <row r="230" s="130" customFormat="1" x14ac:dyDescent="0.25"/>
    <row r="231" s="130" customFormat="1" x14ac:dyDescent="0.25"/>
    <row r="232" s="130" customFormat="1" x14ac:dyDescent="0.25"/>
    <row r="233" s="130" customFormat="1" x14ac:dyDescent="0.25"/>
    <row r="234" s="130" customFormat="1" x14ac:dyDescent="0.25"/>
    <row r="235" s="130" customFormat="1" x14ac:dyDescent="0.25"/>
    <row r="236" s="130" customFormat="1" x14ac:dyDescent="0.25"/>
    <row r="237" s="130" customFormat="1" x14ac:dyDescent="0.25"/>
    <row r="238" s="130" customFormat="1" x14ac:dyDescent="0.25"/>
    <row r="239" s="130" customFormat="1" x14ac:dyDescent="0.25"/>
    <row r="240" s="130" customFormat="1" x14ac:dyDescent="0.25"/>
    <row r="241" s="130" customFormat="1" x14ac:dyDescent="0.25"/>
    <row r="242" s="130" customFormat="1" x14ac:dyDescent="0.25"/>
    <row r="243" s="130" customFormat="1" x14ac:dyDescent="0.25"/>
    <row r="244" s="130" customFormat="1" x14ac:dyDescent="0.25"/>
    <row r="245" s="130" customFormat="1" x14ac:dyDescent="0.25"/>
    <row r="246" s="130" customFormat="1" x14ac:dyDescent="0.25"/>
    <row r="247" s="130" customFormat="1" x14ac:dyDescent="0.25"/>
    <row r="248" s="130" customFormat="1" x14ac:dyDescent="0.25"/>
    <row r="249" s="130" customFormat="1" x14ac:dyDescent="0.25"/>
    <row r="250" s="130" customFormat="1" x14ac:dyDescent="0.25"/>
    <row r="251" s="130" customFormat="1" x14ac:dyDescent="0.25"/>
    <row r="252" s="130" customFormat="1" x14ac:dyDescent="0.25"/>
    <row r="253" s="130" customFormat="1" x14ac:dyDescent="0.25"/>
    <row r="254" s="130" customFormat="1" x14ac:dyDescent="0.25"/>
    <row r="255" s="130" customFormat="1" x14ac:dyDescent="0.25"/>
    <row r="256" s="130" customFormat="1" x14ac:dyDescent="0.25"/>
    <row r="257" s="130" customFormat="1" x14ac:dyDescent="0.25"/>
    <row r="258" s="130" customFormat="1" x14ac:dyDescent="0.25"/>
    <row r="259" s="130" customFormat="1" x14ac:dyDescent="0.25"/>
    <row r="260" s="130" customFormat="1" x14ac:dyDescent="0.25"/>
    <row r="261" s="130" customFormat="1" x14ac:dyDescent="0.25"/>
    <row r="262" s="130" customFormat="1" x14ac:dyDescent="0.25"/>
    <row r="263" s="130" customFormat="1" x14ac:dyDescent="0.25"/>
    <row r="264" s="130" customFormat="1" x14ac:dyDescent="0.25"/>
  </sheetData>
  <sheetProtection sheet="1" objects="1"/>
  <mergeCells count="5">
    <mergeCell ref="Y16:Y17"/>
    <mergeCell ref="K19:Q19"/>
    <mergeCell ref="R19:X19"/>
    <mergeCell ref="K16:Q16"/>
    <mergeCell ref="R16:X16"/>
  </mergeCells>
  <conditionalFormatting sqref="K112:Y156">
    <cfRule type="expression" dxfId="7" priority="1">
      <formula>ISNUMBER(SEARCH("ERROR",K112))</formula>
    </cfRule>
    <cfRule type="expression" dxfId="8" priority="2">
      <formula>ISNUMBER(SEARCH("WARNING",K112))</formula>
    </cfRule>
    <cfRule type="expression" dxfId="9" priority="3">
      <formula>ISNUMBER(SEARCH("OK",K112))</formula>
    </cfRule>
  </conditionalFormatting>
  <conditionalFormatting sqref="AB21:AD109">
    <cfRule type="expression" dxfId="10" priority="4">
      <formula>ISNUMBER(SEARCH("ERROR",AB21))</formula>
    </cfRule>
    <cfRule type="expression" dxfId="11" priority="5">
      <formula>ISNUMBER(SEARCH("WARNING",AB21))</formula>
    </cfRule>
    <cfRule type="expression" dxfId="12" priority="6">
      <formula>ISNUMBER(SEARCH("OK",AB21))</formula>
    </cfRule>
  </conditionalFormatting>
  <conditionalFormatting sqref="AB112:AP117">
    <cfRule type="expression" dxfId="13" priority="7">
      <formula>ISNUMBER(SEARCH("ERROR",AB112))</formula>
    </cfRule>
    <cfRule type="expression" dxfId="14" priority="8">
      <formula>ISNUMBER(SEARCH("WARNING",AB112))</formula>
    </cfRule>
    <cfRule type="expression" dxfId="15" priority="9">
      <formula>ISNUMBER(SEARCH("OK",AB112))</formula>
    </cfRule>
  </conditionalFormatting>
  <conditionalFormatting sqref="B5">
    <cfRule type="expression" dxfId="16" priority="10">
      <formula>OR(B5=0,B5="0")</formula>
    </cfRule>
    <cfRule type="expression" dxfId="17" priority="11">
      <formula>B5&gt;0</formula>
    </cfRule>
  </conditionalFormatting>
  <conditionalFormatting sqref="B6">
    <cfRule type="expression" dxfId="18" priority="12">
      <formula>OR(B6=0,B6="0")</formula>
    </cfRule>
    <cfRule type="expression" dxfId="19" priority="13">
      <formula>B6&gt;0</formula>
    </cfRule>
  </conditionalFormatting>
  <hyperlinks>
    <hyperlink location="Validation_D004_J201_Q21_0" ref="AB21"/>
    <hyperlink location="Validation_D004_J201_Q22_0" ref="AB22"/>
    <hyperlink location="Validation_D004_J201_Q23_0" ref="AB23"/>
    <hyperlink location="Validation_D004_J201_Q24_0" ref="AB24"/>
    <hyperlink location="Validation_D004_J201_Q26_0" ref="AB26"/>
    <hyperlink location="Validation_D004_J201_Q29_0" ref="AB29"/>
    <hyperlink location="Validation_D004_J201_Q30_0" ref="AB30"/>
    <hyperlink location="Validation_D004_J201_Q31_0" ref="AB31"/>
    <hyperlink location="Validation_D004_J201_Q32_0" ref="AB32"/>
    <hyperlink location="Validation_D004_J201_Q33_0" ref="AB33"/>
    <hyperlink location="Validation_D004_J201_Q34_0" ref="AB34"/>
    <hyperlink location="Validation_D004_J201_Q35_0" ref="AB35"/>
    <hyperlink location="Validation_D004_J201_Q36_0" ref="AB36"/>
    <hyperlink location="Validation_D004_J201_Q37_0" ref="AB37"/>
    <hyperlink location="Validation_D004_J201_Q38_0" ref="AB38"/>
    <hyperlink location="Validation_D004_J201_Q39_0" ref="AB39"/>
    <hyperlink location="Validation_D004_J201_Q40_0" ref="AB40"/>
    <hyperlink location="Validation_D004_J201_Q41_0" ref="AB41"/>
    <hyperlink location="Validation_D004_J201_Q42_0" ref="AB42"/>
    <hyperlink location="Validation_D004_J201_Q43_0" ref="AB43"/>
    <hyperlink location="Validation_D004_J201_Q44_0" ref="AB44"/>
    <hyperlink location="Validation_D004_J201_Q45_0" ref="AB45"/>
    <hyperlink location="Validation_D004_J201_Q46_0" ref="AB46"/>
    <hyperlink location="Validation_D004_J201_Q47_0" ref="AB47"/>
    <hyperlink location="Validation_D004_J201_Q48_0" ref="AB48"/>
    <hyperlink location="Validation_D004_J201_Q49_0" ref="AB49"/>
    <hyperlink location="Validation_D004_J201_Q50_0" ref="AB50"/>
    <hyperlink location="Validation_D004_J201_Q51_0" ref="AB51"/>
    <hyperlink location="Validation_D004_J201_Q52_0" ref="AB52"/>
    <hyperlink location="Validation_D004_J201_Q53_0" ref="AB53"/>
    <hyperlink location="Validation_D004_J201_Q54_0" ref="AB54"/>
    <hyperlink location="Validation_D004_J201_Q55_0" ref="AB55"/>
    <hyperlink location="Validation_D004_J201_Q56_0" ref="AB56"/>
    <hyperlink location="Validation_D004_J201_Q57_0" ref="AB57"/>
    <hyperlink location="Validation_D004_J201_Q59_0" ref="AB59"/>
    <hyperlink location="Validation_D004_J201_Q60_0" ref="AB60"/>
    <hyperlink location="Validation_D004_J201_Q61_0" ref="AB61"/>
    <hyperlink location="Validation_D004_J201_Q62_0" ref="AB62"/>
    <hyperlink location="Validation_D004_J201_Q63_0" ref="AB63"/>
    <hyperlink location="Validation_D004_J201_Q65_0" ref="AB65"/>
    <hyperlink location="Validation_D004_J201_Q66_0" ref="AB66"/>
    <hyperlink location="Validation_D004_J201_Q67_0" ref="AB67"/>
    <hyperlink location="Validation_D004_J201_Q68_0" ref="AB68"/>
    <hyperlink location="Validation_D004_J201_Q69_0" ref="AB69"/>
    <hyperlink location="Validation_D004_J201_Q70_0" ref="AB70"/>
    <hyperlink location="Validation_D004_J201_Q71_0" ref="AB71"/>
    <hyperlink location="Validation_D004_J201_Q72_0" ref="AB72"/>
    <hyperlink location="Validation_D004_J201_Q73_0" ref="AB73"/>
    <hyperlink location="Validation_D004_J201_Q74_0" ref="AB74"/>
    <hyperlink location="Validation_D004_J201_Q75_0" ref="AB75"/>
    <hyperlink location="Validation_D004_J201_Q76_0" ref="AB76"/>
    <hyperlink location="Validation_D004_J201_Q77_0" ref="AB77"/>
    <hyperlink location="Validation_D004_J201_Q78_0" ref="AB78"/>
    <hyperlink location="Validation_D004_J201_Q79_0" ref="AB79"/>
    <hyperlink location="Validation_D004_J201_Q80_0" ref="AB80"/>
    <hyperlink location="Validation_D004_J201_Q81_0" ref="AB81"/>
    <hyperlink location="Validation_D004_J201_Q82_0" ref="AB82"/>
    <hyperlink location="Validation_D004_J201_Q83_0" ref="AB83"/>
    <hyperlink location="Validation_D004_J201_Q84_0" ref="AB84"/>
    <hyperlink location="Validation_D004_J201_Q85_0" ref="AB85"/>
    <hyperlink location="Validation_D004_J201_Q86_0" ref="AB86"/>
    <hyperlink location="Validation_D004_J201_Q87_0" ref="AB87"/>
    <hyperlink location="Validation_D004_J201_Q88_0" ref="AB88"/>
    <hyperlink location="Validation_D004_J201_Q89_0" ref="AB89"/>
    <hyperlink location="Validation_D004_J201_Q90_0" ref="AB90"/>
    <hyperlink location="Validation_D004_J201_Q91_0" ref="AB91"/>
    <hyperlink location="Validation_D004_J201_Q92_0" ref="AB92"/>
    <hyperlink location="Validation_D004_J201_Q93_0" ref="AB93"/>
    <hyperlink location="Validation_D004_J201_Q94_0" ref="AB94"/>
    <hyperlink location="Validation_D004_J201_Q95_0" ref="AB95"/>
    <hyperlink location="Validation_D004_J201_Q96_0" ref="AB96"/>
    <hyperlink location="Validation_D004_J201_Q97_0" ref="AB97"/>
    <hyperlink location="Validation_D004_J201_Q98_0" ref="AB98"/>
    <hyperlink location="Validation_D004_J201_Q99_0" ref="AB99"/>
    <hyperlink location="Validation_D004_J201_Q100_0" ref="AB100"/>
    <hyperlink location="Validation_D004_J201_Q101_0" ref="AB101"/>
    <hyperlink location="Validation_D004_J201_Q102_0" ref="AB102"/>
    <hyperlink location="Validation_D004_J201_Q103_0" ref="AB103"/>
    <hyperlink location="Validation_D004_J201_Q104_0" ref="AB104"/>
    <hyperlink location="Validation_D004_J201_Q105_0" ref="AB105"/>
    <hyperlink location="Validation_D004_J201_Q106_0" ref="AB106"/>
    <hyperlink location="Validation_D004_J201_Q107_0" ref="AB107"/>
    <hyperlink location="Validation_D004_J201_Q108_0" ref="AB108"/>
    <hyperlink location="Validation_D004_J201_Q109_0" ref="AB109"/>
    <hyperlink location="Validation_D004_J201_X21_0" ref="AC21"/>
    <hyperlink location="Validation_D004_J201_X22_0" ref="AC22"/>
    <hyperlink location="Validation_D004_J201_X23_0" ref="AC23"/>
    <hyperlink location="Validation_D004_J201_X25_0" ref="AC25"/>
    <hyperlink location="Validation_D004_J201_X26_0" ref="AC26"/>
    <hyperlink location="Validation_D004_J201_X27_0" ref="AC27"/>
    <hyperlink location="Validation_D004_J201_X28_0" ref="AC28"/>
    <hyperlink location="Validation_D004_J201_X29_0" ref="AC29"/>
    <hyperlink location="Validation_D004_J201_X30_0" ref="AC30"/>
    <hyperlink location="Validation_D004_J201_X31_0" ref="AC31"/>
    <hyperlink location="Validation_D004_J201_X32_0" ref="AC32"/>
    <hyperlink location="Validation_D004_J201_X33_0" ref="AC33"/>
    <hyperlink location="Validation_D004_J201_X34_0" ref="AC34"/>
    <hyperlink location="Validation_D004_J201_X35_0" ref="AC35"/>
    <hyperlink location="Validation_D004_J201_X36_0" ref="AC36"/>
    <hyperlink location="Validation_D004_J201_X37_0" ref="AC37"/>
    <hyperlink location="Validation_D004_J201_X38_0" ref="AC38"/>
    <hyperlink location="Validation_D004_J201_X39_0" ref="AC39"/>
    <hyperlink location="Validation_D004_J201_X40_0" ref="AC40"/>
    <hyperlink location="Validation_D004_J201_X41_0" ref="AC41"/>
    <hyperlink location="Validation_D004_J201_X42_0" ref="AC42"/>
    <hyperlink location="Validation_D004_J201_X43_0" ref="AC43"/>
    <hyperlink location="Validation_D004_J201_X44_0" ref="AC44"/>
    <hyperlink location="Validation_D004_J201_X45_0" ref="AC45"/>
    <hyperlink location="Validation_D004_J201_X46_0" ref="AC46"/>
    <hyperlink location="Validation_D004_J201_X47_0" ref="AC47"/>
    <hyperlink location="Validation_D004_J201_X48_0" ref="AC48"/>
    <hyperlink location="Validation_D004_J201_X49_0" ref="AC49"/>
    <hyperlink location="Validation_D004_J201_X50_0" ref="AC50"/>
    <hyperlink location="Validation_D004_J201_X51_0" ref="AC51"/>
    <hyperlink location="Validation_D004_J201_X52_0" ref="AC52"/>
    <hyperlink location="Validation_D004_J201_X53_0" ref="AC53"/>
    <hyperlink location="Validation_D004_J201_X54_0" ref="AC54"/>
    <hyperlink location="Validation_D004_J201_X55_0" ref="AC55"/>
    <hyperlink location="Validation_D004_J201_X56_0" ref="AC56"/>
    <hyperlink location="Validation_D004_J201_X57_0" ref="AC57"/>
    <hyperlink location="Validation_D004_J201_X59_0" ref="AC59"/>
    <hyperlink location="Validation_D004_J201_X60_0" ref="AC60"/>
    <hyperlink location="Validation_D004_J201_X61_0" ref="AC61"/>
    <hyperlink location="Validation_D004_J201_X62_0" ref="AC62"/>
    <hyperlink location="Validation_D004_J201_X63_0" ref="AC63"/>
    <hyperlink location="Validation_D004_J201_X65_0" ref="AC65"/>
    <hyperlink location="Validation_D004_J201_X66_0" ref="AC66"/>
    <hyperlink location="Validation_D004_J201_X67_0" ref="AC67"/>
    <hyperlink location="Validation_D004_J201_X68_0" ref="AC68"/>
    <hyperlink location="Validation_D004_J201_X69_0" ref="AC69"/>
    <hyperlink location="Validation_D004_J201_X70_0" ref="AC70"/>
    <hyperlink location="Validation_D004_J201_X71_0" ref="AC71"/>
    <hyperlink location="Validation_D004_J201_X72_0" ref="AC72"/>
    <hyperlink location="Validation_D004_J201_X73_0" ref="AC73"/>
    <hyperlink location="Validation_D004_J201_X74_0" ref="AC74"/>
    <hyperlink location="Validation_D004_J201_X75_0" ref="AC75"/>
    <hyperlink location="Validation_D004_J201_X76_0" ref="AC76"/>
    <hyperlink location="Validation_D004_J201_X77_0" ref="AC77"/>
    <hyperlink location="Validation_D004_J201_X78_0" ref="AC78"/>
    <hyperlink location="Validation_D004_J201_X79_0" ref="AC79"/>
    <hyperlink location="Validation_D004_J201_X80_0" ref="AC80"/>
    <hyperlink location="Validation_D004_J201_X81_0" ref="AC81"/>
    <hyperlink location="Validation_D004_J201_X82_0" ref="AC82"/>
    <hyperlink location="Validation_D004_J201_X83_0" ref="AC83"/>
    <hyperlink location="Validation_D004_J201_X84_0" ref="AC84"/>
    <hyperlink location="Validation_D004_J201_X85_0" ref="AC85"/>
    <hyperlink location="Validation_D004_J201_X86_0" ref="AC86"/>
    <hyperlink location="Validation_D004_J201_X87_0" ref="AC87"/>
    <hyperlink location="Validation_D004_J201_X88_0" ref="AC88"/>
    <hyperlink location="Validation_D004_J201_X89_0" ref="AC89"/>
    <hyperlink location="Validation_D004_J201_X90_0" ref="AC90"/>
    <hyperlink location="Validation_D004_J201_X91_0" ref="AC91"/>
    <hyperlink location="Validation_D004_J201_X92_0" ref="AC92"/>
    <hyperlink location="Validation_D004_J201_X93_0" ref="AC93"/>
    <hyperlink location="Validation_D004_J201_X94_0" ref="AC94"/>
    <hyperlink location="Validation_D004_J201_X95_0" ref="AC95"/>
    <hyperlink location="Validation_D004_J201_X96_0" ref="AC96"/>
    <hyperlink location="Validation_D004_J201_X97_0" ref="AC97"/>
    <hyperlink location="Validation_D004_J201_X98_0" ref="AC98"/>
    <hyperlink location="Validation_D004_J201_X99_0" ref="AC99"/>
    <hyperlink location="Validation_D004_J201_X100_0" ref="AC100"/>
    <hyperlink location="Validation_D004_J201_X101_0" ref="AC101"/>
    <hyperlink location="Validation_D004_J201_X102_0" ref="AC102"/>
    <hyperlink location="Validation_D004_J201_X103_0" ref="AC103"/>
    <hyperlink location="Validation_D004_J201_X104_0" ref="AC104"/>
    <hyperlink location="Validation_D004_J201_X105_0" ref="AC105"/>
    <hyperlink location="Validation_D004_J201_X107_0" ref="AC107"/>
    <hyperlink location="Validation_D004_J201_X108_0" ref="AC108"/>
    <hyperlink location="Validation_D004_J201_X109_0" ref="AC109"/>
    <hyperlink location="Validation_D001_J201_Y21_0" ref="AD21"/>
    <hyperlink location="Validation_D001_J201_Y22_0" ref="AD22"/>
    <hyperlink location="Validation_D001_J201_Y23_0" ref="AD23"/>
    <hyperlink location="Validation_D001_J201_Y24_0" ref="AD24"/>
    <hyperlink location="Validation_D001_J201_Y25_0" ref="AD25"/>
    <hyperlink location="Validation_D001_J201_Y26_0" ref="AD26"/>
    <hyperlink location="Validation_D001_J201_Y27_0" ref="AD27"/>
    <hyperlink location="Validation_D001_J201_Y28_0" ref="AD28"/>
    <hyperlink location="Validation_D001_J201_Y29_0" ref="AD29"/>
    <hyperlink location="Validation_D001_J201_Y30_0" ref="AD30"/>
    <hyperlink location="Validation_D001_J201_Y31_0" ref="AD31"/>
    <hyperlink location="Validation_D001_J201_Y32_0" ref="AD32"/>
    <hyperlink location="Validation_D001_J201_Y33_0" ref="AD33"/>
    <hyperlink location="Validation_D001_J201_Y34_0" ref="AD34"/>
    <hyperlink location="Validation_D001_J201_Y35_0" ref="AD35"/>
    <hyperlink location="Validation_D001_J201_Y36_0" ref="AD36"/>
    <hyperlink location="Validation_D001_J201_Y37_0" ref="AD37"/>
    <hyperlink location="Validation_D001_J201_Y38_0" ref="AD38"/>
    <hyperlink location="Validation_D001_J201_Y39_0" ref="AD39"/>
    <hyperlink location="Validation_D001_J201_Y40_0" ref="AD40"/>
    <hyperlink location="Validation_D001_J201_Y41_0" ref="AD41"/>
    <hyperlink location="Validation_D001_J201_Y42_0" ref="AD42"/>
    <hyperlink location="Validation_D001_J201_Y43_0" ref="AD43"/>
    <hyperlink location="Validation_D001_J201_Y44_0" ref="AD44"/>
    <hyperlink location="Validation_D001_J201_Y45_0" ref="AD45"/>
    <hyperlink location="Validation_D001_J201_Y46_0" ref="AD46"/>
    <hyperlink location="Validation_D001_J201_Y47_0" ref="AD47"/>
    <hyperlink location="Validation_D001_J201_Y48_0" ref="AD48"/>
    <hyperlink location="Validation_D001_J201_Y49_0" ref="AD49"/>
    <hyperlink location="Validation_D001_J201_Y50_0" ref="AD50"/>
    <hyperlink location="Validation_D001_J201_Y51_0" ref="AD51"/>
    <hyperlink location="Validation_D001_J201_Y52_0" ref="AD52"/>
    <hyperlink location="Validation_D001_J201_Y53_0" ref="AD53"/>
    <hyperlink location="Validation_D001_J201_Y54_0" ref="AD54"/>
    <hyperlink location="Validation_D001_J201_Y55_0" ref="AD55"/>
    <hyperlink location="Validation_D001_J201_Y56_0" ref="AD56"/>
    <hyperlink location="Validation_D001_J201_Y57_0" ref="AD57"/>
    <hyperlink location="Validation_D001_J201_Y59_0" ref="AD59"/>
    <hyperlink location="Validation_D001_J201_Y60_0" ref="AD60"/>
    <hyperlink location="Validation_D001_J201_Y61_0" ref="AD61"/>
    <hyperlink location="Validation_D001_J201_Y62_0" ref="AD62"/>
    <hyperlink location="Validation_D001_J201_Y63_0" ref="AD63"/>
    <hyperlink location="Validation_D001_J201_Y65_0" ref="AD65"/>
    <hyperlink location="Validation_D001_J201_Y66_0" ref="AD66"/>
    <hyperlink location="Validation_D001_J201_Y67_0" ref="AD67"/>
    <hyperlink location="Validation_D001_J201_Y68_0" ref="AD68"/>
    <hyperlink location="Validation_D001_J201_Y69_0" ref="AD69"/>
    <hyperlink location="Validation_D001_J201_Y70_0" ref="AD70"/>
    <hyperlink location="Validation_D001_J201_Y71_0" ref="AD71"/>
    <hyperlink location="Validation_D001_J201_Y72_0" ref="AD72"/>
    <hyperlink location="Validation_D001_J201_Y73_0" ref="AD73"/>
    <hyperlink location="Validation_D001_J201_Y74_0" ref="AD74"/>
    <hyperlink location="Validation_D001_J201_Y75_0" ref="AD75"/>
    <hyperlink location="Validation_D001_J201_Y76_0" ref="AD76"/>
    <hyperlink location="Validation_D001_J201_Y77_0" ref="AD77"/>
    <hyperlink location="Validation_D001_J201_Y78_0" ref="AD78"/>
    <hyperlink location="Validation_D001_J201_Y79_0" ref="AD79"/>
    <hyperlink location="Validation_D001_J201_Y80_0" ref="AD80"/>
    <hyperlink location="Validation_D001_J201_Y81_0" ref="AD81"/>
    <hyperlink location="Validation_D001_J201_Y82_0" ref="AD82"/>
    <hyperlink location="Validation_D001_J201_Y83_0" ref="AD83"/>
    <hyperlink location="Validation_D001_J201_Y84_0" ref="AD84"/>
    <hyperlink location="Validation_D001_J201_Y85_0" ref="AD85"/>
    <hyperlink location="Validation_D001_J201_Y86_0" ref="AD86"/>
    <hyperlink location="Validation_D001_J201_Y87_0" ref="AD87"/>
    <hyperlink location="Validation_D001_J201_Y88_0" ref="AD88"/>
    <hyperlink location="Validation_D001_J201_Y89_0" ref="AD89"/>
    <hyperlink location="Validation_D001_J201_Y90_0" ref="AD90"/>
    <hyperlink location="Validation_D001_J201_Y91_0" ref="AD91"/>
    <hyperlink location="Validation_D001_J201_Y92_0" ref="AD92"/>
    <hyperlink location="Validation_D001_J201_Y93_0" ref="AD93"/>
    <hyperlink location="Validation_D001_J201_Y94_0" ref="AD94"/>
    <hyperlink location="Validation_D001_J201_Y95_0" ref="AD95"/>
    <hyperlink location="Validation_D001_J201_Y96_0" ref="AD96"/>
    <hyperlink location="Validation_D001_J201_Y97_0" ref="AD97"/>
    <hyperlink location="Validation_D001_J201_Y98_0" ref="AD98"/>
    <hyperlink location="Validation_D001_J201_Y99_0" ref="AD99"/>
    <hyperlink location="Validation_D001_J201_Y100_0" ref="AD100"/>
    <hyperlink location="Validation_D001_J201_Y101_0" ref="AD101"/>
    <hyperlink location="Validation_D001_J201_Y102_0" ref="AD102"/>
    <hyperlink location="Validation_D001_J201_Y103_0" ref="AD103"/>
    <hyperlink location="Validation_D001_J201_Y104_0" ref="AD104"/>
    <hyperlink location="Validation_D001_J201_Y105_0" ref="AD105"/>
    <hyperlink location="Validation_D001_J201_Y106_0" ref="AD106"/>
    <hyperlink location="Validation_D001_J201_Y107_0" ref="AD107"/>
    <hyperlink location="Validation_D001_J201_Y108_0" ref="AD108"/>
    <hyperlink location="Validation_D001_J201_Y109_0" ref="AD109"/>
    <hyperlink location="Validation_K005_J201_K21_0" ref="K112"/>
    <hyperlink location="Validation_K005_J201_M21_0" ref="M112"/>
    <hyperlink location="Validation_K005_J201_N21_0" ref="N112"/>
    <hyperlink location="Validation_K005_J201_O21_0" ref="O112"/>
    <hyperlink location="Validation_K005_J201_P21_0" ref="P112"/>
    <hyperlink location="Validation_KD002_J201_Q21_0" ref="Q112"/>
    <hyperlink location="Validation_K005_J201_Q21_0" ref="Q113"/>
    <hyperlink location="Validation_K005_J201_R21_0" ref="R112"/>
    <hyperlink location="Validation_K005_J201_T21_0" ref="T112"/>
    <hyperlink location="Validation_K005_J201_U21_0" ref="U112"/>
    <hyperlink location="Validation_K005_J201_V21_0" ref="V112"/>
    <hyperlink location="Validation_K005_J201_W21_0" ref="W112"/>
    <hyperlink location="Validation_K005_J201_X21_0" ref="X112"/>
    <hyperlink location="Validation_K005_J201_Y21_0" ref="Y112"/>
    <hyperlink location="Validation_D005_J201_K29_0" ref="K114"/>
    <hyperlink location="Validation_D005_J201_L29_0" ref="L114"/>
    <hyperlink location="Validation_D005_J201_M29_0" ref="M114"/>
    <hyperlink location="Validation_D005_J201_N29_0" ref="N114"/>
    <hyperlink location="Validation_D005_J201_O29_0" ref="O114"/>
    <hyperlink location="Validation_D005_J201_P29_0" ref="P114"/>
    <hyperlink location="Validation_D005_J201_Q29_0" ref="Q114"/>
    <hyperlink location="Validation_D005_J201_R29_0" ref="R114"/>
    <hyperlink location="Validation_D005_J201_S29_0" ref="S114"/>
    <hyperlink location="Validation_D005_J201_T29_0" ref="T114"/>
    <hyperlink location="Validation_D005_J201_U29_0" ref="U114"/>
    <hyperlink location="Validation_D005_J201_V29_0" ref="V114"/>
    <hyperlink location="Validation_D005_J201_W29_0" ref="W114"/>
    <hyperlink location="Validation_D005_J201_X29_0" ref="X114"/>
    <hyperlink location="Validation_D005_J201_Y29_0" ref="Y114"/>
    <hyperlink location="Validation_D006_J201_K32_0" ref="K115"/>
    <hyperlink location="Validation_D006_J201_L32_0" ref="L115"/>
    <hyperlink location="Validation_D006_J201_M32_0" ref="M115"/>
    <hyperlink location="Validation_D006_J201_N32_0" ref="N115"/>
    <hyperlink location="Validation_D006_J201_O32_0" ref="O115"/>
    <hyperlink location="Validation_D006_J201_P32_0" ref="P115"/>
    <hyperlink location="Validation_D006_J201_Q32_0" ref="Q115"/>
    <hyperlink location="Validation_D006_J201_R32_0" ref="R115"/>
    <hyperlink location="Validation_D006_J201_S32_0" ref="S115"/>
    <hyperlink location="Validation_D006_J201_T32_0" ref="T115"/>
    <hyperlink location="Validation_D006_J201_U32_0" ref="U115"/>
    <hyperlink location="Validation_D006_J201_V32_0" ref="V115"/>
    <hyperlink location="Validation_D006_J201_W32_0" ref="W115"/>
    <hyperlink location="Validation_D006_J201_X32_0" ref="X115"/>
    <hyperlink location="Validation_D006_J201_Y32_0" ref="Y115"/>
    <hyperlink location="Validation_D007_J201_K38_0" ref="K116"/>
    <hyperlink location="Validation_D007_J201_L38_0" ref="L116"/>
    <hyperlink location="Validation_D007_J201_M38_0" ref="M116"/>
    <hyperlink location="Validation_D007_J201_N38_0" ref="N116"/>
    <hyperlink location="Validation_D007_J201_O38_0" ref="O116"/>
    <hyperlink location="Validation_D007_J201_P38_0" ref="P116"/>
    <hyperlink location="Validation_D007_J201_Q38_0" ref="Q116"/>
    <hyperlink location="Validation_D007_J201_R38_0" ref="R116"/>
    <hyperlink location="Validation_D007_J201_S38_0" ref="S116"/>
    <hyperlink location="Validation_D007_J201_T38_0" ref="T116"/>
    <hyperlink location="Validation_D007_J201_U38_0" ref="U116"/>
    <hyperlink location="Validation_D007_J201_V38_0" ref="V116"/>
    <hyperlink location="Validation_D007_J201_W38_0" ref="W116"/>
    <hyperlink location="Validation_D007_J201_X38_0" ref="X116"/>
    <hyperlink location="Validation_D007_J201_Y38_0" ref="Y116"/>
    <hyperlink location="Validation_D009_J201_K39_0" ref="K117"/>
    <hyperlink location="Validation_D005_J201_K39_0" ref="K118"/>
    <hyperlink location="Validation_D009_J201_L39_0" ref="L117"/>
    <hyperlink location="Validation_D005_J201_L39_0" ref="L118"/>
    <hyperlink location="Validation_D009_J201_M39_0" ref="M117"/>
    <hyperlink location="Validation_D005_J201_M39_0" ref="M118"/>
    <hyperlink location="Validation_D009_J201_N39_0" ref="N117"/>
    <hyperlink location="Validation_D005_J201_N39_0" ref="N118"/>
    <hyperlink location="Validation_D009_J201_O39_0" ref="O117"/>
    <hyperlink location="Validation_D005_J201_O39_0" ref="O118"/>
    <hyperlink location="Validation_D009_J201_P39_0" ref="P117"/>
    <hyperlink location="Validation_D005_J201_P39_0" ref="P118"/>
    <hyperlink location="Validation_D009_J201_Q39_0" ref="Q117"/>
    <hyperlink location="Validation_D005_J201_Q39_0" ref="Q118"/>
    <hyperlink location="Validation_D009_J201_R39_0" ref="R117"/>
    <hyperlink location="Validation_D005_J201_R39_0" ref="R118"/>
    <hyperlink location="Validation_D009_J201_S39_0" ref="S117"/>
    <hyperlink location="Validation_D005_J201_S39_0" ref="S118"/>
    <hyperlink location="Validation_D009_J201_T39_0" ref="T117"/>
    <hyperlink location="Validation_D005_J201_T39_0" ref="T118"/>
    <hyperlink location="Validation_D009_J201_U39_0" ref="U117"/>
    <hyperlink location="Validation_D005_J201_U39_0" ref="U118"/>
    <hyperlink location="Validation_D009_J201_V39_0" ref="V117"/>
    <hyperlink location="Validation_D005_J201_V39_0" ref="V118"/>
    <hyperlink location="Validation_D009_J201_W39_0" ref="W117"/>
    <hyperlink location="Validation_D005_J201_W39_0" ref="W118"/>
    <hyperlink location="Validation_D009_J201_X39_0" ref="X117"/>
    <hyperlink location="Validation_D005_J201_X39_0" ref="X118"/>
    <hyperlink location="Validation_D009_J201_Y39_0" ref="Y117"/>
    <hyperlink location="Validation_D005_J201_Y39_0" ref="Y118"/>
    <hyperlink location="Validation_D009_J201_K40_0" ref="K119"/>
    <hyperlink location="Validation_D009_J201_L40_0" ref="L119"/>
    <hyperlink location="Validation_D009_J201_M40_0" ref="M119"/>
    <hyperlink location="Validation_D009_J201_N40_0" ref="N119"/>
    <hyperlink location="Validation_D009_J201_O40_0" ref="O119"/>
    <hyperlink location="Validation_D009_J201_P40_0" ref="P119"/>
    <hyperlink location="Validation_D009_J201_Q40_0" ref="Q119"/>
    <hyperlink location="Validation_D009_J201_R40_0" ref="R119"/>
    <hyperlink location="Validation_D009_J201_S40_0" ref="S119"/>
    <hyperlink location="Validation_D009_J201_T40_0" ref="T119"/>
    <hyperlink location="Validation_D009_J201_U40_0" ref="U119"/>
    <hyperlink location="Validation_D009_J201_V40_0" ref="V119"/>
    <hyperlink location="Validation_D009_J201_W40_0" ref="W119"/>
    <hyperlink location="Validation_D009_J201_X40_0" ref="X119"/>
    <hyperlink location="Validation_D009_J201_Y40_0" ref="Y119"/>
    <hyperlink location="Validation_D009_J201_K41_0" ref="K120"/>
    <hyperlink location="Validation_D009_J201_L41_0" ref="L120"/>
    <hyperlink location="Validation_D009_J201_M41_0" ref="M120"/>
    <hyperlink location="Validation_D009_J201_N41_0" ref="N120"/>
    <hyperlink location="Validation_D009_J201_O41_0" ref="O120"/>
    <hyperlink location="Validation_D009_J201_P41_0" ref="P120"/>
    <hyperlink location="Validation_D009_J201_Q41_0" ref="Q120"/>
    <hyperlink location="Validation_D009_J201_R41_0" ref="R120"/>
    <hyperlink location="Validation_D009_J201_S41_0" ref="S120"/>
    <hyperlink location="Validation_D009_J201_T41_0" ref="T120"/>
    <hyperlink location="Validation_D009_J201_U41_0" ref="U120"/>
    <hyperlink location="Validation_D009_J201_V41_0" ref="V120"/>
    <hyperlink location="Validation_D009_J201_W41_0" ref="W120"/>
    <hyperlink location="Validation_D009_J201_X41_0" ref="X120"/>
    <hyperlink location="Validation_D009_J201_Y41_0" ref="Y120"/>
    <hyperlink location="Validation_D009_J201_K42_0" ref="K121"/>
    <hyperlink location="Validation_D006_J201_K42_0" ref="K122"/>
    <hyperlink location="Validation_D009_J201_L42_0" ref="L121"/>
    <hyperlink location="Validation_D006_J201_L42_0" ref="L122"/>
    <hyperlink location="Validation_D009_J201_M42_0" ref="M121"/>
    <hyperlink location="Validation_D006_J201_M42_0" ref="M122"/>
    <hyperlink location="Validation_D009_J201_N42_0" ref="N121"/>
    <hyperlink location="Validation_D006_J201_N42_0" ref="N122"/>
    <hyperlink location="Validation_D009_J201_O42_0" ref="O121"/>
    <hyperlink location="Validation_D006_J201_O42_0" ref="O122"/>
    <hyperlink location="Validation_D009_J201_P42_0" ref="P121"/>
    <hyperlink location="Validation_D006_J201_P42_0" ref="P122"/>
    <hyperlink location="Validation_D009_J201_Q42_0" ref="Q121"/>
    <hyperlink location="Validation_D006_J201_Q42_0" ref="Q122"/>
    <hyperlink location="Validation_D009_J201_R42_0" ref="R121"/>
    <hyperlink location="Validation_D006_J201_R42_0" ref="R122"/>
    <hyperlink location="Validation_D009_J201_S42_0" ref="S121"/>
    <hyperlink location="Validation_D006_J201_S42_0" ref="S122"/>
    <hyperlink location="Validation_D009_J201_T42_0" ref="T121"/>
    <hyperlink location="Validation_D006_J201_T42_0" ref="T122"/>
    <hyperlink location="Validation_D009_J201_U42_0" ref="U121"/>
    <hyperlink location="Validation_D006_J201_U42_0" ref="U122"/>
    <hyperlink location="Validation_D009_J201_V42_0" ref="V121"/>
    <hyperlink location="Validation_D006_J201_V42_0" ref="V122"/>
    <hyperlink location="Validation_D009_J201_W42_0" ref="W121"/>
    <hyperlink location="Validation_D006_J201_W42_0" ref="W122"/>
    <hyperlink location="Validation_D009_J201_X42_0" ref="X121"/>
    <hyperlink location="Validation_D006_J201_X42_0" ref="X122"/>
    <hyperlink location="Validation_D009_J201_Y42_0" ref="Y121"/>
    <hyperlink location="Validation_D006_J201_Y42_0" ref="Y122"/>
    <hyperlink location="Validation_D009_J201_K43_0" ref="K123"/>
    <hyperlink location="Validation_D009_J201_L43_0" ref="L123"/>
    <hyperlink location="Validation_D009_J201_M43_0" ref="M123"/>
    <hyperlink location="Validation_D009_J201_N43_0" ref="N123"/>
    <hyperlink location="Validation_D009_J201_O43_0" ref="O123"/>
    <hyperlink location="Validation_D009_J201_P43_0" ref="P123"/>
    <hyperlink location="Validation_D009_J201_Q43_0" ref="Q123"/>
    <hyperlink location="Validation_D009_J201_R43_0" ref="R123"/>
    <hyperlink location="Validation_D009_J201_S43_0" ref="S123"/>
    <hyperlink location="Validation_D009_J201_T43_0" ref="T123"/>
    <hyperlink location="Validation_D009_J201_U43_0" ref="U123"/>
    <hyperlink location="Validation_D009_J201_V43_0" ref="V123"/>
    <hyperlink location="Validation_D009_J201_W43_0" ref="W123"/>
    <hyperlink location="Validation_D009_J201_X43_0" ref="X123"/>
    <hyperlink location="Validation_D009_J201_Y43_0" ref="Y123"/>
    <hyperlink location="Validation_D009_J201_K44_0" ref="K124"/>
    <hyperlink location="Validation_D009_J201_L44_0" ref="L124"/>
    <hyperlink location="Validation_D009_J201_M44_0" ref="M124"/>
    <hyperlink location="Validation_D009_J201_N44_0" ref="N124"/>
    <hyperlink location="Validation_D009_J201_O44_0" ref="O124"/>
    <hyperlink location="Validation_D009_J201_P44_0" ref="P124"/>
    <hyperlink location="Validation_D009_J201_Q44_0" ref="Q124"/>
    <hyperlink location="Validation_D009_J201_R44_0" ref="R124"/>
    <hyperlink location="Validation_D009_J201_S44_0" ref="S124"/>
    <hyperlink location="Validation_D009_J201_T44_0" ref="T124"/>
    <hyperlink location="Validation_D009_J201_U44_0" ref="U124"/>
    <hyperlink location="Validation_D009_J201_V44_0" ref="V124"/>
    <hyperlink location="Validation_D009_J201_W44_0" ref="W124"/>
    <hyperlink location="Validation_D009_J201_X44_0" ref="X124"/>
    <hyperlink location="Validation_D009_J201_Y44_0" ref="Y124"/>
    <hyperlink location="Validation_D009_J201_K45_0" ref="K125"/>
    <hyperlink location="Validation_D009_J201_L45_0" ref="L125"/>
    <hyperlink location="Validation_D009_J201_M45_0" ref="M125"/>
    <hyperlink location="Validation_D009_J201_N45_0" ref="N125"/>
    <hyperlink location="Validation_D009_J201_O45_0" ref="O125"/>
    <hyperlink location="Validation_D009_J201_P45_0" ref="P125"/>
    <hyperlink location="Validation_D009_J201_Q45_0" ref="Q125"/>
    <hyperlink location="Validation_D009_J201_R45_0" ref="R125"/>
    <hyperlink location="Validation_D009_J201_S45_0" ref="S125"/>
    <hyperlink location="Validation_D009_J201_T45_0" ref="T125"/>
    <hyperlink location="Validation_D009_J201_U45_0" ref="U125"/>
    <hyperlink location="Validation_D009_J201_V45_0" ref="V125"/>
    <hyperlink location="Validation_D009_J201_W45_0" ref="W125"/>
    <hyperlink location="Validation_D009_J201_X45_0" ref="X125"/>
    <hyperlink location="Validation_D009_J201_Y45_0" ref="Y125"/>
    <hyperlink location="Validation_D009_J201_K46_0" ref="K126"/>
    <hyperlink location="Validation_D009_J201_L46_0" ref="L126"/>
    <hyperlink location="Validation_D009_J201_M46_0" ref="M126"/>
    <hyperlink location="Validation_D009_J201_N46_0" ref="N126"/>
    <hyperlink location="Validation_D009_J201_O46_0" ref="O126"/>
    <hyperlink location="Validation_D009_J201_P46_0" ref="P126"/>
    <hyperlink location="Validation_D009_J201_Q46_0" ref="Q126"/>
    <hyperlink location="Validation_D009_J201_R46_0" ref="R126"/>
    <hyperlink location="Validation_D009_J201_S46_0" ref="S126"/>
    <hyperlink location="Validation_D009_J201_T46_0" ref="T126"/>
    <hyperlink location="Validation_D009_J201_U46_0" ref="U126"/>
    <hyperlink location="Validation_D009_J201_V46_0" ref="V126"/>
    <hyperlink location="Validation_D009_J201_W46_0" ref="W126"/>
    <hyperlink location="Validation_D009_J201_X46_0" ref="X126"/>
    <hyperlink location="Validation_D009_J201_Y46_0" ref="Y126"/>
    <hyperlink location="Validation_D009_J201_K47_0" ref="K127"/>
    <hyperlink location="Validation_D009_J201_L47_0" ref="L127"/>
    <hyperlink location="Validation_D009_J201_M47_0" ref="M127"/>
    <hyperlink location="Validation_D009_J201_N47_0" ref="N127"/>
    <hyperlink location="Validation_D009_J201_O47_0" ref="O127"/>
    <hyperlink location="Validation_D009_J201_P47_0" ref="P127"/>
    <hyperlink location="Validation_D009_J201_Q47_0" ref="Q127"/>
    <hyperlink location="Validation_D009_J201_R47_0" ref="R127"/>
    <hyperlink location="Validation_D009_J201_S47_0" ref="S127"/>
    <hyperlink location="Validation_D009_J201_T47_0" ref="T127"/>
    <hyperlink location="Validation_D009_J201_U47_0" ref="U127"/>
    <hyperlink location="Validation_D009_J201_V47_0" ref="V127"/>
    <hyperlink location="Validation_D009_J201_W47_0" ref="W127"/>
    <hyperlink location="Validation_D009_J201_X47_0" ref="X127"/>
    <hyperlink location="Validation_D009_J201_Y47_0" ref="Y127"/>
    <hyperlink location="Validation_D008_J201_K48_0" ref="K128"/>
    <hyperlink location="Validation_D005_J201_K48_0" ref="K129"/>
    <hyperlink location="Validation_D008_J201_L48_0" ref="L128"/>
    <hyperlink location="Validation_D005_J201_L48_0" ref="L129"/>
    <hyperlink location="Validation_D008_J201_M48_0" ref="M128"/>
    <hyperlink location="Validation_D005_J201_M48_0" ref="M129"/>
    <hyperlink location="Validation_D008_J201_N48_0" ref="N128"/>
    <hyperlink location="Validation_D005_J201_N48_0" ref="N129"/>
    <hyperlink location="Validation_D008_J201_O48_0" ref="O128"/>
    <hyperlink location="Validation_D005_J201_O48_0" ref="O129"/>
    <hyperlink location="Validation_D008_J201_P48_0" ref="P128"/>
    <hyperlink location="Validation_D005_J201_P48_0" ref="P129"/>
    <hyperlink location="Validation_D008_J201_Q48_0" ref="Q128"/>
    <hyperlink location="Validation_D005_J201_Q48_0" ref="Q129"/>
    <hyperlink location="Validation_D008_J201_R48_0" ref="R128"/>
    <hyperlink location="Validation_D005_J201_R48_0" ref="R129"/>
    <hyperlink location="Validation_D008_J201_S48_0" ref="S128"/>
    <hyperlink location="Validation_D005_J201_S48_0" ref="S129"/>
    <hyperlink location="Validation_D008_J201_T48_0" ref="T128"/>
    <hyperlink location="Validation_D005_J201_T48_0" ref="T129"/>
    <hyperlink location="Validation_D008_J201_U48_0" ref="U128"/>
    <hyperlink location="Validation_D005_J201_U48_0" ref="U129"/>
    <hyperlink location="Validation_D008_J201_V48_0" ref="V128"/>
    <hyperlink location="Validation_D005_J201_V48_0" ref="V129"/>
    <hyperlink location="Validation_D008_J201_W48_0" ref="W128"/>
    <hyperlink location="Validation_D005_J201_W48_0" ref="W129"/>
    <hyperlink location="Validation_D008_J201_X48_0" ref="X128"/>
    <hyperlink location="Validation_D005_J201_X48_0" ref="X129"/>
    <hyperlink location="Validation_D008_J201_Y48_0" ref="Y128"/>
    <hyperlink location="Validation_D005_J201_Y48_0" ref="Y129"/>
    <hyperlink location="Validation_D008_J201_K49_0" ref="K130"/>
    <hyperlink location="Validation_D008_J201_L49_0" ref="L130"/>
    <hyperlink location="Validation_D008_J201_M49_0" ref="M130"/>
    <hyperlink location="Validation_D008_J201_N49_0" ref="N130"/>
    <hyperlink location="Validation_D008_J201_O49_0" ref="O130"/>
    <hyperlink location="Validation_D008_J201_P49_0" ref="P130"/>
    <hyperlink location="Validation_D008_J201_Q49_0" ref="Q130"/>
    <hyperlink location="Validation_D008_J201_R49_0" ref="R130"/>
    <hyperlink location="Validation_D008_J201_S49_0" ref="S130"/>
    <hyperlink location="Validation_D008_J201_T49_0" ref="T130"/>
    <hyperlink location="Validation_D008_J201_U49_0" ref="U130"/>
    <hyperlink location="Validation_D008_J201_V49_0" ref="V130"/>
    <hyperlink location="Validation_D008_J201_W49_0" ref="W130"/>
    <hyperlink location="Validation_D008_J201_X49_0" ref="X130"/>
    <hyperlink location="Validation_D008_J201_Y49_0" ref="Y130"/>
    <hyperlink location="Validation_D008_J201_K50_0" ref="K131"/>
    <hyperlink location="Validation_D008_J201_L50_0" ref="L131"/>
    <hyperlink location="Validation_D008_J201_M50_0" ref="M131"/>
    <hyperlink location="Validation_D008_J201_N50_0" ref="N131"/>
    <hyperlink location="Validation_D008_J201_O50_0" ref="O131"/>
    <hyperlink location="Validation_D008_J201_P50_0" ref="P131"/>
    <hyperlink location="Validation_D008_J201_Q50_0" ref="Q131"/>
    <hyperlink location="Validation_D008_J201_R50_0" ref="R131"/>
    <hyperlink location="Validation_D008_J201_S50_0" ref="S131"/>
    <hyperlink location="Validation_D008_J201_T50_0" ref="T131"/>
    <hyperlink location="Validation_D008_J201_U50_0" ref="U131"/>
    <hyperlink location="Validation_D008_J201_V50_0" ref="V131"/>
    <hyperlink location="Validation_D008_J201_W50_0" ref="W131"/>
    <hyperlink location="Validation_D008_J201_X50_0" ref="X131"/>
    <hyperlink location="Validation_D008_J201_Y50_0" ref="Y131"/>
    <hyperlink location="Validation_D008_J201_K51_0" ref="K132"/>
    <hyperlink location="Validation_D006_J201_K51_0" ref="K133"/>
    <hyperlink location="Validation_D008_J201_L51_0" ref="L132"/>
    <hyperlink location="Validation_D006_J201_L51_0" ref="L133"/>
    <hyperlink location="Validation_D008_J201_M51_0" ref="M132"/>
    <hyperlink location="Validation_D006_J201_M51_0" ref="M133"/>
    <hyperlink location="Validation_D008_J201_N51_0" ref="N132"/>
    <hyperlink location="Validation_D006_J201_N51_0" ref="N133"/>
    <hyperlink location="Validation_D008_J201_O51_0" ref="O132"/>
    <hyperlink location="Validation_D006_J201_O51_0" ref="O133"/>
    <hyperlink location="Validation_D008_J201_P51_0" ref="P132"/>
    <hyperlink location="Validation_D006_J201_P51_0" ref="P133"/>
    <hyperlink location="Validation_D008_J201_Q51_0" ref="Q132"/>
    <hyperlink location="Validation_D006_J201_Q51_0" ref="Q133"/>
    <hyperlink location="Validation_D008_J201_R51_0" ref="R132"/>
    <hyperlink location="Validation_D006_J201_R51_0" ref="R133"/>
    <hyperlink location="Validation_D008_J201_S51_0" ref="S132"/>
    <hyperlink location="Validation_D006_J201_S51_0" ref="S133"/>
    <hyperlink location="Validation_D008_J201_T51_0" ref="T132"/>
    <hyperlink location="Validation_D006_J201_T51_0" ref="T133"/>
    <hyperlink location="Validation_D008_J201_U51_0" ref="U132"/>
    <hyperlink location="Validation_D006_J201_U51_0" ref="U133"/>
    <hyperlink location="Validation_D008_J201_V51_0" ref="V132"/>
    <hyperlink location="Validation_D006_J201_V51_0" ref="V133"/>
    <hyperlink location="Validation_D008_J201_W51_0" ref="W132"/>
    <hyperlink location="Validation_D006_J201_W51_0" ref="W133"/>
    <hyperlink location="Validation_D008_J201_X51_0" ref="X132"/>
    <hyperlink location="Validation_D006_J201_X51_0" ref="X133"/>
    <hyperlink location="Validation_D008_J201_Y51_0" ref="Y132"/>
    <hyperlink location="Validation_D006_J201_Y51_0" ref="Y133"/>
    <hyperlink location="Validation_D008_J201_K52_0" ref="K134"/>
    <hyperlink location="Validation_D008_J201_L52_0" ref="L134"/>
    <hyperlink location="Validation_D008_J201_M52_0" ref="M134"/>
    <hyperlink location="Validation_D008_J201_N52_0" ref="N134"/>
    <hyperlink location="Validation_D008_J201_O52_0" ref="O134"/>
    <hyperlink location="Validation_D008_J201_P52_0" ref="P134"/>
    <hyperlink location="Validation_D008_J201_Q52_0" ref="Q134"/>
    <hyperlink location="Validation_D008_J201_R52_0" ref="R134"/>
    <hyperlink location="Validation_D008_J201_S52_0" ref="S134"/>
    <hyperlink location="Validation_D008_J201_T52_0" ref="T134"/>
    <hyperlink location="Validation_D008_J201_U52_0" ref="U134"/>
    <hyperlink location="Validation_D008_J201_V52_0" ref="V134"/>
    <hyperlink location="Validation_D008_J201_W52_0" ref="W134"/>
    <hyperlink location="Validation_D008_J201_X52_0" ref="X134"/>
    <hyperlink location="Validation_D008_J201_Y52_0" ref="Y134"/>
    <hyperlink location="Validation_D008_J201_K53_0" ref="K135"/>
    <hyperlink location="Validation_D008_J201_L53_0" ref="L135"/>
    <hyperlink location="Validation_D008_J201_M53_0" ref="M135"/>
    <hyperlink location="Validation_D008_J201_N53_0" ref="N135"/>
    <hyperlink location="Validation_D008_J201_O53_0" ref="O135"/>
    <hyperlink location="Validation_D008_J201_P53_0" ref="P135"/>
    <hyperlink location="Validation_D008_J201_Q53_0" ref="Q135"/>
    <hyperlink location="Validation_D008_J201_R53_0" ref="R135"/>
    <hyperlink location="Validation_D008_J201_S53_0" ref="S135"/>
    <hyperlink location="Validation_D008_J201_T53_0" ref="T135"/>
    <hyperlink location="Validation_D008_J201_U53_0" ref="U135"/>
    <hyperlink location="Validation_D008_J201_V53_0" ref="V135"/>
    <hyperlink location="Validation_D008_J201_W53_0" ref="W135"/>
    <hyperlink location="Validation_D008_J201_X53_0" ref="X135"/>
    <hyperlink location="Validation_D008_J201_Y53_0" ref="Y135"/>
    <hyperlink location="Validation_D008_J201_K54_0" ref="K136"/>
    <hyperlink location="Validation_D008_J201_L54_0" ref="L136"/>
    <hyperlink location="Validation_D008_J201_M54_0" ref="M136"/>
    <hyperlink location="Validation_D008_J201_N54_0" ref="N136"/>
    <hyperlink location="Validation_D008_J201_O54_0" ref="O136"/>
    <hyperlink location="Validation_D008_J201_P54_0" ref="P136"/>
    <hyperlink location="Validation_D008_J201_Q54_0" ref="Q136"/>
    <hyperlink location="Validation_D008_J201_R54_0" ref="R136"/>
    <hyperlink location="Validation_D008_J201_S54_0" ref="S136"/>
    <hyperlink location="Validation_D008_J201_T54_0" ref="T136"/>
    <hyperlink location="Validation_D008_J201_U54_0" ref="U136"/>
    <hyperlink location="Validation_D008_J201_V54_0" ref="V136"/>
    <hyperlink location="Validation_D008_J201_W54_0" ref="W136"/>
    <hyperlink location="Validation_D008_J201_X54_0" ref="X136"/>
    <hyperlink location="Validation_D008_J201_Y54_0" ref="Y136"/>
    <hyperlink location="Validation_D008_J201_K55_0" ref="K137"/>
    <hyperlink location="Validation_D008_J201_L55_0" ref="L137"/>
    <hyperlink location="Validation_D008_J201_M55_0" ref="M137"/>
    <hyperlink location="Validation_D008_J201_N55_0" ref="N137"/>
    <hyperlink location="Validation_D008_J201_O55_0" ref="O137"/>
    <hyperlink location="Validation_D008_J201_P55_0" ref="P137"/>
    <hyperlink location="Validation_D008_J201_Q55_0" ref="Q137"/>
    <hyperlink location="Validation_D008_J201_R55_0" ref="R137"/>
    <hyperlink location="Validation_D008_J201_S55_0" ref="S137"/>
    <hyperlink location="Validation_D008_J201_T55_0" ref="T137"/>
    <hyperlink location="Validation_D008_J201_U55_0" ref="U137"/>
    <hyperlink location="Validation_D008_J201_V55_0" ref="V137"/>
    <hyperlink location="Validation_D008_J201_W55_0" ref="W137"/>
    <hyperlink location="Validation_D008_J201_X55_0" ref="X137"/>
    <hyperlink location="Validation_D008_J201_Y55_0" ref="Y137"/>
    <hyperlink location="Validation_D008_J201_K56_0" ref="K138"/>
    <hyperlink location="Validation_D008_J201_L56_0" ref="L138"/>
    <hyperlink location="Validation_D008_J201_M56_0" ref="M138"/>
    <hyperlink location="Validation_D008_J201_N56_0" ref="N138"/>
    <hyperlink location="Validation_D008_J201_O56_0" ref="O138"/>
    <hyperlink location="Validation_D008_J201_P56_0" ref="P138"/>
    <hyperlink location="Validation_D008_J201_Q56_0" ref="Q138"/>
    <hyperlink location="Validation_D008_J201_R56_0" ref="R138"/>
    <hyperlink location="Validation_D008_J201_S56_0" ref="S138"/>
    <hyperlink location="Validation_D008_J201_T56_0" ref="T138"/>
    <hyperlink location="Validation_D008_J201_U56_0" ref="U138"/>
    <hyperlink location="Validation_D008_J201_V56_0" ref="V138"/>
    <hyperlink location="Validation_D008_J201_W56_0" ref="W138"/>
    <hyperlink location="Validation_D008_J201_X56_0" ref="X138"/>
    <hyperlink location="Validation_D008_J201_Y56_0" ref="Y138"/>
    <hyperlink location="Validation_D010_J201_K57_0" ref="K139"/>
    <hyperlink location="Validation_D005_J201_K57_0" ref="K140"/>
    <hyperlink location="Validation_D010_J201_L57_0" ref="L139"/>
    <hyperlink location="Validation_D005_J201_L57_0" ref="L140"/>
    <hyperlink location="Validation_D010_J201_M57_0" ref="M139"/>
    <hyperlink location="Validation_D005_J201_M57_0" ref="M140"/>
    <hyperlink location="Validation_D010_J201_N57_0" ref="N139"/>
    <hyperlink location="Validation_D005_J201_N57_0" ref="N140"/>
    <hyperlink location="Validation_D010_J201_O57_0" ref="O139"/>
    <hyperlink location="Validation_D005_J201_O57_0" ref="O140"/>
    <hyperlink location="Validation_D010_J201_P57_0" ref="P139"/>
    <hyperlink location="Validation_D005_J201_P57_0" ref="P140"/>
    <hyperlink location="Validation_D010_J201_Q57_0" ref="Q139"/>
    <hyperlink location="Validation_D005_J201_Q57_0" ref="Q140"/>
    <hyperlink location="Validation_D010_J201_R57_0" ref="R139"/>
    <hyperlink location="Validation_D005_J201_R57_0" ref="R140"/>
    <hyperlink location="Validation_D010_J201_S57_0" ref="S139"/>
    <hyperlink location="Validation_D005_J201_S57_0" ref="S140"/>
    <hyperlink location="Validation_D010_J201_T57_0" ref="T139"/>
    <hyperlink location="Validation_D005_J201_T57_0" ref="T140"/>
    <hyperlink location="Validation_D010_J201_U57_0" ref="U139"/>
    <hyperlink location="Validation_D005_J201_U57_0" ref="U140"/>
    <hyperlink location="Validation_D010_J201_V57_0" ref="V139"/>
    <hyperlink location="Validation_D005_J201_V57_0" ref="V140"/>
    <hyperlink location="Validation_D010_J201_W57_0" ref="W139"/>
    <hyperlink location="Validation_D005_J201_W57_0" ref="W140"/>
    <hyperlink location="Validation_D010_J201_X57_0" ref="X139"/>
    <hyperlink location="Validation_D005_J201_X57_0" ref="X140"/>
    <hyperlink location="Validation_D010_J201_Y57_0" ref="Y139"/>
    <hyperlink location="Validation_D005_J201_Y57_0" ref="Y140"/>
    <hyperlink location="Validation_D011_J201_K59_0" ref="K141"/>
    <hyperlink location="Validation_D011_J201_L59_0" ref="L141"/>
    <hyperlink location="Validation_D011_J201_M59_0" ref="M141"/>
    <hyperlink location="Validation_D011_J201_N59_0" ref="N141"/>
    <hyperlink location="Validation_D011_J201_O59_0" ref="O141"/>
    <hyperlink location="Validation_D011_J201_P59_0" ref="P141"/>
    <hyperlink location="Validation_D011_J201_Q59_0" ref="Q141"/>
    <hyperlink location="Validation_D011_J201_R59_0" ref="R141"/>
    <hyperlink location="Validation_D011_J201_S59_0" ref="S141"/>
    <hyperlink location="Validation_D011_J201_T59_0" ref="T141"/>
    <hyperlink location="Validation_D011_J201_U59_0" ref="U141"/>
    <hyperlink location="Validation_D011_J201_V59_0" ref="V141"/>
    <hyperlink location="Validation_D011_J201_W59_0" ref="W141"/>
    <hyperlink location="Validation_D011_J201_X59_0" ref="X141"/>
    <hyperlink location="Validation_D011_J201_Y59_0" ref="Y141"/>
    <hyperlink location="Validation_KD003a_J201_K61_0" ref="K142"/>
    <hyperlink location="Validation_D011_J201_K61_0" ref="K143"/>
    <hyperlink location="Validation_KD003a_J201_L61_0" ref="L142"/>
    <hyperlink location="Validation_D011_J201_L61_0" ref="L143"/>
    <hyperlink location="Validation_KD003a_J201_M61_0" ref="M142"/>
    <hyperlink location="Validation_D011_J201_M61_0" ref="M143"/>
    <hyperlink location="Validation_KD003a_J201_N61_0" ref="N142"/>
    <hyperlink location="Validation_D011_J201_N61_0" ref="N143"/>
    <hyperlink location="Validation_KD003a_J201_O61_0" ref="O142"/>
    <hyperlink location="Validation_D011_J201_O61_0" ref="O143"/>
    <hyperlink location="Validation_KD003a_J201_P61_0" ref="P142"/>
    <hyperlink location="Validation_D011_J201_P61_0" ref="P143"/>
    <hyperlink location="Validation_KD003a_J201_Q61_0" ref="Q142"/>
    <hyperlink location="Validation_D011_J201_Q61_0" ref="Q143"/>
    <hyperlink location="Validation_KD003a_J201_R61_0" ref="R142"/>
    <hyperlink location="Validation_D011_J201_R61_0" ref="R143"/>
    <hyperlink location="Validation_KD003a_J201_S61_0" ref="S142"/>
    <hyperlink location="Validation_D011_J201_S61_0" ref="S143"/>
    <hyperlink location="Validation_KD003a_J201_T61_0" ref="T142"/>
    <hyperlink location="Validation_D011_J201_T61_0" ref="T143"/>
    <hyperlink location="Validation_KD003a_J201_U61_0" ref="U142"/>
    <hyperlink location="Validation_D011_J201_U61_0" ref="U143"/>
    <hyperlink location="Validation_KD003a_J201_V61_0" ref="V142"/>
    <hyperlink location="Validation_D011_J201_V61_0" ref="V143"/>
    <hyperlink location="Validation_KD003a_J201_W61_0" ref="W142"/>
    <hyperlink location="Validation_D011_J201_W61_0" ref="W143"/>
    <hyperlink location="Validation_KD003a_J201_X61_0" ref="X142"/>
    <hyperlink location="Validation_D011_J201_X61_0" ref="X143"/>
    <hyperlink location="Validation_KD003a_J201_Y61_0" ref="Y142"/>
    <hyperlink location="Validation_D011_J201_Y61_0" ref="Y143"/>
    <hyperlink location="Validation_D006_J201_K67_0" ref="K144"/>
    <hyperlink location="Validation_D006_J201_L67_0" ref="L144"/>
    <hyperlink location="Validation_D006_J201_M67_0" ref="M144"/>
    <hyperlink location="Validation_D006_J201_N67_0" ref="N144"/>
    <hyperlink location="Validation_D006_J201_O67_0" ref="O144"/>
    <hyperlink location="Validation_D006_J201_P67_0" ref="P144"/>
    <hyperlink location="Validation_D006_J201_Q67_0" ref="Q144"/>
    <hyperlink location="Validation_D006_J201_R67_0" ref="R144"/>
    <hyperlink location="Validation_D006_J201_S67_0" ref="S144"/>
    <hyperlink location="Validation_D006_J201_T67_0" ref="T144"/>
    <hyperlink location="Validation_D006_J201_U67_0" ref="U144"/>
    <hyperlink location="Validation_D006_J201_V67_0" ref="V144"/>
    <hyperlink location="Validation_D006_J201_W67_0" ref="W144"/>
    <hyperlink location="Validation_D006_J201_X67_0" ref="X144"/>
    <hyperlink location="Validation_D006_J201_Y67_0" ref="Y144"/>
    <hyperlink location="Validation_D005_J201_K73_0" ref="K145"/>
    <hyperlink location="Validation_D005_J201_M73_0" ref="M145"/>
    <hyperlink location="Validation_D005_J201_N73_0" ref="N145"/>
    <hyperlink location="Validation_D005_J201_O73_0" ref="O145"/>
    <hyperlink location="Validation_D005_J201_P73_0" ref="P145"/>
    <hyperlink location="Validation_D005_J201_Q73_0" ref="Q145"/>
    <hyperlink location="Validation_D005_J201_R73_0" ref="R145"/>
    <hyperlink location="Validation_D005_J201_T73_0" ref="T145"/>
    <hyperlink location="Validation_D005_J201_U73_0" ref="U145"/>
    <hyperlink location="Validation_D005_J201_V73_0" ref="V145"/>
    <hyperlink location="Validation_D005_J201_W73_0" ref="W145"/>
    <hyperlink location="Validation_D005_J201_X73_0" ref="X145"/>
    <hyperlink location="Validation_D005_J201_Y73_0" ref="Y145"/>
    <hyperlink location="Validation_D006_J201_K76_0" ref="K146"/>
    <hyperlink location="Validation_D006_J201_M76_0" ref="M146"/>
    <hyperlink location="Validation_D006_J201_N76_0" ref="N146"/>
    <hyperlink location="Validation_D006_J201_O76_0" ref="O146"/>
    <hyperlink location="Validation_D006_J201_P76_0" ref="P146"/>
    <hyperlink location="Validation_D006_J201_Q76_0" ref="Q146"/>
    <hyperlink location="Validation_D006_J201_R76_0" ref="R146"/>
    <hyperlink location="Validation_D006_J201_T76_0" ref="T146"/>
    <hyperlink location="Validation_D006_J201_U76_0" ref="U146"/>
    <hyperlink location="Validation_D006_J201_V76_0" ref="V146"/>
    <hyperlink location="Validation_D006_J201_W76_0" ref="W146"/>
    <hyperlink location="Validation_D006_J201_X76_0" ref="X146"/>
    <hyperlink location="Validation_D006_J201_Y76_0" ref="Y146"/>
    <hyperlink location="Validation_K011_J201_K85_0" ref="K147"/>
    <hyperlink location="Validation_K011_J201_L85_0" ref="L147"/>
    <hyperlink location="Validation_K011_J201_M85_0" ref="M147"/>
    <hyperlink location="Validation_K011_J201_N85_0" ref="N147"/>
    <hyperlink location="Validation_K011_J201_O85_0" ref="O147"/>
    <hyperlink location="Validation_K011_J201_P85_0" ref="P147"/>
    <hyperlink location="Validation_K011_J201_Q85_0" ref="Q147"/>
    <hyperlink location="Validation_K011_J201_R85_0" ref="R147"/>
    <hyperlink location="Validation_K011_J201_S85_0" ref="S147"/>
    <hyperlink location="Validation_K011_J201_T85_0" ref="T147"/>
    <hyperlink location="Validation_K011_J201_U85_0" ref="U147"/>
    <hyperlink location="Validation_K011_J201_V85_0" ref="V147"/>
    <hyperlink location="Validation_K011_J201_W85_0" ref="W147"/>
    <hyperlink location="Validation_K011_J201_X85_0" ref="X147"/>
    <hyperlink location="Validation_K011_J201_Y85_0" ref="Y147"/>
    <hyperlink location="Validation_K012_J201_K92_0" ref="K148"/>
    <hyperlink location="Validation_K012_J201_M92_0" ref="M148"/>
    <hyperlink location="Validation_K012_J201_N92_0" ref="N148"/>
    <hyperlink location="Validation_K012_J201_O92_0" ref="O148"/>
    <hyperlink location="Validation_K012_J201_P92_0" ref="P148"/>
    <hyperlink location="Validation_K012_J201_Q92_0" ref="Q148"/>
    <hyperlink location="Validation_K012_J201_R92_0" ref="R148"/>
    <hyperlink location="Validation_K012_J201_T92_0" ref="T148"/>
    <hyperlink location="Validation_K012_J201_U92_0" ref="U148"/>
    <hyperlink location="Validation_K012_J201_V92_0" ref="V148"/>
    <hyperlink location="Validation_K012_J201_W92_0" ref="W148"/>
    <hyperlink location="Validation_K012_J201_X92_0" ref="X148"/>
    <hyperlink location="Validation_K012_J201_Y92_0" ref="Y148"/>
    <hyperlink location="Validation_D012_J201_K94_0" ref="K149"/>
    <hyperlink location="Validation_D012_J201_M94_0" ref="M149"/>
    <hyperlink location="Validation_D012_J201_N94_0" ref="N149"/>
    <hyperlink location="Validation_D012_J201_O94_0" ref="O149"/>
    <hyperlink location="Validation_D012_J201_P94_0" ref="P149"/>
    <hyperlink location="Validation_D012_J201_Q94_0" ref="Q149"/>
    <hyperlink location="Validation_D012_J201_R94_0" ref="R149"/>
    <hyperlink location="Validation_D012_J201_T94_0" ref="T149"/>
    <hyperlink location="Validation_D012_J201_U94_0" ref="U149"/>
    <hyperlink location="Validation_D012_J201_V94_0" ref="V149"/>
    <hyperlink location="Validation_D012_J201_W94_0" ref="W149"/>
    <hyperlink location="Validation_D012_J201_X94_0" ref="X149"/>
    <hyperlink location="Validation_D012_J201_Y94_0" ref="Y149"/>
    <hyperlink location="Validation_K013_J201_K98_0" ref="K150"/>
    <hyperlink location="Validation_K013_J201_M98_0" ref="M150"/>
    <hyperlink location="Validation_K013_J201_N98_0" ref="N150"/>
    <hyperlink location="Validation_K013_J201_O98_0" ref="O150"/>
    <hyperlink location="Validation_K013_J201_P98_0" ref="P150"/>
    <hyperlink location="Validation_K013_J201_Q98_0" ref="Q150"/>
    <hyperlink location="Validation_K013_J201_R98_0" ref="R150"/>
    <hyperlink location="Validation_K013_J201_T98_0" ref="T150"/>
    <hyperlink location="Validation_K013_J201_U98_0" ref="U150"/>
    <hyperlink location="Validation_K013_J201_V98_0" ref="V150"/>
    <hyperlink location="Validation_K013_J201_W98_0" ref="W150"/>
    <hyperlink location="Validation_K013_J201_X98_0" ref="X150"/>
    <hyperlink location="Validation_K013_J201_Y98_0" ref="Y150"/>
    <hyperlink location="Validation_K014_J201_K103_0" ref="K151"/>
    <hyperlink location="Validation_K014_J201_L103_0" ref="L151"/>
    <hyperlink location="Validation_K014_J201_M103_0" ref="M151"/>
    <hyperlink location="Validation_K014_J201_N103_0" ref="N151"/>
    <hyperlink location="Validation_K014_J201_O103_0" ref="O151"/>
    <hyperlink location="Validation_K014_J201_P103_0" ref="P151"/>
    <hyperlink location="Validation_K014_J201_Q103_0" ref="Q151"/>
    <hyperlink location="Validation_K014_J201_R103_0" ref="R151"/>
    <hyperlink location="Validation_K014_J201_S103_0" ref="S151"/>
    <hyperlink location="Validation_K014_J201_T103_0" ref="T151"/>
    <hyperlink location="Validation_K014_J201_U103_0" ref="U151"/>
    <hyperlink location="Validation_K014_J201_V103_0" ref="V151"/>
    <hyperlink location="Validation_K014_J201_W103_0" ref="W151"/>
    <hyperlink location="Validation_K014_J201_X103_0" ref="X151"/>
    <hyperlink location="Validation_K014_J201_Y103_0" ref="Y151"/>
    <hyperlink location="Validation_K001_J201_K107_0" ref="K152"/>
    <hyperlink location="Validation_K002_J201_K107_0" ref="K153"/>
    <hyperlink location="Validation_K003_J201_K107_0" ref="K154"/>
    <hyperlink location="Validation_K001_J201_L107_0" ref="L152"/>
    <hyperlink location="Validation_K001_J201_M107_0" ref="M152"/>
    <hyperlink location="Validation_K002_J201_M107_0" ref="M153"/>
    <hyperlink location="Validation_K003_J201_M107_0" ref="M154"/>
    <hyperlink location="Validation_K001_J201_N107_0" ref="N152"/>
    <hyperlink location="Validation_K002_J201_N107_0" ref="N153"/>
    <hyperlink location="Validation_K003_J201_N107_0" ref="N154"/>
    <hyperlink location="Validation_K001_J201_O107_0" ref="O152"/>
    <hyperlink location="Validation_K002_J201_O107_0" ref="O153"/>
    <hyperlink location="Validation_K003_J201_O107_0" ref="O154"/>
    <hyperlink location="Validation_K001_J201_P107_0" ref="P152"/>
    <hyperlink location="Validation_K002_J201_P107_0" ref="P153"/>
    <hyperlink location="Validation_K003_J201_P107_0" ref="P154"/>
    <hyperlink location="Validation_K001_J201_Q107_0" ref="Q152"/>
    <hyperlink location="Validation_K002_J201_Q107_0" ref="Q153"/>
    <hyperlink location="Validation_K003_J201_Q107_0" ref="Q154"/>
    <hyperlink location="Validation_K001_J201_R107_0" ref="R152"/>
    <hyperlink location="Validation_K002_J201_R107_0" ref="R153"/>
    <hyperlink location="Validation_K003_J201_R107_0" ref="R154"/>
    <hyperlink location="Validation_K001_J201_S107_0" ref="S152"/>
    <hyperlink location="Validation_K001_J201_T107_0" ref="T152"/>
    <hyperlink location="Validation_K002_J201_T107_0" ref="T153"/>
    <hyperlink location="Validation_K003_J201_T107_0" ref="T154"/>
    <hyperlink location="Validation_K001_J201_U107_0" ref="U152"/>
    <hyperlink location="Validation_K002_J201_U107_0" ref="U153"/>
    <hyperlink location="Validation_K003_J201_U107_0" ref="U154"/>
    <hyperlink location="Validation_K001_J201_V107_0" ref="V152"/>
    <hyperlink location="Validation_K002_J201_V107_0" ref="V153"/>
    <hyperlink location="Validation_K003_J201_V107_0" ref="V154"/>
    <hyperlink location="Validation_K001_J201_W107_0" ref="W152"/>
    <hyperlink location="Validation_K002_J201_W107_0" ref="W153"/>
    <hyperlink location="Validation_K003_J201_W107_0" ref="W154"/>
    <hyperlink location="Validation_K001_J201_X107_0" ref="X152"/>
    <hyperlink location="Validation_K002_J201_X107_0" ref="X153"/>
    <hyperlink location="Validation_K003_J201_X107_0" ref="X154"/>
    <hyperlink location="Validation_K001_J201_Y107_0" ref="Y152"/>
    <hyperlink location="Validation_KD001_J201_Y107_0" ref="Y153"/>
    <hyperlink location="Validation_K002_J201_Y107_0" ref="Y154"/>
    <hyperlink location="Validation_K003_J201_Y107_0" ref="Y155"/>
    <hyperlink location="Validation_K004_J201_K108_0" ref="K156"/>
    <hyperlink location="Validation_K004_J201_M108_0" ref="M156"/>
    <hyperlink location="Validation_K004_J201_N108_0" ref="N156"/>
    <hyperlink location="Validation_K004_J201_O108_0" ref="O156"/>
    <hyperlink location="Validation_K004_J201_P108_0" ref="P156"/>
    <hyperlink location="Validation_K004_J201_Q108_0" ref="Q156"/>
    <hyperlink location="Validation_K004_J201_R108_0" ref="R156"/>
    <hyperlink location="Validation_K004_J201_T108_0" ref="T156"/>
    <hyperlink location="Validation_K004_J201_U108_0" ref="U156"/>
    <hyperlink location="Validation_K004_J201_V108_0" ref="V156"/>
    <hyperlink location="Validation_K004_J201_W108_0" ref="W156"/>
    <hyperlink location="Validation_K004_J201_X108_0" ref="X156"/>
    <hyperlink location="Validation_K004_J201_Y108_0" ref="Y156"/>
  </hyperlinks>
  <printOptions gridLinesSet="0"/>
  <pageMargins left="0.39370078740157483" right="0.39370078740157483" top="0.47244094488188981" bottom="0.59055118110236227" header="0.31496062992125984" footer="0.31496062992125984"/>
  <pageSetup paperSize="9" scale="44" orientation="landscape" r:id="rId1"/>
  <headerFooter>
    <oddFooter><![CDATA[&L&G   &"Arial,Fett"confidentiel&C&D&Rpage &P]]></oddFooter>
  </headerFooter>
  <rowBreaks count="1" manualBreakCount="1">
    <brk id="72" min="10" max="25" man="1"/>
  </rowBreaks>
  <drawing r:id="rId4"/>
  <legacyDrawing r:id="rId6"/>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AP155"/>
  <sheetViews>
    <sheetView showGridLines="0" showRowColHeaders="0" showZeros="true" topLeftCell="B1" zoomScale="80" zoomScaleNormal="80" workbookViewId="0">
      <pane xSplit="9" ySplit="20" topLeftCell="K21" activePane="bottomRight" state="frozen"/>
      <selection activeCell="D2" sqref="D2"/>
      <selection pane="topRight" activeCell="D2" sqref="D2"/>
      <selection pane="bottomLeft" activeCell="D2" sqref="D2"/>
      <selection pane="bottomRight" activeCell="K21" sqref="K21"/>
    </sheetView>
  </sheetViews>
  <sheetFormatPr baseColWidth="10" defaultColWidth="11.54296875" defaultRowHeight="12.5" x14ac:dyDescent="0.25"/>
  <cols>
    <col min="42" max="16384" style="18" width="11.54296875" collapsed="true"/>
    <col min="41" max="41" style="18" width="12.78125" collapsed="true" customWidth="true"/>
    <col min="40" max="40" style="18" width="12.78125" collapsed="true" customWidth="true"/>
    <col min="39" max="39" style="18" width="12.78125" collapsed="true" customWidth="true"/>
    <col min="35" max="35" customWidth="true" style="18" width="12.78125" collapsed="true"/>
    <col min="34" max="34" customWidth="true" style="18" width="12.78125" collapsed="true"/>
    <col min="33" max="33" customWidth="true" style="18" width="12.78125" collapsed="true"/>
    <col min="32" max="32" customWidth="true" style="18" width="12.78125" collapsed="true"/>
    <col min="31" max="31" customWidth="true" style="18" width="12.78125" collapsed="true"/>
    <col min="30" max="30" customWidth="true" style="18" width="12.78125" collapsed="true"/>
    <col min="29" max="29" customWidth="true" style="18" width="12.78125" collapsed="true"/>
    <col min="1" max="1" customWidth="true" hidden="true" style="18" width="1.81640625" collapsed="false"/>
    <col min="2" max="2" bestFit="true" customWidth="true" style="18" width="13.453125" collapsed="false"/>
    <col min="3" max="3" customWidth="true" hidden="true" style="18" width="9.7265625" collapsed="false"/>
    <col min="4" max="4" customWidth="true" style="18" width="43.26953125" collapsed="false"/>
    <col min="5" max="5" customWidth="true" hidden="true" style="18" width="4.7265625" collapsed="false"/>
    <col min="6" max="6" customWidth="true" style="18" width="4.7265625" collapsed="false"/>
    <col min="7" max="8" customWidth="true" hidden="true" style="77" width="5.1796875" collapsed="false"/>
    <col min="9" max="9" customWidth="true" hidden="true" style="77" width="3.54296875" collapsed="false"/>
    <col min="10" max="10" customWidth="true" hidden="true" style="18" width="24.7265625" collapsed="false"/>
    <col min="11" max="25" customWidth="true" style="18" width="15.7265625" collapsed="false"/>
    <col min="26" max="26" customWidth="true" style="18" width="1.7265625" collapsed="false"/>
    <col min="27" max="27" customWidth="true" style="18" width="9.54296875" collapsed="false"/>
    <col min="28" max="28" customWidth="true" style="18" width="12.78125" collapsed="false"/>
    <col min="36" max="36" customWidth="true" style="37" width="12.78125" collapsed="false"/>
    <col min="37" max="37" customWidth="true" style="18" width="12.78125" collapsed="false"/>
    <col min="38" max="38" style="18" width="12.78125" collapsed="false" customWidth="true"/>
  </cols>
  <sheetData>
    <row r="1" spans="1:36" ht="22" customHeight="1" x14ac:dyDescent="0.4">
      <c r="A1" s="19"/>
      <c r="B1" s="67" t="str">
        <f>I_ReportName</f>
        <v>JAHR_U</v>
      </c>
      <c r="D1" s="15" t="s">
        <v>218</v>
      </c>
      <c r="E1" s="19"/>
      <c r="H1" s="78"/>
      <c r="I1" s="78"/>
      <c r="K1" s="137" t="s">
        <v>219</v>
      </c>
      <c r="L1" s="137"/>
      <c r="M1" s="137"/>
      <c r="N1" s="137"/>
      <c r="O1" s="137"/>
      <c r="P1" s="137"/>
      <c r="Q1" s="137"/>
      <c r="R1" s="137"/>
      <c r="S1" s="137"/>
      <c r="T1" s="137"/>
      <c r="U1" s="35"/>
      <c r="AB1" s="29"/>
      <c r="AC1" s="29"/>
      <c r="AD1" s="29"/>
      <c r="AE1" s="29"/>
    </row>
    <row r="2" spans="1:36" ht="22" customHeight="1" x14ac:dyDescent="0.35">
      <c r="A2" s="19"/>
      <c r="B2" s="67" t="s">
        <v>155</v>
      </c>
      <c r="D2" s="221" t="s">
        <v>516</v>
      </c>
      <c r="E2" s="19"/>
      <c r="H2" s="78"/>
      <c r="I2" s="78"/>
      <c r="K2" s="138" t="s">
        <v>220</v>
      </c>
      <c r="L2" s="138"/>
      <c r="M2" s="138"/>
      <c r="N2" s="138"/>
      <c r="O2" s="138"/>
      <c r="P2" s="138"/>
      <c r="Q2" s="138"/>
      <c r="R2" s="138"/>
      <c r="S2" s="138"/>
      <c r="T2" s="138"/>
      <c r="U2" s="35"/>
      <c r="AB2" s="30"/>
      <c r="AC2" s="30"/>
      <c r="AD2" s="30"/>
      <c r="AE2" s="30"/>
    </row>
    <row r="3" spans="1:36" ht="22" customHeight="1" x14ac:dyDescent="0.3">
      <c r="A3" s="19"/>
      <c r="B3" s="67" t="str">
        <f>I_SubjectId</f>
        <v>XXXXXX</v>
      </c>
      <c r="D3" s="15" t="s">
        <v>507</v>
      </c>
      <c r="E3" s="19"/>
      <c r="H3" s="78"/>
      <c r="I3" s="78"/>
      <c r="K3" s="51" t="s">
        <v>286</v>
      </c>
      <c r="L3" s="52"/>
      <c r="M3" s="52"/>
      <c r="N3" s="52"/>
      <c r="O3" s="52"/>
      <c r="P3" s="53"/>
      <c r="Q3" s="53"/>
      <c r="R3" s="53"/>
      <c r="S3" s="53"/>
      <c r="T3" s="52"/>
      <c r="AB3" s="31"/>
      <c r="AC3" s="31"/>
      <c r="AD3" s="31"/>
      <c r="AE3" s="31"/>
    </row>
    <row r="4" spans="1:36" ht="22" customHeight="1" x14ac:dyDescent="0.3">
      <c r="A4" s="24"/>
      <c r="B4" s="68" t="str">
        <f>I_ReferDate</f>
        <v>jj.mm.aaaa</v>
      </c>
      <c r="D4" s="15" t="s">
        <v>216</v>
      </c>
      <c r="E4" s="24"/>
      <c r="H4" s="78"/>
      <c r="I4" s="78"/>
      <c r="U4" s="25"/>
      <c r="V4" s="25"/>
      <c r="W4" s="25"/>
    </row>
    <row r="5" spans="1:36" s="27" customFormat="1" ht="20.149999999999999" customHeight="1" x14ac:dyDescent="0.25">
      <c r="A5" s="37"/>
      <c r="B5" s="155">
        <f>COUNTIFS(AB21:AD100,"*ERROR*")+COUNTIFS(K103:Y151,"*ERROR*")+COUNTIFS(AB103:AP108,"*ERROR*")</f>
      </c>
      <c r="D5" s="216" t="s">
        <v>503</v>
      </c>
      <c r="E5" s="37"/>
      <c r="F5" s="102"/>
      <c r="G5" s="79"/>
      <c r="H5" s="80"/>
      <c r="I5" s="80"/>
      <c r="J5" s="37"/>
      <c r="K5" s="168" t="s">
        <v>279</v>
      </c>
      <c r="L5" s="37"/>
      <c r="M5" s="37"/>
      <c r="N5" s="37"/>
      <c r="O5" s="37"/>
      <c r="P5" s="37"/>
      <c r="Q5" s="37"/>
      <c r="R5" s="37"/>
      <c r="S5" s="37"/>
      <c r="T5" s="37"/>
      <c r="U5" s="37"/>
      <c r="V5" s="37"/>
      <c r="W5" s="37"/>
      <c r="Z5" s="37"/>
      <c r="AG5" s="18"/>
      <c r="AH5" s="18"/>
      <c r="AI5" s="18"/>
      <c r="AJ5" s="37"/>
    </row>
    <row r="6" spans="1:36" ht="20.149999999999999" customHeight="1" x14ac:dyDescent="0.25">
      <c r="A6" s="37"/>
      <c r="B6" s="155">
        <f>COUNTIFS(AB21:AD100,"*WARNING*")+COUNTIFS(K103:Y151,"*WARNING*")+COUNTIFS(AB103:AP108,"*WARNING*")</f>
      </c>
      <c r="C6" s="27"/>
      <c r="D6" s="216" t="s">
        <v>504</v>
      </c>
      <c r="E6" s="37"/>
      <c r="F6" s="102"/>
      <c r="G6" s="80"/>
      <c r="H6" s="80"/>
      <c r="I6" s="80"/>
      <c r="J6" s="37"/>
      <c r="K6" s="37"/>
      <c r="L6" s="37"/>
      <c r="M6" s="37"/>
      <c r="N6" s="37"/>
      <c r="O6" s="37"/>
      <c r="P6" s="37"/>
      <c r="Q6" s="37"/>
      <c r="R6" s="37"/>
      <c r="S6" s="37"/>
      <c r="T6" s="37"/>
      <c r="U6" s="37"/>
      <c r="V6" s="37"/>
      <c r="W6" s="37"/>
      <c r="X6" s="37"/>
      <c r="Y6" s="37"/>
      <c r="Z6" s="37"/>
    </row>
    <row r="7" spans="1:36" ht="15" hidden="1" customHeight="1" x14ac:dyDescent="0.25">
      <c r="A7" s="37"/>
      <c r="B7" s="37"/>
      <c r="C7" s="69"/>
      <c r="D7" s="37"/>
      <c r="E7" s="37"/>
      <c r="F7" s="102"/>
      <c r="G7" s="80"/>
      <c r="H7" s="80"/>
      <c r="I7" s="80"/>
      <c r="J7" s="37"/>
      <c r="K7" s="37"/>
      <c r="L7" s="37"/>
      <c r="M7" s="37"/>
      <c r="N7" s="37"/>
      <c r="O7" s="37"/>
      <c r="P7" s="37"/>
      <c r="Q7" s="37"/>
      <c r="R7" s="37"/>
      <c r="S7" s="37"/>
      <c r="T7" s="37"/>
      <c r="U7" s="37"/>
      <c r="V7" s="37"/>
      <c r="W7" s="37"/>
      <c r="X7" s="37"/>
      <c r="Y7" s="37"/>
      <c r="Z7" s="37"/>
    </row>
    <row r="8" spans="1:36" ht="15" hidden="1" customHeight="1" x14ac:dyDescent="0.25">
      <c r="A8" s="163"/>
      <c r="B8" s="163"/>
      <c r="C8" s="163"/>
      <c r="D8" s="163"/>
      <c r="E8" s="163"/>
      <c r="F8" s="163"/>
      <c r="G8" s="80"/>
      <c r="H8" s="80"/>
      <c r="I8" s="80"/>
      <c r="J8" s="163"/>
      <c r="K8" s="163"/>
      <c r="L8" s="163"/>
      <c r="M8" s="163"/>
      <c r="N8" s="163"/>
      <c r="O8" s="163"/>
      <c r="P8" s="163"/>
      <c r="Q8" s="163"/>
      <c r="R8" s="163"/>
      <c r="S8" s="163"/>
      <c r="T8" s="163"/>
      <c r="U8" s="163"/>
      <c r="V8" s="163"/>
      <c r="W8" s="163"/>
      <c r="X8" s="163"/>
      <c r="Y8" s="163"/>
      <c r="Z8" s="163"/>
      <c r="AJ8" s="163"/>
    </row>
    <row r="9" spans="1:36" ht="15" hidden="1" customHeight="1" x14ac:dyDescent="0.25">
      <c r="A9" s="37"/>
      <c r="B9" s="37"/>
      <c r="C9" s="69"/>
      <c r="D9" s="37"/>
      <c r="E9" s="37"/>
      <c r="F9" s="102"/>
      <c r="G9" s="80"/>
      <c r="H9" s="80"/>
      <c r="I9" s="80"/>
      <c r="J9" s="37"/>
      <c r="K9" s="37"/>
      <c r="L9" s="37"/>
      <c r="M9" s="37"/>
      <c r="N9" s="37"/>
      <c r="O9" s="37"/>
      <c r="P9" s="37"/>
      <c r="Q9" s="37"/>
      <c r="R9" s="37"/>
      <c r="S9" s="37"/>
      <c r="T9" s="37"/>
      <c r="U9" s="37"/>
      <c r="V9" s="37"/>
      <c r="W9" s="37"/>
      <c r="X9" s="37"/>
      <c r="Y9" s="37"/>
      <c r="Z9" s="37"/>
    </row>
    <row r="10" spans="1:36" ht="15" hidden="1" customHeight="1" x14ac:dyDescent="0.25">
      <c r="A10" s="37"/>
      <c r="B10" s="37"/>
      <c r="C10" s="69"/>
      <c r="D10" s="37"/>
      <c r="E10" s="37"/>
      <c r="F10" s="102"/>
      <c r="G10" s="80"/>
      <c r="H10" s="80"/>
      <c r="I10" s="80"/>
      <c r="J10" s="37"/>
      <c r="K10" s="37"/>
      <c r="L10" s="37"/>
      <c r="M10" s="37"/>
      <c r="N10" s="37"/>
      <c r="O10" s="37"/>
      <c r="P10" s="37"/>
      <c r="Q10" s="37"/>
      <c r="R10" s="37"/>
      <c r="S10" s="37"/>
      <c r="T10" s="37"/>
      <c r="U10" s="37"/>
      <c r="V10" s="37"/>
      <c r="W10" s="37"/>
      <c r="X10" s="37"/>
      <c r="Y10" s="37"/>
      <c r="Z10" s="37"/>
    </row>
    <row r="11" spans="1:36" ht="15" hidden="1" customHeight="1" x14ac:dyDescent="0.25">
      <c r="A11" s="37"/>
      <c r="B11" s="37"/>
      <c r="C11" s="69"/>
      <c r="D11" s="37"/>
      <c r="E11" s="37"/>
      <c r="F11" s="102"/>
      <c r="G11" s="80"/>
      <c r="H11" s="80"/>
      <c r="I11" s="80"/>
      <c r="J11" s="37"/>
      <c r="K11" s="37"/>
      <c r="L11" s="37"/>
      <c r="M11" s="37"/>
      <c r="N11" s="37"/>
      <c r="O11" s="37"/>
      <c r="P11" s="37"/>
      <c r="Q11" s="37"/>
      <c r="R11" s="37"/>
      <c r="S11" s="37"/>
      <c r="T11" s="37"/>
      <c r="U11" s="37"/>
      <c r="V11" s="37"/>
      <c r="W11" s="37"/>
      <c r="X11" s="37"/>
      <c r="Y11" s="37"/>
      <c r="Z11" s="37"/>
    </row>
    <row r="12" spans="1:36" ht="15" hidden="1" customHeight="1" x14ac:dyDescent="0.25">
      <c r="A12" s="37"/>
      <c r="B12" s="37"/>
      <c r="C12" s="69"/>
      <c r="D12" s="37"/>
      <c r="E12" s="37"/>
      <c r="F12" s="102"/>
      <c r="G12" s="80"/>
      <c r="H12" s="80"/>
      <c r="I12" s="80"/>
      <c r="J12" s="37"/>
      <c r="K12" s="37"/>
      <c r="L12" s="37"/>
      <c r="M12" s="37"/>
      <c r="N12" s="37"/>
      <c r="O12" s="37"/>
      <c r="P12" s="37"/>
      <c r="Q12" s="37"/>
      <c r="R12" s="37"/>
      <c r="S12" s="37"/>
      <c r="T12" s="37"/>
      <c r="U12" s="37"/>
      <c r="V12" s="37"/>
      <c r="W12" s="37"/>
      <c r="X12" s="37"/>
      <c r="Y12" s="37"/>
      <c r="Z12" s="37"/>
    </row>
    <row r="13" spans="1:36" ht="15" hidden="1" customHeight="1" x14ac:dyDescent="0.25">
      <c r="A13" s="37"/>
      <c r="B13" s="37"/>
      <c r="C13" s="69"/>
      <c r="D13" s="37"/>
      <c r="E13" s="37"/>
      <c r="F13" s="102"/>
      <c r="G13" s="80"/>
      <c r="H13" s="80"/>
      <c r="I13" s="80"/>
      <c r="J13" s="37"/>
      <c r="K13" s="37"/>
      <c r="L13" s="37"/>
      <c r="M13" s="37"/>
      <c r="N13" s="37"/>
      <c r="O13" s="37"/>
      <c r="P13" s="37"/>
      <c r="Q13" s="37"/>
      <c r="R13" s="37"/>
      <c r="S13" s="37"/>
      <c r="T13" s="37"/>
      <c r="U13" s="37"/>
      <c r="V13" s="37"/>
      <c r="W13" s="37"/>
      <c r="X13" s="37"/>
      <c r="Y13" s="37"/>
      <c r="Z13" s="37"/>
    </row>
    <row r="14" spans="1:36" ht="15" hidden="1" customHeight="1" x14ac:dyDescent="0.25">
      <c r="A14" s="37"/>
      <c r="B14" s="37"/>
      <c r="C14" s="69"/>
      <c r="D14" s="37"/>
      <c r="E14" s="37"/>
      <c r="F14" s="102"/>
      <c r="G14" s="80"/>
      <c r="H14" s="80"/>
      <c r="I14" s="80"/>
      <c r="J14" s="37"/>
      <c r="K14" s="37"/>
      <c r="L14" s="37"/>
      <c r="M14" s="37"/>
      <c r="N14" s="37"/>
      <c r="O14" s="37"/>
      <c r="P14" s="37"/>
      <c r="Q14" s="37"/>
      <c r="R14" s="37"/>
      <c r="S14" s="37"/>
      <c r="T14" s="37"/>
      <c r="U14" s="37"/>
      <c r="V14" s="37"/>
      <c r="W14" s="37"/>
      <c r="X14" s="37"/>
      <c r="Y14" s="37"/>
      <c r="Z14" s="37"/>
    </row>
    <row r="15" spans="1:36" ht="15" customHeight="1" x14ac:dyDescent="0.25">
      <c r="A15" s="37"/>
      <c r="B15" s="37"/>
      <c r="C15" s="69"/>
      <c r="D15" s="37"/>
      <c r="E15" s="37"/>
      <c r="F15" s="102"/>
      <c r="G15" s="80"/>
      <c r="H15" s="80"/>
      <c r="I15" s="80"/>
      <c r="J15" s="37"/>
      <c r="K15" s="37"/>
      <c r="L15" s="37"/>
      <c r="M15" s="37"/>
      <c r="N15" s="37"/>
      <c r="O15" s="37"/>
      <c r="P15" s="37"/>
      <c r="Q15" s="37"/>
      <c r="R15" s="37"/>
      <c r="S15" s="37"/>
      <c r="T15" s="37"/>
      <c r="U15" s="37"/>
      <c r="V15" s="37"/>
      <c r="W15" s="37"/>
      <c r="X15" s="37"/>
      <c r="Y15" s="37"/>
      <c r="Z15" s="37"/>
    </row>
    <row r="16" spans="1:36" ht="29.25" customHeight="1" x14ac:dyDescent="0.25">
      <c r="A16" s="33"/>
      <c r="B16" s="33"/>
      <c r="C16" s="33"/>
      <c r="D16" s="34"/>
      <c r="E16" s="33"/>
      <c r="F16" s="42"/>
      <c r="G16" s="81"/>
      <c r="H16" s="81"/>
      <c r="I16" s="81"/>
      <c r="J16" s="34"/>
      <c r="K16" s="237" t="s">
        <v>280</v>
      </c>
      <c r="L16" s="238"/>
      <c r="M16" s="238"/>
      <c r="N16" s="238"/>
      <c r="O16" s="238"/>
      <c r="P16" s="238"/>
      <c r="Q16" s="239"/>
      <c r="R16" s="237" t="s">
        <v>281</v>
      </c>
      <c r="S16" s="238"/>
      <c r="T16" s="238"/>
      <c r="U16" s="238"/>
      <c r="V16" s="238"/>
      <c r="W16" s="238"/>
      <c r="X16" s="238"/>
      <c r="Y16" s="232" t="s">
        <v>282</v>
      </c>
      <c r="Z16" s="42"/>
    </row>
    <row r="17" spans="1:36" ht="28.5" customHeight="1" x14ac:dyDescent="0.25">
      <c r="A17" s="24"/>
      <c r="B17" s="24"/>
      <c r="C17" s="24"/>
      <c r="D17" s="39"/>
      <c r="E17" s="24"/>
      <c r="F17" s="43"/>
      <c r="G17" s="82"/>
      <c r="H17" s="82"/>
      <c r="I17" s="82"/>
      <c r="J17" s="39"/>
      <c r="K17" s="114" t="s">
        <v>2</v>
      </c>
      <c r="L17" s="114" t="s">
        <v>283</v>
      </c>
      <c r="M17" s="114" t="s">
        <v>5</v>
      </c>
      <c r="N17" s="114" t="s">
        <v>3</v>
      </c>
      <c r="O17" s="114" t="s">
        <v>6</v>
      </c>
      <c r="P17" s="114" t="s">
        <v>284</v>
      </c>
      <c r="Q17" s="114" t="s">
        <v>4</v>
      </c>
      <c r="R17" s="114" t="s">
        <v>2</v>
      </c>
      <c r="S17" s="114" t="s">
        <v>283</v>
      </c>
      <c r="T17" s="114" t="s">
        <v>5</v>
      </c>
      <c r="U17" s="114" t="s">
        <v>3</v>
      </c>
      <c r="V17" s="114" t="s">
        <v>6</v>
      </c>
      <c r="W17" s="114" t="s">
        <v>284</v>
      </c>
      <c r="X17" s="114" t="s">
        <v>4</v>
      </c>
      <c r="Y17" s="233"/>
      <c r="Z17" s="43"/>
    </row>
    <row r="18" spans="1:36" x14ac:dyDescent="0.25">
      <c r="A18" s="40"/>
      <c r="B18" s="40"/>
      <c r="C18" s="40"/>
      <c r="D18" s="41"/>
      <c r="E18" s="40"/>
      <c r="F18" s="105"/>
      <c r="G18" s="83"/>
      <c r="H18" s="83"/>
      <c r="I18" s="83"/>
      <c r="J18" s="41"/>
      <c r="K18" s="103" t="str">
        <f>SUBSTITUTE(ADDRESS(1,COLUMN(),4),1,)</f>
        <v>K</v>
      </c>
      <c r="L18" s="103" t="str">
        <f t="shared" ref="L18:Y18" si="0">SUBSTITUTE(ADDRESS(1,COLUMN(),4),1,)</f>
        <v>L</v>
      </c>
      <c r="M18" s="103" t="str">
        <f t="shared" si="0"/>
        <v>M</v>
      </c>
      <c r="N18" s="103" t="str">
        <f t="shared" si="0"/>
        <v>N</v>
      </c>
      <c r="O18" s="103" t="str">
        <f t="shared" si="0"/>
        <v>O</v>
      </c>
      <c r="P18" s="103" t="str">
        <f t="shared" si="0"/>
        <v>P</v>
      </c>
      <c r="Q18" s="103" t="str">
        <f t="shared" si="0"/>
        <v>Q</v>
      </c>
      <c r="R18" s="103" t="str">
        <f t="shared" si="0"/>
        <v>R</v>
      </c>
      <c r="S18" s="103" t="str">
        <f t="shared" si="0"/>
        <v>S</v>
      </c>
      <c r="T18" s="103" t="str">
        <f t="shared" si="0"/>
        <v>T</v>
      </c>
      <c r="U18" s="103" t="str">
        <f t="shared" si="0"/>
        <v>U</v>
      </c>
      <c r="V18" s="103" t="str">
        <f t="shared" si="0"/>
        <v>V</v>
      </c>
      <c r="W18" s="103" t="str">
        <f t="shared" si="0"/>
        <v>W</v>
      </c>
      <c r="X18" s="103" t="str">
        <f t="shared" si="0"/>
        <v>X</v>
      </c>
      <c r="Y18" s="103" t="str">
        <f t="shared" si="0"/>
        <v>Y</v>
      </c>
      <c r="Z18" s="43"/>
      <c r="AH18" s="28"/>
    </row>
    <row r="19" spans="1:36" hidden="1" x14ac:dyDescent="0.25">
      <c r="A19" s="37"/>
      <c r="C19" s="76"/>
      <c r="D19" s="69"/>
      <c r="E19" s="37"/>
      <c r="F19" s="103"/>
      <c r="G19" s="84"/>
      <c r="H19" s="84"/>
      <c r="I19" s="84"/>
      <c r="J19" s="38"/>
      <c r="K19" s="234"/>
      <c r="L19" s="235"/>
      <c r="M19" s="235"/>
      <c r="N19" s="235"/>
      <c r="O19" s="235"/>
      <c r="P19" s="235"/>
      <c r="Q19" s="236"/>
      <c r="R19" s="234"/>
      <c r="S19" s="235"/>
      <c r="T19" s="235"/>
      <c r="U19" s="235"/>
      <c r="V19" s="235"/>
      <c r="W19" s="235"/>
      <c r="X19" s="236"/>
      <c r="Y19" s="99"/>
      <c r="Z19" s="43"/>
    </row>
    <row r="20" spans="1:36" hidden="1" x14ac:dyDescent="0.25">
      <c r="A20" s="69"/>
      <c r="C20" s="76"/>
      <c r="D20" s="69"/>
      <c r="E20" s="69"/>
      <c r="F20" s="103"/>
      <c r="G20" s="97"/>
      <c r="H20" s="97"/>
      <c r="I20" s="97"/>
      <c r="J20" s="38"/>
      <c r="K20" s="38"/>
      <c r="L20" s="107"/>
      <c r="M20" s="38"/>
      <c r="N20" s="38"/>
      <c r="O20" s="38"/>
      <c r="P20" s="107"/>
      <c r="Q20" s="38"/>
      <c r="R20" s="38"/>
      <c r="S20" s="107"/>
      <c r="T20" s="38"/>
      <c r="U20" s="38"/>
      <c r="V20" s="38"/>
      <c r="W20" s="107"/>
      <c r="X20" s="38"/>
      <c r="Y20" s="73"/>
      <c r="Z20" s="43"/>
      <c r="AJ20" s="69"/>
    </row>
    <row r="21" spans="1:36" s="52" customFormat="1" ht="25" customHeight="1" x14ac:dyDescent="0.3">
      <c r="A21" s="56"/>
      <c r="C21" s="168"/>
      <c r="D21" s="176" t="s">
        <v>287</v>
      </c>
      <c r="E21" s="56"/>
      <c r="F21" s="104">
        <f>ROW()</f>
        <v>21</v>
      </c>
      <c r="G21" s="116"/>
      <c r="H21" s="116"/>
      <c r="I21" s="116"/>
      <c r="J21" s="108"/>
      <c r="K21" s="22"/>
      <c r="L21" s="22"/>
      <c r="M21" s="22"/>
      <c r="N21" s="22"/>
      <c r="O21" s="22"/>
      <c r="P21" s="22"/>
      <c r="Q21" s="22"/>
      <c r="R21" s="22"/>
      <c r="S21" s="22"/>
      <c r="T21" s="22"/>
      <c r="U21" s="22"/>
      <c r="V21" s="22"/>
      <c r="W21" s="22"/>
      <c r="X21" s="22"/>
      <c r="Y21" s="22"/>
      <c r="Z21" s="104"/>
      <c r="AB21" s="255">
        <f>IF(ABS(Q21-SUM(K21,L21,N21,O21,P21,M21))&lt;=0.5,"OK","Q21: ERROR")</f>
      </c>
      <c r="AC21" s="255">
        <f>IF(ABS(X21-SUM(R21,S21,U21,V21,W21,T21))&lt;=0.5,"OK","X21: ERROR")</f>
      </c>
      <c r="AD21" s="255">
        <f>IF(ABS(Y21-SUM(X21,Q21))&lt;=0.5,"OK","Y21: ERROR")</f>
      </c>
      <c r="AH21" s="57"/>
      <c r="AJ21" s="168"/>
    </row>
    <row r="22" spans="1:36" ht="15" customHeight="1" x14ac:dyDescent="0.25">
      <c r="A22" s="168"/>
      <c r="C22" s="168"/>
      <c r="D22" s="86" t="s">
        <v>238</v>
      </c>
      <c r="E22" s="168"/>
      <c r="F22" s="104">
        <f>ROW()</f>
        <v>22</v>
      </c>
      <c r="G22" s="121"/>
      <c r="H22" s="116"/>
      <c r="I22" s="116"/>
      <c r="J22" s="118"/>
      <c r="K22" s="48"/>
      <c r="L22" s="48"/>
      <c r="M22" s="48"/>
      <c r="N22" s="48"/>
      <c r="O22" s="48"/>
      <c r="P22" s="48"/>
      <c r="Q22" s="22"/>
      <c r="R22" s="48"/>
      <c r="S22" s="48"/>
      <c r="T22" s="48"/>
      <c r="U22" s="48"/>
      <c r="V22" s="48"/>
      <c r="W22" s="48"/>
      <c r="X22" s="22"/>
      <c r="Y22" s="22"/>
      <c r="Z22" s="104"/>
      <c r="AB22" s="255">
        <f>IF(ABS(Q22-SUM(K22,L22,N22,O22,P22,M22))&lt;=0.5,"OK","Q22: ERROR")</f>
      </c>
      <c r="AC22" s="255">
        <f>IF(ABS(X22-SUM(R22,S22,U22,V22,W22,T22))&lt;=0.5,"OK","X22: ERROR")</f>
      </c>
      <c r="AD22" s="255">
        <f>IF(ABS(Y22-SUM(X22,Q22))&lt;=0.5,"OK","Y22: ERROR")</f>
      </c>
      <c r="AH22" s="168"/>
      <c r="AJ22" s="168"/>
    </row>
    <row r="23" spans="1:36" ht="15" customHeight="1" x14ac:dyDescent="0.25">
      <c r="A23" s="168"/>
      <c r="C23" s="168"/>
      <c r="D23" s="87" t="s">
        <v>239</v>
      </c>
      <c r="E23" s="168"/>
      <c r="F23" s="104">
        <f>ROW()</f>
        <v>23</v>
      </c>
      <c r="G23" s="121"/>
      <c r="H23" s="116"/>
      <c r="I23" s="116"/>
      <c r="J23" s="118"/>
      <c r="K23" s="48"/>
      <c r="L23" s="48"/>
      <c r="M23" s="48"/>
      <c r="N23" s="48"/>
      <c r="O23" s="48"/>
      <c r="P23" s="48"/>
      <c r="Q23" s="22"/>
      <c r="R23" s="48"/>
      <c r="S23" s="48"/>
      <c r="T23" s="48"/>
      <c r="U23" s="48"/>
      <c r="V23" s="48"/>
      <c r="W23" s="48"/>
      <c r="X23" s="22"/>
      <c r="Y23" s="22"/>
      <c r="Z23" s="104"/>
      <c r="AB23" s="255">
        <f>IF(ABS(Q23-SUM(K23,L23,N23,O23,P23,M23))&lt;=0.5,"OK","Q23: ERROR")</f>
      </c>
      <c r="AC23" s="255">
        <f>IF(ABS(X23-SUM(R23,S23,U23,V23,W23,T23))&lt;=0.5,"OK","X23: ERROR")</f>
      </c>
      <c r="AD23" s="255">
        <f>IF(ABS(Y23-SUM(X23,Q23))&lt;=0.5,"OK","Y23: ERROR")</f>
      </c>
      <c r="AH23" s="168"/>
      <c r="AJ23" s="168"/>
    </row>
    <row r="24" spans="1:36" ht="15" customHeight="1" x14ac:dyDescent="0.25">
      <c r="A24" s="168"/>
      <c r="C24" s="168"/>
      <c r="D24" s="87" t="s">
        <v>240</v>
      </c>
      <c r="E24" s="168"/>
      <c r="F24" s="104">
        <f>ROW()</f>
        <v>24</v>
      </c>
      <c r="G24" s="121"/>
      <c r="H24" s="116"/>
      <c r="I24" s="116"/>
      <c r="J24" s="118"/>
      <c r="K24" s="22"/>
      <c r="L24" s="22"/>
      <c r="M24" s="22"/>
      <c r="N24" s="22"/>
      <c r="O24" s="22"/>
      <c r="P24" s="22"/>
      <c r="Q24" s="22"/>
      <c r="R24" s="22"/>
      <c r="S24" s="22"/>
      <c r="T24" s="22"/>
      <c r="U24" s="22"/>
      <c r="V24" s="22"/>
      <c r="W24" s="22"/>
      <c r="X24" s="22"/>
      <c r="Y24" s="22"/>
      <c r="Z24" s="104"/>
      <c r="AB24" s="255">
        <f>IF(ABS(Q24-SUM(K24,L24,N24,O24,P24,M24))&lt;=0.5,"OK","Q24: ERROR")</f>
      </c>
      <c r="AC24" s="255">
        <f>IF(ABS(X24-SUM(R24,S24,U24,V24,W24,T24))&lt;=0.5,"OK","X24: ERROR")</f>
      </c>
      <c r="AD24" s="255">
        <f>IF(ABS(Y24-SUM(X24,Q24))&lt;=0.5,"OK","Y24: ERROR")</f>
      </c>
      <c r="AH24" s="168"/>
      <c r="AJ24" s="168"/>
    </row>
    <row r="25" spans="1:36" ht="15" customHeight="1" x14ac:dyDescent="0.25">
      <c r="A25" s="168"/>
      <c r="C25" s="168"/>
      <c r="D25" s="88" t="s">
        <v>241</v>
      </c>
      <c r="E25" s="168"/>
      <c r="F25" s="104">
        <f>ROW()</f>
        <v>25</v>
      </c>
      <c r="G25" s="121"/>
      <c r="H25" s="116"/>
      <c r="I25" s="116"/>
      <c r="J25" s="118"/>
      <c r="K25" s="48"/>
      <c r="L25" s="48"/>
      <c r="M25" s="48"/>
      <c r="N25" s="48"/>
      <c r="O25" s="48"/>
      <c r="P25" s="48"/>
      <c r="Q25" s="22"/>
      <c r="R25" s="48"/>
      <c r="S25" s="48"/>
      <c r="T25" s="48"/>
      <c r="U25" s="48"/>
      <c r="V25" s="48"/>
      <c r="W25" s="48"/>
      <c r="X25" s="22"/>
      <c r="Y25" s="22"/>
      <c r="Z25" s="104"/>
      <c r="AB25" s="255">
        <f>IF(ABS(Q25-SUM(K25,L25,N25,O25,P25,M25))&lt;=0.5,"OK","Q25: ERROR")</f>
      </c>
      <c r="AC25" s="255">
        <f>IF(ABS(X25-SUM(R25,S25,U25,V25,W25,T25))&lt;=0.5,"OK","X25: ERROR")</f>
      </c>
      <c r="AD25" s="255">
        <f>IF(ABS(Y25-SUM(X25,Q25))&lt;=0.5,"OK","Y25: ERROR")</f>
      </c>
      <c r="AH25" s="168"/>
      <c r="AJ25" s="168"/>
    </row>
    <row r="26" spans="1:36" ht="15" customHeight="1" x14ac:dyDescent="0.25">
      <c r="A26" s="168"/>
      <c r="C26" s="168"/>
      <c r="D26" s="88" t="s">
        <v>248</v>
      </c>
      <c r="E26" s="168"/>
      <c r="F26" s="104">
        <f>ROW()</f>
        <v>26</v>
      </c>
      <c r="G26" s="97"/>
      <c r="H26" s="116"/>
      <c r="I26" s="116"/>
      <c r="J26" s="118"/>
      <c r="K26" s="48"/>
      <c r="L26" s="48"/>
      <c r="M26" s="48"/>
      <c r="N26" s="48"/>
      <c r="O26" s="48"/>
      <c r="P26" s="48"/>
      <c r="Q26" s="22"/>
      <c r="R26" s="48"/>
      <c r="S26" s="48"/>
      <c r="T26" s="48"/>
      <c r="U26" s="48"/>
      <c r="V26" s="48"/>
      <c r="W26" s="48"/>
      <c r="X26" s="22"/>
      <c r="Y26" s="22"/>
      <c r="Z26" s="104"/>
      <c r="AB26" s="255">
        <f>IF(ABS(Q26-SUM(K26,L26,N26,O26,P26,M26))&lt;=0.5,"OK","Q26: ERROR")</f>
      </c>
      <c r="AC26" s="255">
        <f>IF(ABS(X26-SUM(R26,S26,U26,V26,W26,T26))&lt;=0.5,"OK","X26: ERROR")</f>
      </c>
      <c r="AD26" s="255">
        <f>IF(ABS(Y26-SUM(X26,Q26))&lt;=0.5,"OK","Y26: ERROR")</f>
      </c>
      <c r="AH26" s="168"/>
      <c r="AJ26" s="168"/>
    </row>
    <row r="27" spans="1:36" ht="15" customHeight="1" x14ac:dyDescent="0.25">
      <c r="A27" s="168"/>
      <c r="C27" s="168"/>
      <c r="D27" s="88" t="s">
        <v>243</v>
      </c>
      <c r="E27" s="168"/>
      <c r="F27" s="104">
        <f>ROW()</f>
        <v>27</v>
      </c>
      <c r="G27" s="97"/>
      <c r="H27" s="116"/>
      <c r="I27" s="116"/>
      <c r="J27" s="118"/>
      <c r="K27" s="48"/>
      <c r="L27" s="48"/>
      <c r="M27" s="48"/>
      <c r="N27" s="48"/>
      <c r="O27" s="48"/>
      <c r="P27" s="48"/>
      <c r="Q27" s="22"/>
      <c r="R27" s="48"/>
      <c r="S27" s="48"/>
      <c r="T27" s="48"/>
      <c r="U27" s="48"/>
      <c r="V27" s="48"/>
      <c r="W27" s="48"/>
      <c r="X27" s="22"/>
      <c r="Y27" s="22"/>
      <c r="Z27" s="104"/>
      <c r="AB27" s="255">
        <f>IF(ABS(Q27-SUM(K27,L27,N27,O27,P27,M27))&lt;=0.5,"OK","Q27: ERROR")</f>
      </c>
      <c r="AC27" s="255">
        <f>IF(ABS(X27-SUM(R27,S27,U27,V27,W27,T27))&lt;=0.5,"OK","X27: ERROR")</f>
      </c>
      <c r="AD27" s="255">
        <f>IF(ABS(Y27-SUM(X27,Q27))&lt;=0.5,"OK","Y27: ERROR")</f>
      </c>
      <c r="AH27" s="168"/>
      <c r="AJ27" s="168"/>
    </row>
    <row r="28" spans="1:36" ht="15" customHeight="1" x14ac:dyDescent="0.25">
      <c r="A28" s="168"/>
      <c r="C28" s="168"/>
      <c r="D28" s="88" t="s">
        <v>244</v>
      </c>
      <c r="E28" s="168"/>
      <c r="F28" s="104">
        <f>ROW()</f>
        <v>28</v>
      </c>
      <c r="G28" s="97"/>
      <c r="H28" s="116"/>
      <c r="I28" s="116"/>
      <c r="J28" s="118"/>
      <c r="K28" s="48"/>
      <c r="L28" s="48"/>
      <c r="M28" s="48"/>
      <c r="N28" s="48"/>
      <c r="O28" s="48"/>
      <c r="P28" s="48"/>
      <c r="Q28" s="22"/>
      <c r="R28" s="48"/>
      <c r="S28" s="48"/>
      <c r="T28" s="48"/>
      <c r="U28" s="48"/>
      <c r="V28" s="48"/>
      <c r="W28" s="48"/>
      <c r="X28" s="22"/>
      <c r="Y28" s="22"/>
      <c r="Z28" s="104"/>
      <c r="AB28" s="255">
        <f>IF(ABS(Q28-SUM(K28,L28,N28,O28,P28,M28))&lt;=0.5,"OK","Q28: ERROR")</f>
      </c>
      <c r="AC28" s="255">
        <f>IF(ABS(X28-SUM(R28,S28,U28,V28,W28,T28))&lt;=0.5,"OK","X28: ERROR")</f>
      </c>
      <c r="AD28" s="255">
        <f>IF(ABS(Y28-SUM(X28,Q28))&lt;=0.5,"OK","Y28: ERROR")</f>
      </c>
      <c r="AH28" s="168"/>
      <c r="AJ28" s="168"/>
    </row>
    <row r="29" spans="1:36" s="52" customFormat="1" ht="15" customHeight="1" x14ac:dyDescent="0.25">
      <c r="A29" s="56"/>
      <c r="C29" s="168"/>
      <c r="D29" s="88" t="s">
        <v>245</v>
      </c>
      <c r="E29" s="56"/>
      <c r="F29" s="104">
        <f>ROW()</f>
        <v>29</v>
      </c>
      <c r="G29" s="121"/>
      <c r="H29" s="116"/>
      <c r="I29" s="116"/>
      <c r="J29" s="118"/>
      <c r="K29" s="48"/>
      <c r="L29" s="48"/>
      <c r="M29" s="48"/>
      <c r="N29" s="48"/>
      <c r="O29" s="48"/>
      <c r="P29" s="48"/>
      <c r="Q29" s="22"/>
      <c r="R29" s="48"/>
      <c r="S29" s="48"/>
      <c r="T29" s="48"/>
      <c r="U29" s="48"/>
      <c r="V29" s="48"/>
      <c r="W29" s="48"/>
      <c r="X29" s="22"/>
      <c r="Y29" s="22"/>
      <c r="Z29" s="104"/>
      <c r="AB29" s="255">
        <f>IF(ABS(Q29-SUM(K29,L29,N29,O29,P29,M29))&lt;=0.5,"OK","Q29: ERROR")</f>
      </c>
      <c r="AC29" s="255">
        <f>IF(ABS(X29-SUM(R29,S29,U29,V29,W29,T29))&lt;=0.5,"OK","X29: ERROR")</f>
      </c>
      <c r="AD29" s="255">
        <f>IF(ABS(Y29-SUM(X29,Q29))&lt;=0.5,"OK","Y29: ERROR")</f>
      </c>
      <c r="AH29" s="56"/>
      <c r="AJ29" s="168"/>
    </row>
    <row r="30" spans="1:36" ht="15" customHeight="1" x14ac:dyDescent="0.25">
      <c r="A30" s="168"/>
      <c r="C30" s="168"/>
      <c r="D30" s="87" t="s">
        <v>264</v>
      </c>
      <c r="E30" s="168"/>
      <c r="F30" s="104">
        <f>ROW()</f>
        <v>30</v>
      </c>
      <c r="G30" s="116"/>
      <c r="H30" s="116"/>
      <c r="I30" s="116"/>
      <c r="J30" s="109"/>
      <c r="K30" s="48"/>
      <c r="L30" s="61"/>
      <c r="M30" s="48"/>
      <c r="N30" s="48"/>
      <c r="O30" s="48"/>
      <c r="P30" s="48"/>
      <c r="Q30" s="22"/>
      <c r="R30" s="48"/>
      <c r="S30" s="61"/>
      <c r="T30" s="48"/>
      <c r="U30" s="48"/>
      <c r="V30" s="48"/>
      <c r="W30" s="48"/>
      <c r="X30" s="22"/>
      <c r="Y30" s="22"/>
      <c r="Z30" s="104"/>
      <c r="AB30" s="255">
        <f>IF(ABS(Q30-SUM(K30,N30,O30,M30,P30))&lt;=0.5,"OK","Q30: ERROR")</f>
      </c>
      <c r="AC30" s="255">
        <f>IF(ABS(X30-SUM(R30,U30,V30,T30,W30))&lt;=0.5,"OK","X30: ERROR")</f>
      </c>
      <c r="AD30" s="255">
        <f>IF(ABS(Y30-SUM(X30,Q30))&lt;=0.5,"OK","Y30: ERROR")</f>
      </c>
      <c r="AH30" s="168"/>
      <c r="AJ30" s="168"/>
    </row>
    <row r="31" spans="1:36" ht="36.75" customHeight="1" x14ac:dyDescent="0.3">
      <c r="A31" s="168"/>
      <c r="C31" s="168"/>
      <c r="D31" s="176" t="s">
        <v>288</v>
      </c>
      <c r="E31" s="168"/>
      <c r="F31" s="104">
        <f>ROW()</f>
        <v>31</v>
      </c>
      <c r="G31" s="116"/>
      <c r="H31" s="116"/>
      <c r="I31" s="116"/>
      <c r="J31" s="109"/>
      <c r="K31" s="22"/>
      <c r="L31" s="22"/>
      <c r="M31" s="22"/>
      <c r="N31" s="22"/>
      <c r="O31" s="22"/>
      <c r="P31" s="22"/>
      <c r="Q31" s="22"/>
      <c r="R31" s="22"/>
      <c r="S31" s="22"/>
      <c r="T31" s="22"/>
      <c r="U31" s="22"/>
      <c r="V31" s="22"/>
      <c r="W31" s="22"/>
      <c r="X31" s="22"/>
      <c r="Y31" s="22"/>
      <c r="Z31" s="104"/>
      <c r="AB31" s="255">
        <f>IF(ABS(Q31-SUM(K31,L31,N31,O31,P31,M31))&lt;=0.5,"OK","Q31: ERROR")</f>
      </c>
      <c r="AC31" s="255">
        <f>IF(ABS(X31-SUM(R31,S31,U31,V31,W31,T31))&lt;=0.5,"OK","X31: ERROR")</f>
      </c>
      <c r="AD31" s="255">
        <f>IF(ABS(Y31-SUM(X31,Q31))&lt;=0.5,"OK","Y31: ERROR")</f>
      </c>
      <c r="AH31" s="168"/>
      <c r="AJ31" s="168"/>
    </row>
    <row r="32" spans="1:36" ht="25" customHeight="1" x14ac:dyDescent="0.35">
      <c r="A32" s="168"/>
      <c r="C32" s="168"/>
      <c r="D32" s="183" t="s">
        <v>289</v>
      </c>
      <c r="E32" s="168"/>
      <c r="F32" s="104">
        <f>ROW()</f>
        <v>32</v>
      </c>
      <c r="G32" s="116"/>
      <c r="H32" s="121"/>
      <c r="I32" s="116"/>
      <c r="J32" s="110"/>
      <c r="K32" s="22"/>
      <c r="L32" s="22"/>
      <c r="M32" s="22"/>
      <c r="N32" s="22"/>
      <c r="O32" s="22"/>
      <c r="P32" s="22"/>
      <c r="Q32" s="22"/>
      <c r="R32" s="22"/>
      <c r="S32" s="22"/>
      <c r="T32" s="22"/>
      <c r="U32" s="22"/>
      <c r="V32" s="22"/>
      <c r="W32" s="22"/>
      <c r="X32" s="22"/>
      <c r="Y32" s="22"/>
      <c r="Z32" s="104"/>
      <c r="AB32" s="255">
        <f>IF(ABS(Q32-SUM(K32,L32,N32,O32,P32,M32))&lt;=0.5,"OK","Q32: ERROR")</f>
      </c>
      <c r="AC32" s="255">
        <f>IF(ABS(X32-SUM(R32,S32,U32,V32,W32,T32))&lt;=0.5,"OK","X32: ERROR")</f>
      </c>
      <c r="AD32" s="255">
        <f>IF(ABS(Y32-SUM(X32,Q32))&lt;=0.5,"OK","Y32: ERROR")</f>
      </c>
      <c r="AH32" s="168"/>
      <c r="AJ32" s="168"/>
    </row>
    <row r="33" spans="1:36" ht="15" customHeight="1" x14ac:dyDescent="0.25">
      <c r="A33" s="168"/>
      <c r="C33" s="168"/>
      <c r="D33" s="89" t="s">
        <v>238</v>
      </c>
      <c r="E33" s="168"/>
      <c r="F33" s="104">
        <f>ROW()</f>
        <v>33</v>
      </c>
      <c r="G33" s="121"/>
      <c r="H33" s="121"/>
      <c r="I33" s="116"/>
      <c r="J33" s="118"/>
      <c r="K33" s="48"/>
      <c r="L33" s="48"/>
      <c r="M33" s="48"/>
      <c r="N33" s="48"/>
      <c r="O33" s="48"/>
      <c r="P33" s="48"/>
      <c r="Q33" s="22"/>
      <c r="R33" s="48"/>
      <c r="S33" s="48"/>
      <c r="T33" s="48"/>
      <c r="U33" s="48"/>
      <c r="V33" s="48"/>
      <c r="W33" s="48"/>
      <c r="X33" s="22"/>
      <c r="Y33" s="22"/>
      <c r="Z33" s="104"/>
      <c r="AB33" s="255">
        <f>IF(ABS(Q33-SUM(K33,L33,N33,O33,P33,M33))&lt;=0.5,"OK","Q33: ERROR")</f>
      </c>
      <c r="AC33" s="255">
        <f>IF(ABS(X33-SUM(R33,S33,U33,V33,W33,T33))&lt;=0.5,"OK","X33: ERROR")</f>
      </c>
      <c r="AD33" s="255">
        <f>IF(ABS(Y33-SUM(X33,Q33))&lt;=0.5,"OK","Y33: ERROR")</f>
      </c>
      <c r="AH33" s="168"/>
      <c r="AJ33" s="168"/>
    </row>
    <row r="34" spans="1:36" ht="15" customHeight="1" x14ac:dyDescent="0.25">
      <c r="A34" s="168"/>
      <c r="C34" s="168"/>
      <c r="D34" s="90" t="s">
        <v>239</v>
      </c>
      <c r="E34" s="168"/>
      <c r="F34" s="104">
        <f>ROW()</f>
        <v>34</v>
      </c>
      <c r="G34" s="121"/>
      <c r="H34" s="121"/>
      <c r="I34" s="116"/>
      <c r="J34" s="118"/>
      <c r="K34" s="48"/>
      <c r="L34" s="48"/>
      <c r="M34" s="48"/>
      <c r="N34" s="48"/>
      <c r="O34" s="48"/>
      <c r="P34" s="48"/>
      <c r="Q34" s="22"/>
      <c r="R34" s="48"/>
      <c r="S34" s="48"/>
      <c r="T34" s="48"/>
      <c r="U34" s="48"/>
      <c r="V34" s="48"/>
      <c r="W34" s="48"/>
      <c r="X34" s="22"/>
      <c r="Y34" s="22"/>
      <c r="Z34" s="104"/>
      <c r="AB34" s="255">
        <f>IF(ABS(Q34-SUM(K34,L34,N34,O34,P34,M34))&lt;=0.5,"OK","Q34: ERROR")</f>
      </c>
      <c r="AC34" s="255">
        <f>IF(ABS(X34-SUM(R34,S34,U34,V34,W34,T34))&lt;=0.5,"OK","X34: ERROR")</f>
      </c>
      <c r="AD34" s="255">
        <f>IF(ABS(Y34-SUM(X34,Q34))&lt;=0.5,"OK","Y34: ERROR")</f>
      </c>
      <c r="AH34" s="168"/>
      <c r="AJ34" s="168"/>
    </row>
    <row r="35" spans="1:36" ht="15" customHeight="1" x14ac:dyDescent="0.25">
      <c r="A35" s="168"/>
      <c r="C35" s="168"/>
      <c r="D35" s="87" t="s">
        <v>240</v>
      </c>
      <c r="E35" s="168"/>
      <c r="F35" s="104">
        <f>ROW()</f>
        <v>35</v>
      </c>
      <c r="G35" s="121"/>
      <c r="H35" s="121"/>
      <c r="I35" s="116"/>
      <c r="J35" s="118"/>
      <c r="K35" s="22"/>
      <c r="L35" s="22"/>
      <c r="M35" s="22"/>
      <c r="N35" s="22"/>
      <c r="O35" s="22"/>
      <c r="P35" s="22"/>
      <c r="Q35" s="22"/>
      <c r="R35" s="22"/>
      <c r="S35" s="22"/>
      <c r="T35" s="22"/>
      <c r="U35" s="22"/>
      <c r="V35" s="22"/>
      <c r="W35" s="22"/>
      <c r="X35" s="22"/>
      <c r="Y35" s="22"/>
      <c r="Z35" s="104"/>
      <c r="AB35" s="255">
        <f>IF(ABS(Q35-SUM(K35,L35,N35,O35,P35,M35))&lt;=0.5,"OK","Q35: ERROR")</f>
      </c>
      <c r="AC35" s="255">
        <f>IF(ABS(X35-SUM(R35,S35,U35,V35,W35,T35))&lt;=0.5,"OK","X35: ERROR")</f>
      </c>
      <c r="AD35" s="255">
        <f>IF(ABS(Y35-SUM(X35,Q35))&lt;=0.5,"OK","Y35: ERROR")</f>
      </c>
      <c r="AH35" s="168"/>
      <c r="AJ35" s="168"/>
    </row>
    <row r="36" spans="1:36" ht="15" customHeight="1" x14ac:dyDescent="0.25">
      <c r="A36" s="168"/>
      <c r="C36" s="168"/>
      <c r="D36" s="88" t="s">
        <v>241</v>
      </c>
      <c r="E36" s="168"/>
      <c r="F36" s="104">
        <f>ROW()</f>
        <v>36</v>
      </c>
      <c r="G36" s="121"/>
      <c r="H36" s="121"/>
      <c r="I36" s="116"/>
      <c r="J36" s="118"/>
      <c r="K36" s="48"/>
      <c r="L36" s="48"/>
      <c r="M36" s="48"/>
      <c r="N36" s="48"/>
      <c r="O36" s="48"/>
      <c r="P36" s="48"/>
      <c r="Q36" s="22"/>
      <c r="R36" s="48"/>
      <c r="S36" s="48"/>
      <c r="T36" s="48"/>
      <c r="U36" s="48"/>
      <c r="V36" s="48"/>
      <c r="W36" s="48"/>
      <c r="X36" s="22"/>
      <c r="Y36" s="22"/>
      <c r="Z36" s="104"/>
      <c r="AB36" s="255">
        <f>IF(ABS(Q36-SUM(K36,L36,N36,O36,P36,M36))&lt;=0.5,"OK","Q36: ERROR")</f>
      </c>
      <c r="AC36" s="255">
        <f>IF(ABS(X36-SUM(R36,S36,U36,V36,W36,T36))&lt;=0.5,"OK","X36: ERROR")</f>
      </c>
      <c r="AD36" s="255">
        <f>IF(ABS(Y36-SUM(X36,Q36))&lt;=0.5,"OK","Y36: ERROR")</f>
      </c>
      <c r="AH36" s="168"/>
      <c r="AJ36" s="168"/>
    </row>
    <row r="37" spans="1:36" ht="15" customHeight="1" x14ac:dyDescent="0.25">
      <c r="A37" s="168"/>
      <c r="C37" s="168"/>
      <c r="D37" s="88" t="s">
        <v>248</v>
      </c>
      <c r="E37" s="168"/>
      <c r="F37" s="104">
        <f>ROW()</f>
        <v>37</v>
      </c>
      <c r="G37" s="121"/>
      <c r="H37" s="121"/>
      <c r="I37" s="116"/>
      <c r="J37" s="118"/>
      <c r="K37" s="48"/>
      <c r="L37" s="48"/>
      <c r="M37" s="48"/>
      <c r="N37" s="48"/>
      <c r="O37" s="48"/>
      <c r="P37" s="48"/>
      <c r="Q37" s="22"/>
      <c r="R37" s="48"/>
      <c r="S37" s="48"/>
      <c r="T37" s="48"/>
      <c r="U37" s="48"/>
      <c r="V37" s="48"/>
      <c r="W37" s="48"/>
      <c r="X37" s="22"/>
      <c r="Y37" s="22"/>
      <c r="Z37" s="104"/>
      <c r="AB37" s="255">
        <f>IF(ABS(Q37-SUM(K37,L37,N37,O37,P37,M37))&lt;=0.5,"OK","Q37: ERROR")</f>
      </c>
      <c r="AC37" s="255">
        <f>IF(ABS(X37-SUM(R37,S37,U37,V37,W37,T37))&lt;=0.5,"OK","X37: ERROR")</f>
      </c>
      <c r="AD37" s="255">
        <f>IF(ABS(Y37-SUM(X37,Q37))&lt;=0.5,"OK","Y37: ERROR")</f>
      </c>
      <c r="AH37" s="168"/>
      <c r="AJ37" s="168"/>
    </row>
    <row r="38" spans="1:36" ht="15" customHeight="1" x14ac:dyDescent="0.25">
      <c r="A38" s="168"/>
      <c r="C38" s="168"/>
      <c r="D38" s="88" t="s">
        <v>243</v>
      </c>
      <c r="E38" s="168"/>
      <c r="F38" s="104">
        <f>ROW()</f>
        <v>38</v>
      </c>
      <c r="G38" s="121"/>
      <c r="H38" s="121"/>
      <c r="I38" s="116"/>
      <c r="J38" s="118"/>
      <c r="K38" s="48"/>
      <c r="L38" s="48"/>
      <c r="M38" s="48"/>
      <c r="N38" s="48"/>
      <c r="O38" s="48"/>
      <c r="P38" s="48"/>
      <c r="Q38" s="22"/>
      <c r="R38" s="48"/>
      <c r="S38" s="48"/>
      <c r="T38" s="48"/>
      <c r="U38" s="48"/>
      <c r="V38" s="48"/>
      <c r="W38" s="48"/>
      <c r="X38" s="22"/>
      <c r="Y38" s="22"/>
      <c r="Z38" s="104"/>
      <c r="AB38" s="255">
        <f>IF(ABS(Q38-SUM(K38,L38,N38,O38,P38,M38))&lt;=0.5,"OK","Q38: ERROR")</f>
      </c>
      <c r="AC38" s="255">
        <f>IF(ABS(X38-SUM(R38,S38,U38,V38,W38,T38))&lt;=0.5,"OK","X38: ERROR")</f>
      </c>
      <c r="AD38" s="255">
        <f>IF(ABS(Y38-SUM(X38,Q38))&lt;=0.5,"OK","Y38: ERROR")</f>
      </c>
      <c r="AH38" s="168"/>
      <c r="AJ38" s="168"/>
    </row>
    <row r="39" spans="1:36" s="52" customFormat="1" ht="15" customHeight="1" x14ac:dyDescent="0.25">
      <c r="A39" s="56"/>
      <c r="C39" s="168"/>
      <c r="D39" s="88" t="s">
        <v>244</v>
      </c>
      <c r="E39" s="56"/>
      <c r="F39" s="104">
        <f>ROW()</f>
        <v>39</v>
      </c>
      <c r="G39" s="121"/>
      <c r="H39" s="121"/>
      <c r="I39" s="116"/>
      <c r="J39" s="118"/>
      <c r="K39" s="48"/>
      <c r="L39" s="48"/>
      <c r="M39" s="48"/>
      <c r="N39" s="48"/>
      <c r="O39" s="48"/>
      <c r="P39" s="48"/>
      <c r="Q39" s="22"/>
      <c r="R39" s="48"/>
      <c r="S39" s="48"/>
      <c r="T39" s="48"/>
      <c r="U39" s="48"/>
      <c r="V39" s="48"/>
      <c r="W39" s="48"/>
      <c r="X39" s="22"/>
      <c r="Y39" s="22"/>
      <c r="Z39" s="104"/>
      <c r="AB39" s="255">
        <f>IF(ABS(Q39-SUM(K39,L39,N39,O39,P39,M39))&lt;=0.5,"OK","Q39: ERROR")</f>
      </c>
      <c r="AC39" s="255">
        <f>IF(ABS(X39-SUM(R39,S39,U39,V39,W39,T39))&lt;=0.5,"OK","X39: ERROR")</f>
      </c>
      <c r="AD39" s="255">
        <f>IF(ABS(Y39-SUM(X39,Q39))&lt;=0.5,"OK","Y39: ERROR")</f>
      </c>
      <c r="AH39" s="56"/>
      <c r="AJ39" s="168"/>
    </row>
    <row r="40" spans="1:36" ht="15" customHeight="1" x14ac:dyDescent="0.25">
      <c r="A40" s="168"/>
      <c r="C40" s="168"/>
      <c r="D40" s="88" t="s">
        <v>245</v>
      </c>
      <c r="E40" s="168"/>
      <c r="F40" s="104">
        <f>ROW()</f>
        <v>40</v>
      </c>
      <c r="G40" s="121"/>
      <c r="H40" s="121"/>
      <c r="I40" s="116"/>
      <c r="J40" s="118"/>
      <c r="K40" s="48"/>
      <c r="L40" s="48"/>
      <c r="M40" s="48"/>
      <c r="N40" s="48"/>
      <c r="O40" s="48"/>
      <c r="P40" s="48"/>
      <c r="Q40" s="22"/>
      <c r="R40" s="48"/>
      <c r="S40" s="48"/>
      <c r="T40" s="48"/>
      <c r="U40" s="48"/>
      <c r="V40" s="48"/>
      <c r="W40" s="48"/>
      <c r="X40" s="22"/>
      <c r="Y40" s="22"/>
      <c r="Z40" s="104"/>
      <c r="AB40" s="255">
        <f>IF(ABS(Q40-SUM(K40,L40,N40,O40,P40,M40))&lt;=0.5,"OK","Q40: ERROR")</f>
      </c>
      <c r="AC40" s="255">
        <f>IF(ABS(X40-SUM(R40,S40,U40,V40,W40,T40))&lt;=0.5,"OK","X40: ERROR")</f>
      </c>
      <c r="AD40" s="255">
        <f>IF(ABS(Y40-SUM(X40,Q40))&lt;=0.5,"OK","Y40: ERROR")</f>
      </c>
      <c r="AH40" s="168"/>
      <c r="AJ40" s="168"/>
    </row>
    <row r="41" spans="1:36" ht="25" customHeight="1" x14ac:dyDescent="0.35">
      <c r="A41" s="168"/>
      <c r="C41" s="168"/>
      <c r="D41" s="183" t="s">
        <v>290</v>
      </c>
      <c r="E41" s="168"/>
      <c r="F41" s="104">
        <f>ROW()</f>
        <v>41</v>
      </c>
      <c r="G41" s="116"/>
      <c r="H41" s="121"/>
      <c r="I41" s="116"/>
      <c r="J41" s="110"/>
      <c r="K41" s="22"/>
      <c r="L41" s="22"/>
      <c r="M41" s="22"/>
      <c r="N41" s="22"/>
      <c r="O41" s="22"/>
      <c r="P41" s="22"/>
      <c r="Q41" s="22"/>
      <c r="R41" s="22"/>
      <c r="S41" s="22"/>
      <c r="T41" s="22"/>
      <c r="U41" s="22"/>
      <c r="V41" s="22"/>
      <c r="W41" s="22"/>
      <c r="X41" s="22"/>
      <c r="Y41" s="22"/>
      <c r="Z41" s="104"/>
      <c r="AB41" s="255">
        <f>IF(ABS(Q41-SUM(K41,L41,N41,O41,P41,M41))&lt;=0.5,"OK","Q41: ERROR")</f>
      </c>
      <c r="AC41" s="255">
        <f>IF(ABS(X41-SUM(R41,S41,U41,V41,W41,T41))&lt;=0.5,"OK","X41: ERROR")</f>
      </c>
      <c r="AD41" s="255">
        <f>IF(ABS(Y41-SUM(X41,Q41))&lt;=0.5,"OK","Y41: ERROR")</f>
      </c>
      <c r="AH41" s="168"/>
      <c r="AJ41" s="168"/>
    </row>
    <row r="42" spans="1:36" ht="15" customHeight="1" x14ac:dyDescent="0.25">
      <c r="A42" s="168"/>
      <c r="C42" s="168"/>
      <c r="D42" s="89" t="s">
        <v>238</v>
      </c>
      <c r="E42" s="168"/>
      <c r="F42" s="104">
        <f>ROW()</f>
        <v>42</v>
      </c>
      <c r="G42" s="121"/>
      <c r="H42" s="121"/>
      <c r="I42" s="116"/>
      <c r="J42" s="118"/>
      <c r="K42" s="48"/>
      <c r="L42" s="48"/>
      <c r="M42" s="48"/>
      <c r="N42" s="48"/>
      <c r="O42" s="48"/>
      <c r="P42" s="48"/>
      <c r="Q42" s="22"/>
      <c r="R42" s="48"/>
      <c r="S42" s="48"/>
      <c r="T42" s="48"/>
      <c r="U42" s="48"/>
      <c r="V42" s="48"/>
      <c r="W42" s="48"/>
      <c r="X42" s="22"/>
      <c r="Y42" s="22"/>
      <c r="Z42" s="104"/>
      <c r="AB42" s="255">
        <f>IF(ABS(Q42-SUM(K42,L42,N42,O42,P42,M42))&lt;=0.5,"OK","Q42: ERROR")</f>
      </c>
      <c r="AC42" s="255">
        <f>IF(ABS(X42-SUM(R42,S42,U42,V42,W42,T42))&lt;=0.5,"OK","X42: ERROR")</f>
      </c>
      <c r="AD42" s="255">
        <f>IF(ABS(Y42-SUM(X42,Q42))&lt;=0.5,"OK","Y42: ERROR")</f>
      </c>
      <c r="AH42" s="168"/>
      <c r="AJ42" s="168"/>
    </row>
    <row r="43" spans="1:36" ht="15" customHeight="1" x14ac:dyDescent="0.25">
      <c r="A43" s="168"/>
      <c r="C43" s="168"/>
      <c r="D43" s="90" t="s">
        <v>239</v>
      </c>
      <c r="E43" s="168"/>
      <c r="F43" s="104">
        <f>ROW()</f>
        <v>43</v>
      </c>
      <c r="G43" s="121"/>
      <c r="H43" s="121"/>
      <c r="I43" s="116"/>
      <c r="J43" s="118"/>
      <c r="K43" s="48"/>
      <c r="L43" s="48"/>
      <c r="M43" s="48"/>
      <c r="N43" s="48"/>
      <c r="O43" s="48"/>
      <c r="P43" s="48"/>
      <c r="Q43" s="22"/>
      <c r="R43" s="48"/>
      <c r="S43" s="48"/>
      <c r="T43" s="48"/>
      <c r="U43" s="48"/>
      <c r="V43" s="48"/>
      <c r="W43" s="48"/>
      <c r="X43" s="22"/>
      <c r="Y43" s="22"/>
      <c r="Z43" s="104"/>
      <c r="AB43" s="255">
        <f>IF(ABS(Q43-SUM(K43,L43,N43,O43,P43,M43))&lt;=0.5,"OK","Q43: ERROR")</f>
      </c>
      <c r="AC43" s="255">
        <f>IF(ABS(X43-SUM(R43,S43,U43,V43,W43,T43))&lt;=0.5,"OK","X43: ERROR")</f>
      </c>
      <c r="AD43" s="255">
        <f>IF(ABS(Y43-SUM(X43,Q43))&lt;=0.5,"OK","Y43: ERROR")</f>
      </c>
      <c r="AH43" s="168"/>
      <c r="AJ43" s="168"/>
    </row>
    <row r="44" spans="1:36" ht="15" customHeight="1" x14ac:dyDescent="0.25">
      <c r="A44" s="168"/>
      <c r="C44" s="168"/>
      <c r="D44" s="87" t="s">
        <v>240</v>
      </c>
      <c r="E44" s="168"/>
      <c r="F44" s="104">
        <f>ROW()</f>
        <v>44</v>
      </c>
      <c r="G44" s="121"/>
      <c r="H44" s="121"/>
      <c r="I44" s="116"/>
      <c r="J44" s="118"/>
      <c r="K44" s="22"/>
      <c r="L44" s="22"/>
      <c r="M44" s="22"/>
      <c r="N44" s="22"/>
      <c r="O44" s="22"/>
      <c r="P44" s="22"/>
      <c r="Q44" s="22"/>
      <c r="R44" s="22"/>
      <c r="S44" s="22"/>
      <c r="T44" s="22"/>
      <c r="U44" s="22"/>
      <c r="V44" s="22"/>
      <c r="W44" s="22"/>
      <c r="X44" s="22"/>
      <c r="Y44" s="22"/>
      <c r="Z44" s="104"/>
      <c r="AB44" s="255">
        <f>IF(ABS(Q44-SUM(K44,L44,N44,O44,P44,M44))&lt;=0.5,"OK","Q44: ERROR")</f>
      </c>
      <c r="AC44" s="255">
        <f>IF(ABS(X44-SUM(R44,S44,U44,V44,W44,T44))&lt;=0.5,"OK","X44: ERROR")</f>
      </c>
      <c r="AD44" s="255">
        <f>IF(ABS(Y44-SUM(X44,Q44))&lt;=0.5,"OK","Y44: ERROR")</f>
      </c>
      <c r="AH44" s="168"/>
      <c r="AJ44" s="168"/>
    </row>
    <row r="45" spans="1:36" ht="15" customHeight="1" x14ac:dyDescent="0.25">
      <c r="A45" s="168"/>
      <c r="C45" s="168"/>
      <c r="D45" s="88" t="s">
        <v>241</v>
      </c>
      <c r="E45" s="168"/>
      <c r="F45" s="104">
        <f>ROW()</f>
        <v>45</v>
      </c>
      <c r="G45" s="121"/>
      <c r="H45" s="121"/>
      <c r="I45" s="116"/>
      <c r="J45" s="118"/>
      <c r="K45" s="48"/>
      <c r="L45" s="48"/>
      <c r="M45" s="48"/>
      <c r="N45" s="48"/>
      <c r="O45" s="48"/>
      <c r="P45" s="48"/>
      <c r="Q45" s="22"/>
      <c r="R45" s="48"/>
      <c r="S45" s="48"/>
      <c r="T45" s="48"/>
      <c r="U45" s="48"/>
      <c r="V45" s="48"/>
      <c r="W45" s="48"/>
      <c r="X45" s="22"/>
      <c r="Y45" s="22"/>
      <c r="Z45" s="104"/>
      <c r="AB45" s="255">
        <f>IF(ABS(Q45-SUM(K45,L45,N45,O45,P45,M45))&lt;=0.5,"OK","Q45: ERROR")</f>
      </c>
      <c r="AC45" s="255">
        <f>IF(ABS(X45-SUM(R45,S45,U45,V45,W45,T45))&lt;=0.5,"OK","X45: ERROR")</f>
      </c>
      <c r="AD45" s="255">
        <f>IF(ABS(Y45-SUM(X45,Q45))&lt;=0.5,"OK","Y45: ERROR")</f>
      </c>
      <c r="AH45" s="168"/>
      <c r="AJ45" s="168"/>
    </row>
    <row r="46" spans="1:36" ht="15" customHeight="1" x14ac:dyDescent="0.25">
      <c r="A46" s="168"/>
      <c r="C46" s="168"/>
      <c r="D46" s="88" t="s">
        <v>248</v>
      </c>
      <c r="E46" s="168"/>
      <c r="F46" s="104">
        <f>ROW()</f>
        <v>46</v>
      </c>
      <c r="G46" s="121"/>
      <c r="H46" s="121"/>
      <c r="I46" s="116"/>
      <c r="J46" s="118"/>
      <c r="K46" s="48"/>
      <c r="L46" s="48"/>
      <c r="M46" s="48"/>
      <c r="N46" s="48"/>
      <c r="O46" s="48"/>
      <c r="P46" s="48"/>
      <c r="Q46" s="22"/>
      <c r="R46" s="48"/>
      <c r="S46" s="48"/>
      <c r="T46" s="48"/>
      <c r="U46" s="48"/>
      <c r="V46" s="48"/>
      <c r="W46" s="48"/>
      <c r="X46" s="22"/>
      <c r="Y46" s="22"/>
      <c r="Z46" s="104"/>
      <c r="AB46" s="255">
        <f>IF(ABS(Q46-SUM(K46,L46,N46,O46,P46,M46))&lt;=0.5,"OK","Q46: ERROR")</f>
      </c>
      <c r="AC46" s="255">
        <f>IF(ABS(X46-SUM(R46,S46,U46,V46,W46,T46))&lt;=0.5,"OK","X46: ERROR")</f>
      </c>
      <c r="AD46" s="255">
        <f>IF(ABS(Y46-SUM(X46,Q46))&lt;=0.5,"OK","Y46: ERROR")</f>
      </c>
      <c r="AH46" s="168"/>
      <c r="AJ46" s="168"/>
    </row>
    <row r="47" spans="1:36" ht="15" customHeight="1" x14ac:dyDescent="0.25">
      <c r="A47" s="168"/>
      <c r="C47" s="168"/>
      <c r="D47" s="88" t="s">
        <v>243</v>
      </c>
      <c r="E47" s="168"/>
      <c r="F47" s="104">
        <f>ROW()</f>
        <v>47</v>
      </c>
      <c r="G47" s="121"/>
      <c r="H47" s="121"/>
      <c r="I47" s="116"/>
      <c r="J47" s="118"/>
      <c r="K47" s="48"/>
      <c r="L47" s="48"/>
      <c r="M47" s="48"/>
      <c r="N47" s="48"/>
      <c r="O47" s="48"/>
      <c r="P47" s="48"/>
      <c r="Q47" s="22"/>
      <c r="R47" s="48"/>
      <c r="S47" s="48"/>
      <c r="T47" s="48"/>
      <c r="U47" s="48"/>
      <c r="V47" s="48"/>
      <c r="W47" s="48"/>
      <c r="X47" s="22"/>
      <c r="Y47" s="22"/>
      <c r="Z47" s="104"/>
      <c r="AB47" s="255">
        <f>IF(ABS(Q47-SUM(K47,L47,N47,O47,P47,M47))&lt;=0.5,"OK","Q47: ERROR")</f>
      </c>
      <c r="AC47" s="255">
        <f>IF(ABS(X47-SUM(R47,S47,U47,V47,W47,T47))&lt;=0.5,"OK","X47: ERROR")</f>
      </c>
      <c r="AD47" s="255">
        <f>IF(ABS(Y47-SUM(X47,Q47))&lt;=0.5,"OK","Y47: ERROR")</f>
      </c>
      <c r="AH47" s="168"/>
      <c r="AJ47" s="168"/>
    </row>
    <row r="48" spans="1:36" s="52" customFormat="1" ht="15" customHeight="1" x14ac:dyDescent="0.25">
      <c r="A48" s="56"/>
      <c r="C48" s="168"/>
      <c r="D48" s="88" t="s">
        <v>244</v>
      </c>
      <c r="E48" s="56"/>
      <c r="F48" s="104">
        <f>ROW()</f>
        <v>48</v>
      </c>
      <c r="G48" s="121"/>
      <c r="H48" s="121"/>
      <c r="I48" s="116"/>
      <c r="J48" s="118"/>
      <c r="K48" s="48"/>
      <c r="L48" s="48"/>
      <c r="M48" s="48"/>
      <c r="N48" s="48"/>
      <c r="O48" s="48"/>
      <c r="P48" s="48"/>
      <c r="Q48" s="22"/>
      <c r="R48" s="48"/>
      <c r="S48" s="48"/>
      <c r="T48" s="48"/>
      <c r="U48" s="48"/>
      <c r="V48" s="48"/>
      <c r="W48" s="48"/>
      <c r="X48" s="22"/>
      <c r="Y48" s="22"/>
      <c r="Z48" s="104"/>
      <c r="AB48" s="255">
        <f>IF(ABS(Q48-SUM(K48,L48,N48,O48,P48,M48))&lt;=0.5,"OK","Q48: ERROR")</f>
      </c>
      <c r="AC48" s="255">
        <f>IF(ABS(X48-SUM(R48,S48,U48,V48,W48,T48))&lt;=0.5,"OK","X48: ERROR")</f>
      </c>
      <c r="AD48" s="255">
        <f>IF(ABS(Y48-SUM(X48,Q48))&lt;=0.5,"OK","Y48: ERROR")</f>
      </c>
      <c r="AH48" s="56"/>
      <c r="AJ48" s="168"/>
    </row>
    <row r="49" spans="1:36" ht="15" customHeight="1" x14ac:dyDescent="0.25">
      <c r="A49" s="168"/>
      <c r="C49" s="168"/>
      <c r="D49" s="88" t="s">
        <v>245</v>
      </c>
      <c r="E49" s="168"/>
      <c r="F49" s="104">
        <f>ROW()</f>
        <v>49</v>
      </c>
      <c r="G49" s="121"/>
      <c r="H49" s="121"/>
      <c r="I49" s="116"/>
      <c r="J49" s="118"/>
      <c r="K49" s="48"/>
      <c r="L49" s="48"/>
      <c r="M49" s="48"/>
      <c r="N49" s="48"/>
      <c r="O49" s="48"/>
      <c r="P49" s="48"/>
      <c r="Q49" s="22"/>
      <c r="R49" s="48"/>
      <c r="S49" s="48"/>
      <c r="T49" s="48"/>
      <c r="U49" s="48"/>
      <c r="V49" s="48"/>
      <c r="W49" s="48"/>
      <c r="X49" s="22"/>
      <c r="Y49" s="22"/>
      <c r="Z49" s="104"/>
      <c r="AB49" s="255">
        <f>IF(ABS(Q49-SUM(K49,L49,N49,O49,P49,M49))&lt;=0.5,"OK","Q49: ERROR")</f>
      </c>
      <c r="AC49" s="255">
        <f>IF(ABS(X49-SUM(R49,S49,U49,V49,W49,T49))&lt;=0.5,"OK","X49: ERROR")</f>
      </c>
      <c r="AD49" s="255">
        <f>IF(ABS(Y49-SUM(X49,Q49))&lt;=0.5,"OK","Y49: ERROR")</f>
      </c>
      <c r="AH49" s="168"/>
      <c r="AJ49" s="168"/>
    </row>
    <row r="50" spans="1:36" ht="35.25" customHeight="1" x14ac:dyDescent="0.3">
      <c r="A50" s="168"/>
      <c r="C50" s="168"/>
      <c r="D50" s="176" t="s">
        <v>291</v>
      </c>
      <c r="E50" s="168"/>
      <c r="F50" s="104">
        <f>ROW()</f>
        <v>50</v>
      </c>
      <c r="G50" s="116"/>
      <c r="H50" s="116"/>
      <c r="I50" s="116"/>
      <c r="J50" s="110"/>
      <c r="K50" s="22"/>
      <c r="L50" s="22"/>
      <c r="M50" s="22"/>
      <c r="N50" s="22"/>
      <c r="O50" s="22"/>
      <c r="P50" s="22"/>
      <c r="Q50" s="22"/>
      <c r="R50" s="22"/>
      <c r="S50" s="22"/>
      <c r="T50" s="22"/>
      <c r="U50" s="22"/>
      <c r="V50" s="22"/>
      <c r="W50" s="22"/>
      <c r="X50" s="22"/>
      <c r="Y50" s="22"/>
      <c r="Z50" s="104"/>
      <c r="AB50" s="255">
        <f>IF(ABS(Q50-SUM(K50,L50,N50,O50,M50,P50))&lt;=0.5,"OK","Q50: ERROR")</f>
      </c>
      <c r="AC50" s="255">
        <f>IF(ABS(X50-SUM(R50,S50,U50,V50,T50,W50))&lt;=0.5,"OK","X50: ERROR")</f>
      </c>
      <c r="AD50" s="255">
        <f>IF(ABS(Y50-SUM(X50,Q50))&lt;=0.5,"OK","Y50: ERROR")</f>
      </c>
      <c r="AH50" s="168"/>
      <c r="AJ50" s="168"/>
    </row>
    <row r="51" spans="1:36" ht="28.75" customHeight="1" x14ac:dyDescent="0.25">
      <c r="A51" s="168"/>
      <c r="C51" s="168"/>
      <c r="D51" s="89" t="s">
        <v>518</v>
      </c>
      <c r="E51" s="168"/>
      <c r="F51" s="104">
        <f>ROW()</f>
        <v>51</v>
      </c>
      <c r="G51" s="116"/>
      <c r="H51" s="116"/>
      <c r="I51" s="116"/>
      <c r="J51" s="109"/>
      <c r="K51" s="22"/>
      <c r="L51" s="22"/>
      <c r="M51" s="22"/>
      <c r="N51" s="22"/>
      <c r="O51" s="22"/>
      <c r="P51" s="22"/>
      <c r="Q51" s="22"/>
      <c r="R51" s="22"/>
      <c r="S51" s="22"/>
      <c r="T51" s="22"/>
      <c r="U51" s="22"/>
      <c r="V51" s="22"/>
      <c r="W51" s="22"/>
      <c r="X51" s="22"/>
      <c r="Y51" s="22"/>
      <c r="Z51" s="104"/>
      <c r="AB51" s="255">
        <f>IF(ABS(Q51-SUM(K51,L51,N51,O51,P51,M51))&lt;=0.5,"OK","Q51: ERROR")</f>
      </c>
      <c r="AC51" s="255">
        <f>IF(ABS(X51-SUM(R51,S51,U51,V51,W51,T51))&lt;=0.5,"OK","X51: ERROR")</f>
      </c>
      <c r="AD51" s="255">
        <f>IF(ABS(Y51-SUM(X51,Q51))&lt;=0.5,"OK","Y51: ERROR")</f>
      </c>
      <c r="AH51" s="168"/>
      <c r="AJ51" s="168"/>
    </row>
    <row r="52" spans="1:36" ht="15" customHeight="1" x14ac:dyDescent="0.25">
      <c r="A52" s="168"/>
      <c r="C52" s="168"/>
      <c r="D52" s="91" t="s">
        <v>238</v>
      </c>
      <c r="E52" s="168"/>
      <c r="F52" s="104">
        <f>ROW()</f>
        <v>52</v>
      </c>
      <c r="G52" s="121"/>
      <c r="H52" s="116"/>
      <c r="I52" s="116"/>
      <c r="J52" s="118"/>
      <c r="K52" s="48"/>
      <c r="L52" s="48"/>
      <c r="M52" s="48"/>
      <c r="N52" s="48"/>
      <c r="O52" s="48"/>
      <c r="P52" s="48"/>
      <c r="Q52" s="22"/>
      <c r="R52" s="48"/>
      <c r="S52" s="48"/>
      <c r="T52" s="48"/>
      <c r="U52" s="48"/>
      <c r="V52" s="48"/>
      <c r="W52" s="48"/>
      <c r="X52" s="22"/>
      <c r="Y52" s="22"/>
      <c r="Z52" s="104"/>
      <c r="AB52" s="255">
        <f>IF(ABS(Q52-SUM(K52,L52,N52,O52,P52,M52))&lt;=0.5,"OK","Q52: ERROR")</f>
      </c>
      <c r="AC52" s="255">
        <f>IF(ABS(X52-SUM(R52,S52,U52,V52,W52,T52))&lt;=0.5,"OK","X52: ERROR")</f>
      </c>
      <c r="AD52" s="255">
        <f>IF(ABS(Y52-SUM(X52,Q52))&lt;=0.5,"OK","Y52: ERROR")</f>
      </c>
      <c r="AH52" s="168"/>
      <c r="AJ52" s="168"/>
    </row>
    <row r="53" spans="1:36" ht="15" customHeight="1" x14ac:dyDescent="0.25">
      <c r="A53" s="168"/>
      <c r="C53" s="168"/>
      <c r="D53" s="91" t="s">
        <v>239</v>
      </c>
      <c r="E53" s="168"/>
      <c r="F53" s="104">
        <f>ROW()</f>
        <v>53</v>
      </c>
      <c r="G53" s="121"/>
      <c r="H53" s="116"/>
      <c r="I53" s="116"/>
      <c r="J53" s="118"/>
      <c r="K53" s="22"/>
      <c r="L53" s="22"/>
      <c r="M53" s="22"/>
      <c r="N53" s="22"/>
      <c r="O53" s="22"/>
      <c r="P53" s="22"/>
      <c r="Q53" s="22"/>
      <c r="R53" s="22"/>
      <c r="S53" s="22"/>
      <c r="T53" s="22"/>
      <c r="U53" s="22"/>
      <c r="V53" s="22"/>
      <c r="W53" s="22"/>
      <c r="X53" s="22"/>
      <c r="Y53" s="22"/>
      <c r="Z53" s="104"/>
      <c r="AB53" s="255">
        <f>IF(ABS(Q53-SUM(K53,L53,N53,O53,P53,M53))&lt;=0.5,"OK","Q53: ERROR")</f>
      </c>
      <c r="AC53" s="255">
        <f>IF(ABS(X53-SUM(R53,S53,U53,V53,W53,T53))&lt;=0.5,"OK","X53: ERROR")</f>
      </c>
      <c r="AD53" s="255">
        <f>IF(ABS(Y53-SUM(X53,Q53))&lt;=0.5,"OK","Y53: ERROR")</f>
      </c>
      <c r="AH53" s="168"/>
      <c r="AJ53" s="168"/>
    </row>
    <row r="54" spans="1:36" ht="15" customHeight="1" x14ac:dyDescent="0.25">
      <c r="A54" s="168"/>
      <c r="C54" s="168"/>
      <c r="D54" s="92" t="s">
        <v>292</v>
      </c>
      <c r="E54" s="168"/>
      <c r="F54" s="104">
        <f>ROW()</f>
        <v>54</v>
      </c>
      <c r="G54" s="121"/>
      <c r="H54" s="121"/>
      <c r="I54" s="116"/>
      <c r="J54" s="118"/>
      <c r="K54" s="48"/>
      <c r="L54" s="48"/>
      <c r="M54" s="48"/>
      <c r="N54" s="48"/>
      <c r="O54" s="48"/>
      <c r="P54" s="48"/>
      <c r="Q54" s="22"/>
      <c r="R54" s="48"/>
      <c r="S54" s="48"/>
      <c r="T54" s="48"/>
      <c r="U54" s="48"/>
      <c r="V54" s="48"/>
      <c r="W54" s="48"/>
      <c r="X54" s="22"/>
      <c r="Y54" s="22"/>
      <c r="Z54" s="104"/>
      <c r="AB54" s="255">
        <f>IF(ABS(Q54-SUM(K54,L54,N54,O54,P54,M54))&lt;=0.5,"OK","Q54: ERROR")</f>
      </c>
      <c r="AC54" s="255">
        <f>IF(ABS(X54-SUM(R54,S54,U54,V54,W54,T54))&lt;=0.5,"OK","X54: ERROR")</f>
      </c>
      <c r="AD54" s="255">
        <f>IF(ABS(Y54-SUM(X54,Q54))&lt;=0.5,"OK","Y54: ERROR")</f>
      </c>
      <c r="AH54" s="168"/>
      <c r="AJ54" s="168"/>
    </row>
    <row r="55" spans="1:36" ht="15" customHeight="1" x14ac:dyDescent="0.25">
      <c r="A55" s="168"/>
      <c r="C55" s="168"/>
      <c r="D55" s="92" t="s">
        <v>293</v>
      </c>
      <c r="E55" s="168"/>
      <c r="F55" s="104">
        <f>ROW()</f>
        <v>55</v>
      </c>
      <c r="G55" s="121"/>
      <c r="H55" s="121"/>
      <c r="I55" s="116"/>
      <c r="J55" s="118"/>
      <c r="K55" s="48"/>
      <c r="L55" s="48"/>
      <c r="M55" s="48"/>
      <c r="N55" s="48"/>
      <c r="O55" s="48"/>
      <c r="P55" s="48"/>
      <c r="Q55" s="22"/>
      <c r="R55" s="48"/>
      <c r="S55" s="48"/>
      <c r="T55" s="48"/>
      <c r="U55" s="48"/>
      <c r="V55" s="48"/>
      <c r="W55" s="48"/>
      <c r="X55" s="22"/>
      <c r="Y55" s="22"/>
      <c r="Z55" s="104"/>
      <c r="AB55" s="255">
        <f>IF(ABS(Q55-SUM(K55,L55,N55,O55,P55,M55))&lt;=0.5,"OK","Q55: ERROR")</f>
      </c>
      <c r="AC55" s="255">
        <f>IF(ABS(X55-SUM(R55,S55,U55,V55,W55,T55))&lt;=0.5,"OK","X55: ERROR")</f>
      </c>
      <c r="AD55" s="255">
        <f>IF(ABS(Y55-SUM(X55,Q55))&lt;=0.5,"OK","Y55: ERROR")</f>
      </c>
      <c r="AH55" s="168"/>
      <c r="AJ55" s="168"/>
    </row>
    <row r="56" spans="1:36" ht="15" customHeight="1" x14ac:dyDescent="0.25">
      <c r="A56" s="168"/>
      <c r="C56" s="168"/>
      <c r="D56" s="93" t="s">
        <v>294</v>
      </c>
      <c r="E56" s="168"/>
      <c r="F56" s="104">
        <f>ROW()</f>
        <v>56</v>
      </c>
      <c r="G56" s="121"/>
      <c r="H56" s="121"/>
      <c r="I56" s="116"/>
      <c r="J56" s="109"/>
      <c r="K56" s="48"/>
      <c r="L56" s="48"/>
      <c r="M56" s="48"/>
      <c r="N56" s="48"/>
      <c r="O56" s="48"/>
      <c r="P56" s="48"/>
      <c r="Q56" s="22"/>
      <c r="R56" s="48"/>
      <c r="S56" s="48"/>
      <c r="T56" s="48"/>
      <c r="U56" s="48"/>
      <c r="V56" s="48"/>
      <c r="W56" s="48"/>
      <c r="X56" s="22"/>
      <c r="Y56" s="22"/>
      <c r="Z56" s="104"/>
      <c r="AB56" s="255">
        <f>IF(ABS(Q56-SUM(K56,L56,N56,O56,P56,M56))&lt;=0.5,"OK","Q56: ERROR")</f>
      </c>
      <c r="AC56" s="255">
        <f>IF(ABS(X56-SUM(R56,S56,U56,V56,W56,T56))&lt;=0.5,"OK","X56: ERROR")</f>
      </c>
      <c r="AD56" s="255">
        <f>IF(ABS(Y56-SUM(X56,Q56))&lt;=0.5,"OK","Y56: ERROR")</f>
      </c>
      <c r="AH56" s="168"/>
      <c r="AJ56" s="168"/>
    </row>
    <row r="57" spans="1:36" s="52" customFormat="1" ht="15" customHeight="1" x14ac:dyDescent="0.25">
      <c r="A57" s="56"/>
      <c r="C57" s="168"/>
      <c r="D57" s="91" t="s">
        <v>240</v>
      </c>
      <c r="E57" s="56"/>
      <c r="F57" s="104">
        <f>ROW()</f>
        <v>57</v>
      </c>
      <c r="G57" s="121"/>
      <c r="H57" s="116"/>
      <c r="I57" s="116"/>
      <c r="J57" s="118"/>
      <c r="K57" s="22"/>
      <c r="L57" s="22"/>
      <c r="M57" s="22"/>
      <c r="N57" s="22"/>
      <c r="O57" s="22"/>
      <c r="P57" s="22"/>
      <c r="Q57" s="22"/>
      <c r="R57" s="22"/>
      <c r="S57" s="22"/>
      <c r="T57" s="22"/>
      <c r="U57" s="22"/>
      <c r="V57" s="22"/>
      <c r="W57" s="22"/>
      <c r="X57" s="22"/>
      <c r="Y57" s="22"/>
      <c r="Z57" s="104"/>
      <c r="AB57" s="255">
        <f>IF(ABS(Q57-SUM(K57,L57,N57,O57,P57,M57))&lt;=0.5,"OK","Q57: ERROR")</f>
      </c>
      <c r="AC57" s="255">
        <f>IF(ABS(X57-SUM(R57,S57,U57,V57,W57,T57))&lt;=0.5,"OK","X57: ERROR")</f>
      </c>
      <c r="AD57" s="255">
        <f>IF(ABS(Y57-SUM(X57,Q57))&lt;=0.5,"OK","Y57: ERROR")</f>
      </c>
      <c r="AH57" s="56"/>
      <c r="AJ57" s="168"/>
    </row>
    <row r="58" spans="1:36" s="52" customFormat="1" ht="15" customHeight="1" x14ac:dyDescent="0.25">
      <c r="A58" s="56"/>
      <c r="C58" s="168"/>
      <c r="D58" s="112" t="s">
        <v>241</v>
      </c>
      <c r="E58" s="56"/>
      <c r="F58" s="104">
        <f>ROW()</f>
        <v>58</v>
      </c>
      <c r="G58" s="121"/>
      <c r="H58" s="116"/>
      <c r="I58" s="116"/>
      <c r="J58" s="118"/>
      <c r="K58" s="48"/>
      <c r="L58" s="48"/>
      <c r="M58" s="48"/>
      <c r="N58" s="48"/>
      <c r="O58" s="48"/>
      <c r="P58" s="48"/>
      <c r="Q58" s="22"/>
      <c r="R58" s="48"/>
      <c r="S58" s="48"/>
      <c r="T58" s="48"/>
      <c r="U58" s="48"/>
      <c r="V58" s="48"/>
      <c r="W58" s="48"/>
      <c r="X58" s="22"/>
      <c r="Y58" s="22"/>
      <c r="Z58" s="104"/>
      <c r="AB58" s="255">
        <f>IF(ABS(Q58-SUM(K58,L58,N58,O58,P58,M58))&lt;=0.5,"OK","Q58: ERROR")</f>
      </c>
      <c r="AC58" s="255">
        <f>IF(ABS(X58-SUM(R58,S58,U58,V58,W58,T58))&lt;=0.5,"OK","X58: ERROR")</f>
      </c>
      <c r="AD58" s="255">
        <f>IF(ABS(Y58-SUM(X58,Q58))&lt;=0.5,"OK","Y58: ERROR")</f>
      </c>
      <c r="AH58" s="56"/>
      <c r="AJ58" s="168"/>
    </row>
    <row r="59" spans="1:36" ht="15" customHeight="1" x14ac:dyDescent="0.25">
      <c r="A59" s="168"/>
      <c r="C59" s="168"/>
      <c r="D59" s="112" t="s">
        <v>248</v>
      </c>
      <c r="E59" s="168"/>
      <c r="F59" s="104">
        <f>ROW()</f>
        <v>59</v>
      </c>
      <c r="G59" s="121"/>
      <c r="H59" s="116"/>
      <c r="I59" s="116"/>
      <c r="J59" s="118"/>
      <c r="K59" s="48"/>
      <c r="L59" s="48"/>
      <c r="M59" s="48"/>
      <c r="N59" s="48"/>
      <c r="O59" s="48"/>
      <c r="P59" s="48"/>
      <c r="Q59" s="22"/>
      <c r="R59" s="48"/>
      <c r="S59" s="48"/>
      <c r="T59" s="48"/>
      <c r="U59" s="48"/>
      <c r="V59" s="48"/>
      <c r="W59" s="48"/>
      <c r="X59" s="22"/>
      <c r="Y59" s="22"/>
      <c r="Z59" s="104"/>
      <c r="AB59" s="255">
        <f>IF(ABS(Q59-SUM(K59,L59,N59,O59,P59,M59))&lt;=0.5,"OK","Q59: ERROR")</f>
      </c>
      <c r="AC59" s="255">
        <f>IF(ABS(X59-SUM(R59,S59,U59,V59,W59,T59))&lt;=0.5,"OK","X59: ERROR")</f>
      </c>
      <c r="AD59" s="255">
        <f>IF(ABS(Y59-SUM(X59,Q59))&lt;=0.5,"OK","Y59: ERROR")</f>
      </c>
      <c r="AH59" s="168"/>
      <c r="AJ59" s="168"/>
    </row>
    <row r="60" spans="1:36" ht="15" customHeight="1" x14ac:dyDescent="0.25">
      <c r="A60" s="168"/>
      <c r="C60" s="168"/>
      <c r="D60" s="112" t="s">
        <v>243</v>
      </c>
      <c r="E60" s="168"/>
      <c r="F60" s="104">
        <f>ROW()</f>
        <v>60</v>
      </c>
      <c r="G60" s="121"/>
      <c r="H60" s="116"/>
      <c r="I60" s="116"/>
      <c r="J60" s="118"/>
      <c r="K60" s="48"/>
      <c r="L60" s="48"/>
      <c r="M60" s="48"/>
      <c r="N60" s="48"/>
      <c r="O60" s="48"/>
      <c r="P60" s="48"/>
      <c r="Q60" s="22"/>
      <c r="R60" s="48"/>
      <c r="S60" s="48"/>
      <c r="T60" s="48"/>
      <c r="U60" s="48"/>
      <c r="V60" s="48"/>
      <c r="W60" s="48"/>
      <c r="X60" s="22"/>
      <c r="Y60" s="22"/>
      <c r="Z60" s="104"/>
      <c r="AB60" s="255">
        <f>IF(ABS(Q60-SUM(K60,L60,N60,O60,P60,M60))&lt;=0.5,"OK","Q60: ERROR")</f>
      </c>
      <c r="AC60" s="255">
        <f>IF(ABS(X60-SUM(R60,S60,U60,V60,W60,T60))&lt;=0.5,"OK","X60: ERROR")</f>
      </c>
      <c r="AD60" s="255">
        <f>IF(ABS(Y60-SUM(X60,Q60))&lt;=0.5,"OK","Y60: ERROR")</f>
      </c>
      <c r="AH60" s="168"/>
      <c r="AJ60" s="168"/>
    </row>
    <row r="61" spans="1:36" ht="15" customHeight="1" x14ac:dyDescent="0.25">
      <c r="A61" s="168"/>
      <c r="C61" s="168"/>
      <c r="D61" s="112" t="s">
        <v>244</v>
      </c>
      <c r="E61" s="168"/>
      <c r="F61" s="104">
        <f>ROW()</f>
        <v>61</v>
      </c>
      <c r="G61" s="121"/>
      <c r="H61" s="116"/>
      <c r="I61" s="116"/>
      <c r="J61" s="118"/>
      <c r="K61" s="48"/>
      <c r="L61" s="48"/>
      <c r="M61" s="48"/>
      <c r="N61" s="48"/>
      <c r="O61" s="48"/>
      <c r="P61" s="48"/>
      <c r="Q61" s="22"/>
      <c r="R61" s="48"/>
      <c r="S61" s="48"/>
      <c r="T61" s="48"/>
      <c r="U61" s="48"/>
      <c r="V61" s="48"/>
      <c r="W61" s="48"/>
      <c r="X61" s="22"/>
      <c r="Y61" s="22"/>
      <c r="Z61" s="104"/>
      <c r="AB61" s="255">
        <f>IF(ABS(Q61-SUM(K61,L61,N61,O61,P61,M61))&lt;=0.5,"OK","Q61: ERROR")</f>
      </c>
      <c r="AC61" s="255">
        <f>IF(ABS(X61-SUM(R61,S61,U61,V61,W61,T61))&lt;=0.5,"OK","X61: ERROR")</f>
      </c>
      <c r="AD61" s="255">
        <f>IF(ABS(Y61-SUM(X61,Q61))&lt;=0.5,"OK","Y61: ERROR")</f>
      </c>
      <c r="AH61" s="168"/>
      <c r="AJ61" s="168"/>
    </row>
    <row r="62" spans="1:36" ht="15" customHeight="1" x14ac:dyDescent="0.25">
      <c r="A62" s="19"/>
      <c r="C62" s="168"/>
      <c r="D62" s="112" t="s">
        <v>245</v>
      </c>
      <c r="E62" s="19"/>
      <c r="F62" s="104">
        <f>ROW()</f>
        <v>62</v>
      </c>
      <c r="G62" s="121"/>
      <c r="H62" s="116"/>
      <c r="I62" s="116"/>
      <c r="J62" s="118"/>
      <c r="K62" s="48"/>
      <c r="L62" s="48"/>
      <c r="M62" s="48"/>
      <c r="N62" s="48"/>
      <c r="O62" s="48"/>
      <c r="P62" s="48"/>
      <c r="Q62" s="22"/>
      <c r="R62" s="48"/>
      <c r="S62" s="48"/>
      <c r="T62" s="48"/>
      <c r="U62" s="48"/>
      <c r="V62" s="48"/>
      <c r="W62" s="48"/>
      <c r="X62" s="22"/>
      <c r="Y62" s="22"/>
      <c r="Z62" s="104"/>
      <c r="AB62" s="255">
        <f>IF(ABS(Q62-SUM(K62,L62,N62,O62,P62,M62))&lt;=0.5,"OK","Q62: ERROR")</f>
      </c>
      <c r="AC62" s="255">
        <f>IF(ABS(X62-SUM(R62,S62,U62,V62,W62,T62))&lt;=0.5,"OK","X62: ERROR")</f>
      </c>
      <c r="AD62" s="255">
        <f>IF(ABS(Y62-SUM(X62,Q62))&lt;=0.5,"OK","Y62: ERROR")</f>
      </c>
      <c r="AJ62" s="168"/>
    </row>
    <row r="63" spans="1:36" ht="15" customHeight="1" x14ac:dyDescent="0.25">
      <c r="C63" s="168"/>
      <c r="D63" s="131" t="s">
        <v>264</v>
      </c>
      <c r="F63" s="104">
        <f>ROW()</f>
        <v>63</v>
      </c>
      <c r="G63" s="116"/>
      <c r="H63" s="116"/>
      <c r="I63" s="116"/>
      <c r="J63" s="109"/>
      <c r="K63" s="48"/>
      <c r="L63" s="61"/>
      <c r="M63" s="48"/>
      <c r="N63" s="48"/>
      <c r="O63" s="48"/>
      <c r="P63" s="48"/>
      <c r="Q63" s="22"/>
      <c r="R63" s="48"/>
      <c r="S63" s="61"/>
      <c r="T63" s="48"/>
      <c r="U63" s="48"/>
      <c r="V63" s="48"/>
      <c r="W63" s="48"/>
      <c r="X63" s="22"/>
      <c r="Y63" s="22"/>
      <c r="Z63" s="104"/>
      <c r="AB63" s="255">
        <f>IF(ABS(Q63-SUM(K63,N63,O63,M63,P63))&lt;=0.5,"OK","Q63: ERROR")</f>
      </c>
      <c r="AC63" s="255">
        <f>IF(ABS(X63-SUM(R63,U63,V63,T63,W63))&lt;=0.5,"OK","X63: ERROR")</f>
      </c>
      <c r="AD63" s="255">
        <f>IF(ABS(Y63-SUM(X63,Q63))&lt;=0.5,"OK","Y63: ERROR")</f>
      </c>
      <c r="AJ63" s="168"/>
    </row>
    <row r="64" spans="1:36" ht="15" customHeight="1" x14ac:dyDescent="0.25">
      <c r="A64" s="20"/>
      <c r="C64" s="168"/>
      <c r="D64" s="90" t="s">
        <v>295</v>
      </c>
      <c r="E64" s="20"/>
      <c r="F64" s="104">
        <f>ROW()</f>
        <v>64</v>
      </c>
      <c r="G64" s="116"/>
      <c r="H64" s="116"/>
      <c r="I64" s="116"/>
      <c r="J64" s="109"/>
      <c r="K64" s="22"/>
      <c r="L64" s="22"/>
      <c r="M64" s="22"/>
      <c r="N64" s="22"/>
      <c r="O64" s="22"/>
      <c r="P64" s="22"/>
      <c r="Q64" s="22"/>
      <c r="R64" s="22"/>
      <c r="S64" s="22"/>
      <c r="T64" s="22"/>
      <c r="U64" s="22"/>
      <c r="V64" s="22"/>
      <c r="W64" s="22"/>
      <c r="X64" s="22"/>
      <c r="Y64" s="22"/>
      <c r="Z64" s="104"/>
      <c r="AB64" s="255">
        <f>IF(ABS(Q64-SUM(K64,L64,N64,O64,M64,P64))&lt;=0.5,"OK","Q64: ERROR")</f>
      </c>
      <c r="AC64" s="255">
        <f>IF(ABS(X64-SUM(R64,S64,U64,V64,T64,W64))&lt;=0.5,"OK","X64: ERROR")</f>
      </c>
      <c r="AD64" s="255">
        <f>IF(ABS(Y64-SUM(X64,Q64))&lt;=0.5,"OK","Y64: ERROR")</f>
      </c>
      <c r="AJ64" s="168"/>
    </row>
    <row r="65" spans="1:36" s="52" customFormat="1" ht="15" customHeight="1" x14ac:dyDescent="0.25">
      <c r="A65" s="55"/>
      <c r="C65" s="168"/>
      <c r="D65" s="91" t="s">
        <v>296</v>
      </c>
      <c r="E65" s="55"/>
      <c r="F65" s="104">
        <f>ROW()</f>
        <v>65</v>
      </c>
      <c r="G65" s="116"/>
      <c r="H65" s="116"/>
      <c r="I65" s="116"/>
      <c r="J65" s="111"/>
      <c r="K65" s="48"/>
      <c r="L65" s="48"/>
      <c r="M65" s="48"/>
      <c r="N65" s="48"/>
      <c r="O65" s="48"/>
      <c r="P65" s="48"/>
      <c r="Q65" s="22"/>
      <c r="R65" s="48"/>
      <c r="S65" s="48"/>
      <c r="T65" s="48"/>
      <c r="U65" s="48"/>
      <c r="V65" s="48"/>
      <c r="W65" s="48"/>
      <c r="X65" s="22"/>
      <c r="Y65" s="22"/>
      <c r="Z65" s="104"/>
      <c r="AB65" s="255">
        <f>IF(ABS(Q65-SUM(K65,L65,N65,O65,M65,P65))&lt;=0.5,"OK","Q65: ERROR")</f>
      </c>
      <c r="AC65" s="255">
        <f>IF(ABS(X65-SUM(R65,S65,U65,V65,T65,W65))&lt;=0.5,"OK","X65: ERROR")</f>
      </c>
      <c r="AD65" s="255">
        <f>IF(ABS(Y65-SUM(X65,Q65))&lt;=0.5,"OK","Y65: ERROR")</f>
      </c>
      <c r="AJ65" s="168"/>
    </row>
    <row r="66" spans="1:36" ht="15" customHeight="1" x14ac:dyDescent="0.25">
      <c r="C66" s="168"/>
      <c r="D66" s="91" t="s">
        <v>297</v>
      </c>
      <c r="F66" s="104">
        <f>ROW()</f>
        <v>66</v>
      </c>
      <c r="G66" s="116"/>
      <c r="H66" s="116"/>
      <c r="I66" s="116"/>
      <c r="J66" s="109"/>
      <c r="K66" s="48"/>
      <c r="L66" s="48"/>
      <c r="M66" s="48"/>
      <c r="N66" s="48"/>
      <c r="O66" s="48"/>
      <c r="P66" s="48"/>
      <c r="Q66" s="22"/>
      <c r="R66" s="48"/>
      <c r="S66" s="48"/>
      <c r="T66" s="48"/>
      <c r="U66" s="48"/>
      <c r="V66" s="48"/>
      <c r="W66" s="48"/>
      <c r="X66" s="22"/>
      <c r="Y66" s="22"/>
      <c r="Z66" s="104"/>
      <c r="AB66" s="255">
        <f>IF(ABS(Q66-SUM(K66,L66,N66,O66,M66,P66))&lt;=0.5,"OK","Q66: ERROR")</f>
      </c>
      <c r="AC66" s="255">
        <f>IF(ABS(X66-SUM(R66,S66,U66,V66,T66,W66))&lt;=0.5,"OK","X66: ERROR")</f>
      </c>
      <c r="AD66" s="255">
        <f>IF(ABS(Y66-SUM(X66,Q66))&lt;=0.5,"OK","Y66: ERROR")</f>
      </c>
      <c r="AJ66" s="168"/>
    </row>
    <row r="67" spans="1:36" ht="38.25" customHeight="1" x14ac:dyDescent="0.3">
      <c r="C67" s="168"/>
      <c r="D67" s="176" t="s">
        <v>298</v>
      </c>
      <c r="F67" s="104">
        <f>ROW()</f>
        <v>67</v>
      </c>
      <c r="G67" s="121"/>
      <c r="H67" s="116"/>
      <c r="I67" s="116"/>
      <c r="J67" s="109"/>
      <c r="K67" s="22"/>
      <c r="L67" s="22"/>
      <c r="M67" s="22"/>
      <c r="N67" s="22"/>
      <c r="O67" s="22"/>
      <c r="P67" s="22"/>
      <c r="Q67" s="22"/>
      <c r="R67" s="22"/>
      <c r="S67" s="22"/>
      <c r="T67" s="22"/>
      <c r="U67" s="22"/>
      <c r="V67" s="22"/>
      <c r="W67" s="22"/>
      <c r="X67" s="22"/>
      <c r="Y67" s="22"/>
      <c r="Z67" s="104"/>
      <c r="AB67" s="255">
        <f>IF(ABS(Q67-SUM(K67,L67,N67,O67,P67,M67))&lt;=0.5,"OK","Q67: ERROR")</f>
      </c>
      <c r="AC67" s="255">
        <f>IF(ABS(X67-SUM(R67,S67,U67,V67,W67,T67))&lt;=0.5,"OK","X67: ERROR")</f>
      </c>
      <c r="AD67" s="255">
        <f>IF(ABS(Y67-SUM(X67,Q67))&lt;=0.5,"OK","Y67: ERROR")</f>
      </c>
      <c r="AJ67" s="168"/>
    </row>
    <row r="68" spans="1:36" s="52" customFormat="1" ht="15" customHeight="1" x14ac:dyDescent="0.25">
      <c r="A68" s="56"/>
      <c r="C68" s="168"/>
      <c r="D68" s="87" t="s">
        <v>299</v>
      </c>
      <c r="E68" s="56"/>
      <c r="F68" s="104">
        <f>ROW()</f>
        <v>68</v>
      </c>
      <c r="G68" s="121"/>
      <c r="H68" s="116"/>
      <c r="I68" s="116"/>
      <c r="J68" s="118"/>
      <c r="K68" s="48"/>
      <c r="L68" s="48"/>
      <c r="M68" s="48"/>
      <c r="N68" s="48"/>
      <c r="O68" s="48"/>
      <c r="P68" s="48"/>
      <c r="Q68" s="22"/>
      <c r="R68" s="48"/>
      <c r="S68" s="48"/>
      <c r="T68" s="48"/>
      <c r="U68" s="48"/>
      <c r="V68" s="48"/>
      <c r="W68" s="48"/>
      <c r="X68" s="22"/>
      <c r="Y68" s="22"/>
      <c r="Z68" s="104"/>
      <c r="AB68" s="255">
        <f>IF(ABS(Q68-SUM(K68,L68,N68,O68,P68,M68))&lt;=0.5,"OK","Q68: ERROR")</f>
      </c>
      <c r="AC68" s="255">
        <f>IF(ABS(X68-SUM(R68,S68,U68,V68,W68,T68))&lt;=0.5,"OK","X68: ERROR")</f>
      </c>
      <c r="AD68" s="255">
        <f>IF(ABS(Y68-SUM(X68,Q68))&lt;=0.5,"OK","Y68: ERROR")</f>
      </c>
      <c r="AH68" s="56"/>
      <c r="AJ68" s="168"/>
    </row>
    <row r="69" spans="1:36" ht="15" customHeight="1" x14ac:dyDescent="0.25">
      <c r="A69" s="168"/>
      <c r="C69" s="168"/>
      <c r="D69" s="87" t="s">
        <v>300</v>
      </c>
      <c r="E69" s="168"/>
      <c r="F69" s="104">
        <f>ROW()</f>
        <v>69</v>
      </c>
      <c r="G69" s="121"/>
      <c r="H69" s="116"/>
      <c r="I69" s="116"/>
      <c r="J69" s="118"/>
      <c r="K69" s="48"/>
      <c r="L69" s="48"/>
      <c r="M69" s="48"/>
      <c r="N69" s="48"/>
      <c r="O69" s="48"/>
      <c r="P69" s="48"/>
      <c r="Q69" s="22"/>
      <c r="R69" s="48"/>
      <c r="S69" s="48"/>
      <c r="T69" s="48"/>
      <c r="U69" s="48"/>
      <c r="V69" s="48"/>
      <c r="W69" s="48"/>
      <c r="X69" s="22"/>
      <c r="Y69" s="22"/>
      <c r="Z69" s="104"/>
      <c r="AB69" s="255">
        <f>IF(ABS(Q69-SUM(K69,L69,N69,O69,P69,M69))&lt;=0.5,"OK","Q69: ERROR")</f>
      </c>
      <c r="AC69" s="255">
        <f>IF(ABS(X69-SUM(R69,S69,U69,V69,W69,T69))&lt;=0.5,"OK","X69: ERROR")</f>
      </c>
      <c r="AD69" s="255">
        <f>IF(ABS(Y69-SUM(X69,Q69))&lt;=0.5,"OK","Y69: ERROR")</f>
      </c>
      <c r="AH69" s="168"/>
      <c r="AJ69" s="168"/>
    </row>
    <row r="70" spans="1:36" ht="35.25" customHeight="1" x14ac:dyDescent="0.3">
      <c r="C70" s="168"/>
      <c r="D70" s="176" t="s">
        <v>301</v>
      </c>
      <c r="F70" s="104">
        <f>ROW()</f>
        <v>70</v>
      </c>
      <c r="G70" s="116"/>
      <c r="H70" s="116"/>
      <c r="I70" s="116"/>
      <c r="J70" s="109"/>
      <c r="K70" s="49"/>
      <c r="L70" s="49"/>
      <c r="M70" s="49"/>
      <c r="N70" s="49"/>
      <c r="O70" s="49"/>
      <c r="P70" s="49"/>
      <c r="Q70" s="22"/>
      <c r="R70" s="49"/>
      <c r="S70" s="49"/>
      <c r="T70" s="49"/>
      <c r="U70" s="49"/>
      <c r="V70" s="49"/>
      <c r="W70" s="49"/>
      <c r="X70" s="22"/>
      <c r="Y70" s="22"/>
      <c r="Z70" s="104"/>
      <c r="AB70" s="255">
        <f>IF(ABS(Q70-SUM(K70,L70,N70,O70,M70,P70))&lt;=0.5,"OK","Q70: ERROR")</f>
      </c>
      <c r="AC70" s="255">
        <f>IF(ABS(X70-SUM(R70,S70,U70,V70,T70,W70))&lt;=0.5,"OK","X70: ERROR")</f>
      </c>
      <c r="AD70" s="255">
        <f>IF(ABS(Y70-SUM(X70,Q70))&lt;=0.5,"OK","Y70: ERROR")</f>
      </c>
      <c r="AJ70" s="168"/>
    </row>
    <row r="71" spans="1:36" ht="52.5" customHeight="1" x14ac:dyDescent="0.3">
      <c r="C71" s="168"/>
      <c r="D71" s="176" t="s">
        <v>302</v>
      </c>
      <c r="F71" s="104">
        <f>ROW()</f>
        <v>71</v>
      </c>
      <c r="G71" s="116"/>
      <c r="H71" s="116"/>
      <c r="I71" s="116"/>
      <c r="J71" s="110"/>
      <c r="K71" s="22"/>
      <c r="L71" s="22"/>
      <c r="M71" s="22"/>
      <c r="N71" s="22"/>
      <c r="O71" s="22"/>
      <c r="P71" s="22"/>
      <c r="Q71" s="22"/>
      <c r="R71" s="22"/>
      <c r="S71" s="22"/>
      <c r="T71" s="22"/>
      <c r="U71" s="22"/>
      <c r="V71" s="22"/>
      <c r="W71" s="22"/>
      <c r="X71" s="22"/>
      <c r="Y71" s="22"/>
      <c r="Z71" s="104"/>
      <c r="AB71" s="255">
        <f>IF(ABS(Q71-SUM(K71,L71,N71,O71,M71,P71))&lt;=0.5,"OK","Q71: ERROR")</f>
      </c>
      <c r="AC71" s="255">
        <f>IF(ABS(X71-SUM(R71,S71,U71,V71,T71,W71))&lt;=0.5,"OK","X71: ERROR")</f>
      </c>
      <c r="AD71" s="255">
        <f>IF(ABS(Y71-SUM(X71,Q71))&lt;=0.5,"OK","Y71: ERROR")</f>
      </c>
      <c r="AJ71" s="168"/>
    </row>
    <row r="72" spans="1:36" ht="15" customHeight="1" x14ac:dyDescent="0.25">
      <c r="C72" s="168"/>
      <c r="D72" s="86" t="s">
        <v>303</v>
      </c>
      <c r="F72" s="104">
        <f>ROW()</f>
        <v>72</v>
      </c>
      <c r="G72" s="116"/>
      <c r="H72" s="116"/>
      <c r="I72" s="116"/>
      <c r="J72" s="109"/>
      <c r="K72" s="48"/>
      <c r="L72" s="48"/>
      <c r="M72" s="48"/>
      <c r="N72" s="48"/>
      <c r="O72" s="48"/>
      <c r="P72" s="48"/>
      <c r="Q72" s="22"/>
      <c r="R72" s="48"/>
      <c r="S72" s="48"/>
      <c r="T72" s="48"/>
      <c r="U72" s="48"/>
      <c r="V72" s="48"/>
      <c r="W72" s="48"/>
      <c r="X72" s="22"/>
      <c r="Y72" s="22"/>
      <c r="Z72" s="104"/>
      <c r="AB72" s="255">
        <f>IF(ABS(Q72-SUM(K72,L72,N72,O72,M72,P72))&lt;=0.5,"OK","Q72: ERROR")</f>
      </c>
      <c r="AC72" s="255">
        <f>IF(ABS(X72-SUM(R72,S72,U72,V72,T72,W72))&lt;=0.5,"OK","X72: ERROR")</f>
      </c>
      <c r="AD72" s="255">
        <f>IF(ABS(Y72-SUM(X72,Q72))&lt;=0.5,"OK","Y72: ERROR")</f>
      </c>
      <c r="AJ72" s="168"/>
    </row>
    <row r="73" spans="1:36" ht="15" customHeight="1" x14ac:dyDescent="0.25">
      <c r="C73" s="168"/>
      <c r="D73" s="87" t="s">
        <v>287</v>
      </c>
      <c r="F73" s="104">
        <f>ROW()</f>
        <v>73</v>
      </c>
      <c r="G73" s="116"/>
      <c r="H73" s="116"/>
      <c r="I73" s="116"/>
      <c r="J73" s="109"/>
      <c r="K73" s="48"/>
      <c r="L73" s="48"/>
      <c r="M73" s="48"/>
      <c r="N73" s="48"/>
      <c r="O73" s="48"/>
      <c r="P73" s="48"/>
      <c r="Q73" s="22"/>
      <c r="R73" s="48"/>
      <c r="S73" s="48"/>
      <c r="T73" s="48"/>
      <c r="U73" s="48"/>
      <c r="V73" s="48"/>
      <c r="W73" s="48"/>
      <c r="X73" s="22"/>
      <c r="Y73" s="22"/>
      <c r="Z73" s="104"/>
      <c r="AB73" s="255">
        <f>IF(ABS(Q73-SUM(K73,L73,N73,O73,M73,P73))&lt;=0.5,"OK","Q73: ERROR")</f>
      </c>
      <c r="AC73" s="255">
        <f>IF(ABS(X73-SUM(R73,S73,U73,V73,T73,W73))&lt;=0.5,"OK","X73: ERROR")</f>
      </c>
      <c r="AD73" s="255">
        <f>IF(ABS(Y73-SUM(X73,Q73))&lt;=0.5,"OK","Y73: ERROR")</f>
      </c>
      <c r="AJ73" s="168"/>
    </row>
    <row r="74" spans="1:36" ht="28.75" customHeight="1" x14ac:dyDescent="0.25">
      <c r="C74" s="168"/>
      <c r="D74" s="90" t="s">
        <v>288</v>
      </c>
      <c r="F74" s="104">
        <f>ROW()</f>
        <v>74</v>
      </c>
      <c r="G74" s="116"/>
      <c r="H74" s="116"/>
      <c r="I74" s="116"/>
      <c r="J74" s="109"/>
      <c r="K74" s="48"/>
      <c r="L74" s="48"/>
      <c r="M74" s="48"/>
      <c r="N74" s="48"/>
      <c r="O74" s="48"/>
      <c r="P74" s="48"/>
      <c r="Q74" s="22"/>
      <c r="R74" s="48"/>
      <c r="S74" s="48"/>
      <c r="T74" s="48"/>
      <c r="U74" s="48"/>
      <c r="V74" s="48"/>
      <c r="W74" s="48"/>
      <c r="X74" s="22"/>
      <c r="Y74" s="22"/>
      <c r="Z74" s="104"/>
      <c r="AB74" s="255">
        <f>IF(ABS(Q74-SUM(K74,L74,N74,O74,M74,P74))&lt;=0.5,"OK","Q74: ERROR")</f>
      </c>
      <c r="AC74" s="255">
        <f>IF(ABS(X74-SUM(R74,S74,U74,V74,T74,W74))&lt;=0.5,"OK","X74: ERROR")</f>
      </c>
      <c r="AD74" s="255">
        <f>IF(ABS(Y74-SUM(X74,Q74))&lt;=0.5,"OK","Y74: ERROR")</f>
      </c>
      <c r="AJ74" s="168"/>
    </row>
    <row r="75" spans="1:36" ht="28.75" customHeight="1" x14ac:dyDescent="0.25">
      <c r="C75" s="168"/>
      <c r="D75" s="90" t="s">
        <v>304</v>
      </c>
      <c r="F75" s="104">
        <f>ROW()</f>
        <v>75</v>
      </c>
      <c r="G75" s="116"/>
      <c r="H75" s="116"/>
      <c r="I75" s="116"/>
      <c r="J75" s="109"/>
      <c r="K75" s="48"/>
      <c r="L75" s="61"/>
      <c r="M75" s="48"/>
      <c r="N75" s="48"/>
      <c r="O75" s="48"/>
      <c r="P75" s="48"/>
      <c r="Q75" s="22"/>
      <c r="R75" s="48"/>
      <c r="S75" s="61"/>
      <c r="T75" s="48"/>
      <c r="U75" s="48"/>
      <c r="V75" s="48"/>
      <c r="W75" s="48"/>
      <c r="X75" s="22"/>
      <c r="Y75" s="22"/>
      <c r="Z75" s="104"/>
      <c r="AB75" s="255">
        <f>IF(ABS(Q75-SUM(K75,N75,O75,M75,P75))&lt;=0.5,"OK","Q75: ERROR")</f>
      </c>
      <c r="AC75" s="255">
        <f>IF(ABS(X75-SUM(R75,U75,V75,T75,W75))&lt;=0.5,"OK","X75: ERROR")</f>
      </c>
      <c r="AD75" s="255">
        <f>IF(ABS(Y75-SUM(X75,Q75))&lt;=0.5,"OK","Y75: ERROR")</f>
      </c>
      <c r="AJ75" s="168"/>
    </row>
    <row r="76" spans="1:36" ht="25" customHeight="1" x14ac:dyDescent="0.3">
      <c r="C76" s="168"/>
      <c r="D76" s="176" t="s">
        <v>305</v>
      </c>
      <c r="F76" s="104">
        <f>ROW()</f>
        <v>76</v>
      </c>
      <c r="G76" s="121"/>
      <c r="H76" s="116"/>
      <c r="I76" s="116"/>
      <c r="J76" s="110"/>
      <c r="K76" s="22"/>
      <c r="L76" s="61"/>
      <c r="M76" s="48"/>
      <c r="N76" s="22"/>
      <c r="O76" s="48"/>
      <c r="P76" s="48"/>
      <c r="Q76" s="22"/>
      <c r="R76" s="48"/>
      <c r="S76" s="61"/>
      <c r="T76" s="48"/>
      <c r="U76" s="48"/>
      <c r="V76" s="48"/>
      <c r="W76" s="48"/>
      <c r="X76" s="22"/>
      <c r="Y76" s="22"/>
      <c r="Z76" s="104"/>
      <c r="AB76" s="255">
        <f>IF(ABS(Q76-SUM(K76,N76,O76,P76,M76))&lt;=0.5,"OK","Q76: ERROR")</f>
      </c>
      <c r="AC76" s="255">
        <f>IF(ABS(X76-SUM(R76,U76,V76,W76,T76))&lt;=0.5,"OK","X76: ERROR")</f>
      </c>
      <c r="AD76" s="255">
        <f>IF(ABS(Y76-SUM(X76,Q76))&lt;=0.5,"OK","Y76: ERROR")</f>
      </c>
      <c r="AJ76" s="168"/>
    </row>
    <row r="77" spans="1:36" ht="15" customHeight="1" x14ac:dyDescent="0.25">
      <c r="C77" s="168"/>
      <c r="D77" s="89" t="s">
        <v>306</v>
      </c>
      <c r="F77" s="104">
        <f>ROW()</f>
        <v>77</v>
      </c>
      <c r="G77" s="121"/>
      <c r="H77" s="116"/>
      <c r="I77" s="116"/>
      <c r="J77" s="110"/>
      <c r="K77" s="48"/>
      <c r="L77" s="61"/>
      <c r="M77" s="48"/>
      <c r="N77" s="48"/>
      <c r="O77" s="48"/>
      <c r="P77" s="48"/>
      <c r="Q77" s="22"/>
      <c r="R77" s="48"/>
      <c r="S77" s="61"/>
      <c r="T77" s="48"/>
      <c r="U77" s="48"/>
      <c r="V77" s="48"/>
      <c r="W77" s="48"/>
      <c r="X77" s="22"/>
      <c r="Y77" s="22"/>
      <c r="Z77" s="104"/>
      <c r="AB77" s="255">
        <f>IF(ABS(Q77-SUM(K77,N77,O77,P77,M77))&lt;=0.5,"OK","Q77: ERROR")</f>
      </c>
      <c r="AC77" s="255">
        <f>IF(ABS(X77-SUM(R77,U77,V77,W77,T77))&lt;=0.5,"OK","X77: ERROR")</f>
      </c>
      <c r="AD77" s="255">
        <f>IF(ABS(Y77-SUM(X77,Q77))&lt;=0.5,"OK","Y77: ERROR")</f>
      </c>
      <c r="AJ77" s="168"/>
    </row>
    <row r="78" spans="1:36" ht="15" customHeight="1" x14ac:dyDescent="0.25">
      <c r="C78" s="168"/>
      <c r="D78" s="90" t="s">
        <v>307</v>
      </c>
      <c r="F78" s="104">
        <f>ROW()</f>
        <v>78</v>
      </c>
      <c r="G78" s="121"/>
      <c r="H78" s="116"/>
      <c r="I78" s="116"/>
      <c r="J78" s="110"/>
      <c r="K78" s="48"/>
      <c r="L78" s="61"/>
      <c r="M78" s="48"/>
      <c r="N78" s="48"/>
      <c r="O78" s="48"/>
      <c r="P78" s="48"/>
      <c r="Q78" s="22"/>
      <c r="R78" s="48"/>
      <c r="S78" s="61"/>
      <c r="T78" s="48"/>
      <c r="U78" s="48"/>
      <c r="V78" s="48"/>
      <c r="W78" s="48"/>
      <c r="X78" s="22"/>
      <c r="Y78" s="22"/>
      <c r="Z78" s="104"/>
      <c r="AB78" s="255">
        <f>IF(ABS(Q78-SUM(K78,N78,O78,P78,M78))&lt;=0.5,"OK","Q78: ERROR")</f>
      </c>
      <c r="AC78" s="255">
        <f>IF(ABS(X78-SUM(R78,U78,V78,W78,T78))&lt;=0.5,"OK","X78: ERROR")</f>
      </c>
      <c r="AD78" s="255">
        <f>IF(ABS(Y78-SUM(X78,Q78))&lt;=0.5,"OK","Y78: ERROR")</f>
      </c>
      <c r="AJ78" s="168"/>
    </row>
    <row r="79" spans="1:36" ht="38.25" customHeight="1" x14ac:dyDescent="0.3">
      <c r="C79" s="168"/>
      <c r="D79" s="176" t="s">
        <v>304</v>
      </c>
      <c r="F79" s="104">
        <f>ROW()</f>
        <v>79</v>
      </c>
      <c r="G79" s="116"/>
      <c r="H79" s="116"/>
      <c r="I79" s="116"/>
      <c r="J79" s="110"/>
      <c r="K79" s="22"/>
      <c r="L79" s="61"/>
      <c r="M79" s="22"/>
      <c r="N79" s="22"/>
      <c r="O79" s="22"/>
      <c r="P79" s="22"/>
      <c r="Q79" s="22"/>
      <c r="R79" s="22"/>
      <c r="S79" s="61"/>
      <c r="T79" s="22"/>
      <c r="U79" s="22"/>
      <c r="V79" s="22"/>
      <c r="W79" s="22"/>
      <c r="X79" s="22"/>
      <c r="Y79" s="22"/>
      <c r="Z79" s="104"/>
      <c r="AB79" s="255">
        <f>IF(ABS(Q79-SUM(K79,N79,O79,M79,P79))&lt;=0.5,"OK","Q79: ERROR")</f>
      </c>
      <c r="AC79" s="255">
        <f>IF(ABS(X79-SUM(R79,U79,V79,T79,W79))&lt;=0.5,"OK","X79: ERROR")</f>
      </c>
      <c r="AD79" s="255">
        <f>IF(ABS(Y79-SUM(X79,Q79))&lt;=0.5,"OK","Y79: ERROR")</f>
      </c>
      <c r="AJ79" s="168"/>
    </row>
    <row r="80" spans="1:36" ht="15" customHeight="1" x14ac:dyDescent="0.25">
      <c r="C80" s="168"/>
      <c r="D80" s="89" t="s">
        <v>308</v>
      </c>
      <c r="F80" s="104">
        <f>ROW()</f>
        <v>80</v>
      </c>
      <c r="G80" s="116"/>
      <c r="H80" s="116"/>
      <c r="I80" s="116"/>
      <c r="J80" s="109"/>
      <c r="K80" s="48"/>
      <c r="L80" s="61"/>
      <c r="M80" s="48"/>
      <c r="N80" s="48"/>
      <c r="O80" s="48"/>
      <c r="P80" s="48"/>
      <c r="Q80" s="22"/>
      <c r="R80" s="48"/>
      <c r="S80" s="61"/>
      <c r="T80" s="48"/>
      <c r="U80" s="48"/>
      <c r="V80" s="48"/>
      <c r="W80" s="48"/>
      <c r="X80" s="22"/>
      <c r="Y80" s="22"/>
      <c r="Z80" s="104"/>
      <c r="AB80" s="255">
        <f>IF(ABS(Q80-SUM(K80,N80,O80,M80,P80))&lt;=0.5,"OK","Q80: ERROR")</f>
      </c>
      <c r="AC80" s="255">
        <f>IF(ABS(X80-SUM(R80,U80,V80,T80,W80))&lt;=0.5,"OK","X80: ERROR")</f>
      </c>
      <c r="AD80" s="255">
        <f>IF(ABS(Y80-SUM(X80,Q80))&lt;=0.5,"OK","Y80: ERROR")</f>
      </c>
      <c r="AJ80" s="168"/>
    </row>
    <row r="81" spans="3:36" ht="15" customHeight="1" x14ac:dyDescent="0.25">
      <c r="C81" s="168"/>
      <c r="D81" s="91" t="s">
        <v>309</v>
      </c>
      <c r="F81" s="104">
        <f>ROW()</f>
        <v>81</v>
      </c>
      <c r="G81" s="116"/>
      <c r="H81" s="116"/>
      <c r="I81" s="116"/>
      <c r="J81" s="109"/>
      <c r="K81" s="48"/>
      <c r="L81" s="61"/>
      <c r="M81" s="48"/>
      <c r="N81" s="48"/>
      <c r="O81" s="48"/>
      <c r="P81" s="48"/>
      <c r="Q81" s="22"/>
      <c r="R81" s="48"/>
      <c r="S81" s="61"/>
      <c r="T81" s="48"/>
      <c r="U81" s="48"/>
      <c r="V81" s="48"/>
      <c r="W81" s="48"/>
      <c r="X81" s="22"/>
      <c r="Y81" s="22"/>
      <c r="Z81" s="104"/>
      <c r="AB81" s="255">
        <f>IF(ABS(Q81-SUM(K81,N81,O81,M81,P81))&lt;=0.5,"OK","Q81: ERROR")</f>
      </c>
      <c r="AC81" s="255">
        <f>IF(ABS(X81-SUM(R81,U81,V81,T81,W81))&lt;=0.5,"OK","X81: ERROR")</f>
      </c>
      <c r="AD81" s="255">
        <f>IF(ABS(Y81-SUM(X81,Q81))&lt;=0.5,"OK","Y81: ERROR")</f>
      </c>
      <c r="AJ81" s="168"/>
    </row>
    <row r="82" spans="3:36" ht="15" customHeight="1" x14ac:dyDescent="0.25">
      <c r="C82" s="168"/>
      <c r="D82" s="90" t="s">
        <v>310</v>
      </c>
      <c r="F82" s="104">
        <f>ROW()</f>
        <v>82</v>
      </c>
      <c r="G82" s="116"/>
      <c r="H82" s="116"/>
      <c r="I82" s="116"/>
      <c r="J82" s="109"/>
      <c r="K82" s="48"/>
      <c r="L82" s="61"/>
      <c r="M82" s="48"/>
      <c r="N82" s="48"/>
      <c r="O82" s="48"/>
      <c r="P82" s="48"/>
      <c r="Q82" s="22"/>
      <c r="R82" s="48"/>
      <c r="S82" s="61"/>
      <c r="T82" s="48"/>
      <c r="U82" s="48"/>
      <c r="V82" s="48"/>
      <c r="W82" s="48"/>
      <c r="X82" s="22"/>
      <c r="Y82" s="22"/>
      <c r="Z82" s="104"/>
      <c r="AB82" s="255">
        <f>IF(ABS(Q82-SUM(K82,N82,O82,M82,P82))&lt;=0.5,"OK","Q82: ERROR")</f>
      </c>
      <c r="AC82" s="255">
        <f>IF(ABS(X82-SUM(R82,U82,V82,T82,W82))&lt;=0.5,"OK","X82: ERROR")</f>
      </c>
      <c r="AD82" s="255">
        <f>IF(ABS(Y82-SUM(X82,Q82))&lt;=0.5,"OK","Y82: ERROR")</f>
      </c>
      <c r="AJ82" s="168"/>
    </row>
    <row r="83" spans="3:36" ht="15" customHeight="1" x14ac:dyDescent="0.25">
      <c r="C83" s="168"/>
      <c r="D83" s="90" t="s">
        <v>311</v>
      </c>
      <c r="F83" s="104">
        <f>ROW()</f>
        <v>83</v>
      </c>
      <c r="G83" s="116"/>
      <c r="H83" s="116"/>
      <c r="I83" s="116"/>
      <c r="J83" s="109"/>
      <c r="K83" s="48"/>
      <c r="L83" s="61"/>
      <c r="M83" s="61"/>
      <c r="N83" s="48"/>
      <c r="O83" s="61"/>
      <c r="P83" s="61"/>
      <c r="Q83" s="22"/>
      <c r="R83" s="61"/>
      <c r="S83" s="61"/>
      <c r="T83" s="61"/>
      <c r="U83" s="61"/>
      <c r="V83" s="61"/>
      <c r="W83" s="61"/>
      <c r="X83" s="61"/>
      <c r="Y83" s="22"/>
      <c r="Z83" s="104"/>
      <c r="AB83" s="255">
        <f>IF(ABS(Q83-SUM(K83,N83))&lt;=0.5,"OK","Q83: ERROR")</f>
      </c>
      <c r="AD83" s="255">
        <f>IF(ABS(Y83-SUM(Q83))&lt;=0.5,"OK","Y83: ERROR")</f>
      </c>
      <c r="AJ83" s="168"/>
    </row>
    <row r="84" spans="3:36" ht="15" customHeight="1" x14ac:dyDescent="0.25">
      <c r="C84" s="168"/>
      <c r="D84" s="90" t="s">
        <v>312</v>
      </c>
      <c r="F84" s="104">
        <f>ROW()</f>
        <v>84</v>
      </c>
      <c r="G84" s="116"/>
      <c r="H84" s="116"/>
      <c r="I84" s="116"/>
      <c r="J84" s="109"/>
      <c r="K84" s="48"/>
      <c r="L84" s="61"/>
      <c r="M84" s="61"/>
      <c r="N84" s="48"/>
      <c r="O84" s="61"/>
      <c r="P84" s="61"/>
      <c r="Q84" s="22"/>
      <c r="R84" s="61"/>
      <c r="S84" s="61"/>
      <c r="T84" s="61"/>
      <c r="U84" s="61"/>
      <c r="V84" s="61"/>
      <c r="W84" s="61"/>
      <c r="X84" s="61"/>
      <c r="Y84" s="22"/>
      <c r="Z84" s="104"/>
      <c r="AB84" s="255">
        <f>IF(ABS(Q84-SUM(K84,N84))&lt;=0.5,"OK","Q84: ERROR")</f>
      </c>
      <c r="AD84" s="255">
        <f>IF(ABS(Y84-SUM(Q84))&lt;=0.5,"OK","Y84: ERROR")</f>
      </c>
      <c r="AJ84" s="168"/>
    </row>
    <row r="85" spans="3:36" ht="25" customHeight="1" x14ac:dyDescent="0.3">
      <c r="C85" s="168"/>
      <c r="D85" s="176" t="s">
        <v>266</v>
      </c>
      <c r="F85" s="104">
        <f>ROW()</f>
        <v>85</v>
      </c>
      <c r="G85" s="116"/>
      <c r="H85" s="116"/>
      <c r="I85" s="116"/>
      <c r="J85" s="109"/>
      <c r="K85" s="48"/>
      <c r="L85" s="61"/>
      <c r="M85" s="48"/>
      <c r="N85" s="48"/>
      <c r="O85" s="48"/>
      <c r="P85" s="48"/>
      <c r="Q85" s="22"/>
      <c r="R85" s="48"/>
      <c r="S85" s="61"/>
      <c r="T85" s="48"/>
      <c r="U85" s="48"/>
      <c r="V85" s="48"/>
      <c r="W85" s="48"/>
      <c r="X85" s="22"/>
      <c r="Y85" s="22"/>
      <c r="Z85" s="104"/>
      <c r="AB85" s="255">
        <f>IF(ABS(Q85-SUM(K85,N85,O85,M85,P85))&lt;=0.5,"OK","Q85: ERROR")</f>
      </c>
      <c r="AC85" s="255">
        <f>IF(ABS(X85-SUM(R85,U85,V85,T85,W85))&lt;=0.5,"OK","X85: ERROR")</f>
      </c>
      <c r="AD85" s="255">
        <f>IF(ABS(Y85-SUM(X85,Q85))&lt;=0.5,"OK","Y85: ERROR")</f>
      </c>
      <c r="AJ85" s="168"/>
    </row>
    <row r="86" spans="3:36" ht="25" customHeight="1" x14ac:dyDescent="0.3">
      <c r="C86" s="168"/>
      <c r="D86" s="176" t="s">
        <v>313</v>
      </c>
      <c r="F86" s="104">
        <f>ROW()</f>
        <v>86</v>
      </c>
      <c r="G86" s="116"/>
      <c r="H86" s="116"/>
      <c r="I86" s="116"/>
      <c r="J86" s="110"/>
      <c r="K86" s="48"/>
      <c r="L86" s="48"/>
      <c r="M86" s="48"/>
      <c r="N86" s="48"/>
      <c r="O86" s="48"/>
      <c r="P86" s="48"/>
      <c r="Q86" s="22"/>
      <c r="R86" s="48"/>
      <c r="S86" s="48"/>
      <c r="T86" s="48"/>
      <c r="U86" s="48"/>
      <c r="V86" s="48"/>
      <c r="W86" s="48"/>
      <c r="X86" s="22"/>
      <c r="Y86" s="22"/>
      <c r="Z86" s="104"/>
      <c r="AB86" s="255">
        <f>IF(ABS(Q86-SUM(K86,L86,N86,O86,M86,P86))&lt;=0.5,"OK","Q86: ERROR")</f>
      </c>
      <c r="AC86" s="255">
        <f>IF(ABS(X86-SUM(R86,S86,U86,V86,T86,W86))&lt;=0.5,"OK","X86: ERROR")</f>
      </c>
      <c r="AD86" s="255">
        <f>IF(ABS(Y86-SUM(X86,Q86))&lt;=0.5,"OK","Y86: ERROR")</f>
      </c>
      <c r="AJ86" s="168"/>
    </row>
    <row r="87" spans="3:36" ht="15" customHeight="1" x14ac:dyDescent="0.25">
      <c r="C87" s="168"/>
      <c r="D87" s="89" t="s">
        <v>274</v>
      </c>
      <c r="F87" s="104">
        <f>ROW()</f>
        <v>87</v>
      </c>
      <c r="G87" s="116"/>
      <c r="H87" s="116"/>
      <c r="I87" s="116"/>
      <c r="J87" s="109"/>
      <c r="K87" s="48"/>
      <c r="L87" s="48"/>
      <c r="M87" s="48"/>
      <c r="N87" s="48"/>
      <c r="O87" s="48"/>
      <c r="P87" s="48"/>
      <c r="Q87" s="22"/>
      <c r="R87" s="48"/>
      <c r="S87" s="48"/>
      <c r="T87" s="48"/>
      <c r="U87" s="48"/>
      <c r="V87" s="48"/>
      <c r="W87" s="48"/>
      <c r="X87" s="22"/>
      <c r="Y87" s="22"/>
      <c r="Z87" s="104"/>
      <c r="AB87" s="255">
        <f>IF(ABS(Q87-SUM(K87,L87,N87,O87,M87,P87))&lt;=0.5,"OK","Q87: ERROR")</f>
      </c>
      <c r="AC87" s="255">
        <f>IF(ABS(X87-SUM(R87,S87,U87,V87,T87,W87))&lt;=0.5,"OK","X87: ERROR")</f>
      </c>
      <c r="AD87" s="255">
        <f>IF(ABS(Y87-SUM(X87,Q87))&lt;=0.5,"OK","Y87: ERROR")</f>
      </c>
      <c r="AJ87" s="168"/>
    </row>
    <row r="88" spans="3:36" ht="30.75" customHeight="1" x14ac:dyDescent="0.25">
      <c r="C88" s="168"/>
      <c r="D88" s="90" t="s">
        <v>314</v>
      </c>
      <c r="F88" s="104">
        <f>ROW()</f>
        <v>88</v>
      </c>
      <c r="G88" s="116"/>
      <c r="H88" s="116"/>
      <c r="I88" s="116"/>
      <c r="J88" s="109"/>
      <c r="K88" s="48"/>
      <c r="L88" s="48"/>
      <c r="M88" s="48"/>
      <c r="N88" s="48"/>
      <c r="O88" s="48"/>
      <c r="P88" s="48"/>
      <c r="Q88" s="22"/>
      <c r="R88" s="48"/>
      <c r="S88" s="48"/>
      <c r="T88" s="48"/>
      <c r="U88" s="48"/>
      <c r="V88" s="48"/>
      <c r="W88" s="48"/>
      <c r="X88" s="22"/>
      <c r="Y88" s="22"/>
      <c r="Z88" s="104"/>
      <c r="AB88" s="255">
        <f>IF(ABS(Q88-SUM(K88,L88,N88,O88,M88,P88))&lt;=0.5,"OK","Q88: ERROR")</f>
      </c>
      <c r="AC88" s="255">
        <f>IF(ABS(X88-SUM(R88,S88,U88,V88,T88,W88))&lt;=0.5,"OK","X88: ERROR")</f>
      </c>
      <c r="AD88" s="255">
        <f>IF(ABS(Y88-SUM(X88,Q88))&lt;=0.5,"OK","Y88: ERROR")</f>
      </c>
      <c r="AJ88" s="168"/>
    </row>
    <row r="89" spans="3:36" ht="25" customHeight="1" x14ac:dyDescent="0.3">
      <c r="C89" s="168"/>
      <c r="D89" s="176" t="s">
        <v>315</v>
      </c>
      <c r="F89" s="104">
        <f>ROW()</f>
        <v>89</v>
      </c>
      <c r="G89" s="116"/>
      <c r="H89" s="116"/>
      <c r="I89" s="116"/>
      <c r="J89" s="110"/>
      <c r="K89" s="48"/>
      <c r="L89" s="61"/>
      <c r="M89" s="48"/>
      <c r="N89" s="48"/>
      <c r="O89" s="48"/>
      <c r="P89" s="48"/>
      <c r="Q89" s="22"/>
      <c r="R89" s="48"/>
      <c r="S89" s="61"/>
      <c r="T89" s="48"/>
      <c r="U89" s="48"/>
      <c r="V89" s="48"/>
      <c r="W89" s="48"/>
      <c r="X89" s="22"/>
      <c r="Y89" s="22"/>
      <c r="Z89" s="104"/>
      <c r="AB89" s="255">
        <f>IF(ABS(Q89-SUM(K89,N89,O89,M89,P89))&lt;=0.5,"OK","Q89: ERROR")</f>
      </c>
      <c r="AC89" s="255">
        <f>IF(ABS(X89-SUM(R89,U89,V89,T89,W89))&lt;=0.5,"OK","X89: ERROR")</f>
      </c>
      <c r="AD89" s="255">
        <f>IF(ABS(Y89-SUM(X89,Q89))&lt;=0.5,"OK","Y89: ERROR")</f>
      </c>
      <c r="AJ89" s="168"/>
    </row>
    <row r="90" spans="3:36" ht="31.5" customHeight="1" x14ac:dyDescent="0.3">
      <c r="C90" s="168"/>
      <c r="D90" s="176" t="s">
        <v>316</v>
      </c>
      <c r="F90" s="104">
        <f>ROW()</f>
        <v>90</v>
      </c>
      <c r="G90" s="116"/>
      <c r="H90" s="116"/>
      <c r="I90" s="116"/>
      <c r="J90" s="110"/>
      <c r="K90" s="48"/>
      <c r="L90" s="61"/>
      <c r="M90" s="48"/>
      <c r="N90" s="48"/>
      <c r="O90" s="48"/>
      <c r="P90" s="48"/>
      <c r="Q90" s="22"/>
      <c r="R90" s="48"/>
      <c r="S90" s="61"/>
      <c r="T90" s="48"/>
      <c r="U90" s="48"/>
      <c r="V90" s="48"/>
      <c r="W90" s="48"/>
      <c r="X90" s="22"/>
      <c r="Y90" s="22"/>
      <c r="Z90" s="104"/>
      <c r="AB90" s="255">
        <f>IF(ABS(Q90-SUM(K90,N90,O90,M90,P90))&lt;=0.5,"OK","Q90: ERROR")</f>
      </c>
      <c r="AC90" s="255">
        <f>IF(ABS(X90-SUM(R90,U90,V90,T90,W90))&lt;=0.5,"OK","X90: ERROR")</f>
      </c>
      <c r="AD90" s="255">
        <f>IF(ABS(Y90-SUM(X90,Q90))&lt;=0.5,"OK","Y90: ERROR")</f>
      </c>
      <c r="AJ90" s="168"/>
    </row>
    <row r="91" spans="3:36" ht="25" customHeight="1" x14ac:dyDescent="0.3">
      <c r="C91" s="168"/>
      <c r="D91" s="176" t="s">
        <v>317</v>
      </c>
      <c r="F91" s="104">
        <f>ROW()</f>
        <v>91</v>
      </c>
      <c r="G91" s="116"/>
      <c r="H91" s="116"/>
      <c r="I91" s="116"/>
      <c r="J91" s="110"/>
      <c r="K91" s="48"/>
      <c r="L91" s="61"/>
      <c r="M91" s="48"/>
      <c r="N91" s="48"/>
      <c r="O91" s="48"/>
      <c r="P91" s="48"/>
      <c r="Q91" s="22"/>
      <c r="R91" s="48"/>
      <c r="S91" s="61"/>
      <c r="T91" s="48"/>
      <c r="U91" s="48"/>
      <c r="V91" s="48"/>
      <c r="W91" s="48"/>
      <c r="X91" s="22"/>
      <c r="Y91" s="22"/>
      <c r="Z91" s="104"/>
      <c r="AB91" s="255">
        <f>IF(ABS(Q91-SUM(K91,N91,O91,M91,P91))&lt;=0.5,"OK","Q91: ERROR")</f>
      </c>
      <c r="AC91" s="255">
        <f>IF(ABS(X91-SUM(R91,U91,V91,T91,W91))&lt;=0.5,"OK","X91: ERROR")</f>
      </c>
      <c r="AD91" s="255">
        <f>IF(ABS(Y91-SUM(X91,Q91))&lt;=0.5,"OK","Y91: ERROR")</f>
      </c>
      <c r="AJ91" s="168"/>
    </row>
    <row r="92" spans="3:36" ht="24" customHeight="1" x14ac:dyDescent="0.3">
      <c r="C92" s="168"/>
      <c r="D92" s="176" t="s">
        <v>318</v>
      </c>
      <c r="F92" s="104">
        <f>ROW()</f>
        <v>92</v>
      </c>
      <c r="G92" s="116"/>
      <c r="H92" s="116"/>
      <c r="I92" s="116"/>
      <c r="J92" s="110"/>
      <c r="K92" s="48"/>
      <c r="L92" s="61"/>
      <c r="M92" s="48"/>
      <c r="N92" s="48"/>
      <c r="O92" s="48"/>
      <c r="P92" s="48"/>
      <c r="Q92" s="22"/>
      <c r="R92" s="48"/>
      <c r="S92" s="61"/>
      <c r="T92" s="48"/>
      <c r="U92" s="48"/>
      <c r="V92" s="48"/>
      <c r="W92" s="48"/>
      <c r="X92" s="22"/>
      <c r="Y92" s="22"/>
      <c r="Z92" s="104"/>
      <c r="AB92" s="255">
        <f>IF(ABS(Q92-SUM(K92,N92,O92,M92,P92))&lt;=0.5,"OK","Q92: ERROR")</f>
      </c>
      <c r="AC92" s="255">
        <f>IF(ABS(X92-SUM(R92,U92,V92,T92,W92))&lt;=0.5,"OK","X92: ERROR")</f>
      </c>
      <c r="AD92" s="255">
        <f>IF(ABS(Y92-SUM(X92,Q92))&lt;=0.5,"OK","Y92: ERROR")</f>
      </c>
      <c r="AJ92" s="168"/>
    </row>
    <row r="93" spans="3:36" ht="28.75" customHeight="1" x14ac:dyDescent="0.25">
      <c r="C93" s="168"/>
      <c r="D93" s="90" t="s">
        <v>319</v>
      </c>
      <c r="F93" s="104">
        <f>ROW()</f>
        <v>93</v>
      </c>
      <c r="G93" s="116"/>
      <c r="H93" s="116"/>
      <c r="I93" s="116"/>
      <c r="J93" s="109"/>
      <c r="K93" s="48"/>
      <c r="L93" s="61"/>
      <c r="M93" s="48"/>
      <c r="N93" s="48"/>
      <c r="O93" s="48"/>
      <c r="P93" s="48"/>
      <c r="Q93" s="22"/>
      <c r="R93" s="61"/>
      <c r="S93" s="61"/>
      <c r="T93" s="61"/>
      <c r="U93" s="61"/>
      <c r="V93" s="61"/>
      <c r="W93" s="61"/>
      <c r="X93" s="61"/>
      <c r="Y93" s="22"/>
      <c r="Z93" s="104"/>
      <c r="AB93" s="255">
        <f>IF(ABS(Q93-SUM(K93,N93,O93,M93,P93))&lt;=0.5,"OK","Q93: ERROR")</f>
      </c>
      <c r="AD93" s="255">
        <f>IF(ABS(Y93-SUM(Q93))&lt;=0.5,"OK","Y93: ERROR")</f>
      </c>
      <c r="AJ93" s="168"/>
    </row>
    <row r="94" spans="3:36" ht="25" customHeight="1" x14ac:dyDescent="0.3">
      <c r="C94" s="168"/>
      <c r="D94" s="176" t="s">
        <v>320</v>
      </c>
      <c r="F94" s="104">
        <f>ROW()</f>
        <v>94</v>
      </c>
      <c r="G94" s="116"/>
      <c r="H94" s="116"/>
      <c r="I94" s="116"/>
      <c r="J94" s="110"/>
      <c r="K94" s="48"/>
      <c r="L94" s="61"/>
      <c r="M94" s="48"/>
      <c r="N94" s="48"/>
      <c r="O94" s="48"/>
      <c r="P94" s="48"/>
      <c r="Q94" s="22"/>
      <c r="R94" s="48"/>
      <c r="S94" s="61"/>
      <c r="T94" s="48"/>
      <c r="U94" s="48"/>
      <c r="V94" s="48"/>
      <c r="W94" s="48"/>
      <c r="X94" s="22"/>
      <c r="Y94" s="22"/>
      <c r="Z94" s="104"/>
      <c r="AB94" s="255">
        <f>IF(ABS(Q94-SUM(K94,N94,O94,M94,P94))&lt;=0.5,"OK","Q94: ERROR")</f>
      </c>
      <c r="AC94" s="255">
        <f>IF(ABS(X94-SUM(R94,U94,V94,T94,W94))&lt;=0.5,"OK","X94: ERROR")</f>
      </c>
      <c r="AD94" s="255">
        <f>IF(ABS(Y94-SUM(X94,Q94))&lt;=0.5,"OK","Y94: ERROR")</f>
      </c>
      <c r="AJ94" s="168"/>
    </row>
    <row r="95" spans="3:36" ht="25" customHeight="1" x14ac:dyDescent="0.3">
      <c r="C95" s="168"/>
      <c r="D95" s="176" t="s">
        <v>321</v>
      </c>
      <c r="F95" s="104">
        <f>ROW()</f>
        <v>95</v>
      </c>
      <c r="G95" s="116"/>
      <c r="H95" s="116"/>
      <c r="I95" s="116"/>
      <c r="J95" s="110"/>
      <c r="K95" s="48"/>
      <c r="L95" s="61"/>
      <c r="M95" s="48"/>
      <c r="N95" s="48"/>
      <c r="O95" s="48"/>
      <c r="P95" s="48"/>
      <c r="Q95" s="22"/>
      <c r="R95" s="48"/>
      <c r="S95" s="61"/>
      <c r="T95" s="48"/>
      <c r="U95" s="48"/>
      <c r="V95" s="48"/>
      <c r="W95" s="48"/>
      <c r="X95" s="22"/>
      <c r="Y95" s="22"/>
      <c r="Z95" s="104"/>
      <c r="AB95" s="255">
        <f>IF(ABS(Q95-SUM(K95,N95,O95,M95,P95))&lt;=0.5,"OK","Q95: ERROR")</f>
      </c>
      <c r="AC95" s="255">
        <f>IF(ABS(X95-SUM(R95,U95,V95,T95,W95))&lt;=0.5,"OK","X95: ERROR")</f>
      </c>
      <c r="AD95" s="255">
        <f>IF(ABS(Y95-SUM(X95,Q95))&lt;=0.5,"OK","Y95: ERROR")</f>
      </c>
      <c r="AJ95" s="168"/>
    </row>
    <row r="96" spans="3:36" ht="25" customHeight="1" x14ac:dyDescent="0.3">
      <c r="C96" s="168"/>
      <c r="D96" s="176" t="s">
        <v>322</v>
      </c>
      <c r="F96" s="104">
        <f>ROW()</f>
        <v>96</v>
      </c>
      <c r="G96" s="116"/>
      <c r="H96" s="116"/>
      <c r="I96" s="116"/>
      <c r="J96" s="110"/>
      <c r="K96" s="48"/>
      <c r="L96" s="61"/>
      <c r="M96" s="48"/>
      <c r="N96" s="48"/>
      <c r="O96" s="48"/>
      <c r="P96" s="48"/>
      <c r="Q96" s="22"/>
      <c r="R96" s="48"/>
      <c r="S96" s="61"/>
      <c r="T96" s="48"/>
      <c r="U96" s="48"/>
      <c r="V96" s="48"/>
      <c r="W96" s="48"/>
      <c r="X96" s="22"/>
      <c r="Y96" s="22"/>
      <c r="Z96" s="104"/>
      <c r="AB96" s="255">
        <f>IF(ABS(Q96-SUM(K96,N96,O96,M96,P96))&lt;=0.5,"OK","Q96: ERROR")</f>
      </c>
      <c r="AC96" s="255">
        <f>IF(ABS(X96-SUM(R96,U96,V96,T96,W96))&lt;=0.5,"OK","X96: ERROR")</f>
      </c>
      <c r="AD96" s="255">
        <f>IF(ABS(Y96-SUM(X96,Q96))&lt;=0.5,"OK","Y96: ERROR")</f>
      </c>
      <c r="AJ96" s="168"/>
    </row>
    <row r="97" spans="1:36" ht="25" customHeight="1" x14ac:dyDescent="0.3">
      <c r="C97" s="76"/>
      <c r="D97" s="176" t="s">
        <v>408</v>
      </c>
      <c r="F97" s="104">
        <f>ROW()</f>
        <v>97</v>
      </c>
      <c r="G97" s="116"/>
      <c r="H97" s="116"/>
      <c r="I97" s="116"/>
      <c r="J97" s="110"/>
      <c r="K97" s="48"/>
      <c r="L97" s="61"/>
      <c r="M97" s="48"/>
      <c r="N97" s="48"/>
      <c r="O97" s="48"/>
      <c r="P97" s="48"/>
      <c r="Q97" s="22"/>
      <c r="R97" s="48"/>
      <c r="S97" s="61"/>
      <c r="T97" s="48"/>
      <c r="U97" s="48"/>
      <c r="V97" s="48"/>
      <c r="W97" s="48"/>
      <c r="X97" s="22"/>
      <c r="Y97" s="22"/>
      <c r="Z97" s="104"/>
      <c r="AB97" s="255">
        <f>IF(ABS(Q97-SUM(K97,N97,O97,M97,P97))&lt;=0.5,"OK","Q97: ERROR")</f>
      </c>
      <c r="AC97" s="255">
        <f>IF(ABS(X97-SUM(R97,U97,V97,T97,W97))&lt;=0.5,"OK","X97: ERROR")</f>
      </c>
      <c r="AD97" s="255">
        <f>IF(ABS(Y97-SUM(X97,Q97))&lt;=0.5,"OK","Y97: ERROR")</f>
      </c>
    </row>
    <row r="98" spans="1:36" ht="25" customHeight="1" x14ac:dyDescent="0.3">
      <c r="C98" s="76"/>
      <c r="D98" s="176" t="s">
        <v>323</v>
      </c>
      <c r="F98" s="104">
        <f>ROW()</f>
        <v>98</v>
      </c>
      <c r="G98" s="116"/>
      <c r="H98" s="116"/>
      <c r="I98" s="116"/>
      <c r="J98" s="110"/>
      <c r="K98" s="22"/>
      <c r="L98" s="22"/>
      <c r="M98" s="22"/>
      <c r="N98" s="22"/>
      <c r="O98" s="22"/>
      <c r="P98" s="22"/>
      <c r="Q98" s="22"/>
      <c r="R98" s="22"/>
      <c r="S98" s="22"/>
      <c r="T98" s="22"/>
      <c r="U98" s="22"/>
      <c r="V98" s="22"/>
      <c r="W98" s="22"/>
      <c r="X98" s="22"/>
      <c r="Y98" s="22"/>
      <c r="Z98" s="104"/>
      <c r="AB98" s="255">
        <f>IF(ABS(Q98-SUM(K98,L98,N98,O98,M98,P98))&lt;=0.5,"OK","Q98: ERROR")</f>
      </c>
      <c r="AC98" s="255">
        <f>IF(ABS(X98-SUM(R98,S98,U98,V98,T98,W98))&lt;=0.5,"OK","X98: ERROR")</f>
      </c>
      <c r="AD98" s="255">
        <f>IF(ABS(Y98-SUM(X98,Q98))&lt;=0.5,"OK","Y98: ERROR")</f>
      </c>
    </row>
    <row r="99" spans="1:36" ht="28.75" customHeight="1" x14ac:dyDescent="0.25">
      <c r="C99" s="76"/>
      <c r="D99" s="90" t="s">
        <v>501</v>
      </c>
      <c r="F99" s="104">
        <f>ROW()</f>
        <v>99</v>
      </c>
      <c r="G99" s="116"/>
      <c r="H99" s="116"/>
      <c r="I99" s="116"/>
      <c r="J99" s="109"/>
      <c r="K99" s="48"/>
      <c r="L99" s="61"/>
      <c r="M99" s="48"/>
      <c r="N99" s="48"/>
      <c r="O99" s="48"/>
      <c r="P99" s="48"/>
      <c r="Q99" s="22"/>
      <c r="R99" s="48"/>
      <c r="S99" s="61"/>
      <c r="T99" s="48"/>
      <c r="U99" s="48"/>
      <c r="V99" s="48"/>
      <c r="W99" s="48"/>
      <c r="X99" s="22"/>
      <c r="Y99" s="22"/>
      <c r="Z99" s="104"/>
      <c r="AB99" s="255">
        <f>IF(ABS(Q99-SUM(K99,N99,O99,M99,P99))&lt;=0.5,"OK","Q99: ERROR")</f>
      </c>
      <c r="AC99" s="255">
        <f>IF(ABS(X99-SUM(R99,U99,V99,T99,W99))&lt;=0.5,"OK","X99: ERROR")</f>
      </c>
      <c r="AD99" s="255">
        <f>IF(ABS(Y99-SUM(X99,Q99))&lt;=0.5,"OK","Y99: ERROR")</f>
      </c>
    </row>
    <row r="100" spans="1:36" s="52" customFormat="1" ht="28.75" customHeight="1" x14ac:dyDescent="0.25">
      <c r="C100" s="76"/>
      <c r="D100" s="95" t="s">
        <v>278</v>
      </c>
      <c r="F100" s="104">
        <f>ROW()</f>
        <v>100</v>
      </c>
      <c r="G100" s="116"/>
      <c r="H100" s="116"/>
      <c r="I100" s="116"/>
      <c r="J100" s="111"/>
      <c r="K100" s="48"/>
      <c r="L100" s="61"/>
      <c r="M100" s="48"/>
      <c r="N100" s="48"/>
      <c r="O100" s="48"/>
      <c r="P100" s="48"/>
      <c r="Q100" s="22"/>
      <c r="R100" s="48"/>
      <c r="S100" s="61"/>
      <c r="T100" s="48"/>
      <c r="U100" s="48"/>
      <c r="V100" s="48"/>
      <c r="W100" s="48"/>
      <c r="X100" s="22"/>
      <c r="Y100" s="22"/>
      <c r="Z100" s="104"/>
      <c r="AB100" s="255">
        <f>IF(ABS(Q100-SUM(K100,N100,O100,M100,P100))&lt;=0.5,"OK","Q100: ERROR")</f>
      </c>
      <c r="AC100" s="255">
        <f>IF(ABS(X100-SUM(R100,U100,V100,T100,W100))&lt;=0.5,"OK","X100: ERROR")</f>
      </c>
      <c r="AD100" s="255">
        <f>IF(ABS(Y100-SUM(X100,Q100))&lt;=0.5,"OK","Y100: ERROR")</f>
      </c>
      <c r="AJ100" s="37"/>
    </row>
    <row r="101" spans="1:36" ht="6" customHeight="1" x14ac:dyDescent="0.25">
      <c r="A101" s="21"/>
      <c r="B101" s="21"/>
      <c r="C101" s="21"/>
      <c r="D101" s="21"/>
      <c r="E101" s="21"/>
      <c r="F101" s="21"/>
      <c r="G101" s="85"/>
      <c r="H101" s="85"/>
      <c r="I101" s="85"/>
      <c r="J101" s="21"/>
      <c r="K101" s="21"/>
      <c r="L101" s="21"/>
      <c r="M101" s="21"/>
      <c r="N101" s="21"/>
      <c r="O101" s="21"/>
      <c r="P101" s="21"/>
      <c r="Q101" s="21"/>
      <c r="R101" s="21"/>
      <c r="S101" s="21"/>
      <c r="T101" s="21"/>
      <c r="U101" s="21"/>
      <c r="V101" s="21"/>
      <c r="W101" s="21"/>
      <c r="X101" s="21"/>
      <c r="Y101" s="21"/>
      <c r="Z101" s="21"/>
    </row>
    <row r="103" ht="13.0" customHeight="true">
      <c r="K103" s="255">
        <f>IF(ABS(K21-SUM(K22,K23,K24))&lt;=0.5,"OK","K21: ERROR")</f>
      </c>
      <c r="L103" s="255">
        <f>IF(ABS(L21-SUM(L22,L23,L24))&lt;=0.5,"OK","L21: ERROR")</f>
      </c>
      <c r="M103" s="255">
        <f>IF(ABS(M21-SUM(M22,M23,M24))&lt;=0.5,"OK","M21: ERROR")</f>
      </c>
      <c r="N103" s="255">
        <f>IF(ABS(N21-SUM(N22,N23,N24))&lt;=0.5,"OK","N21: ERROR")</f>
      </c>
      <c r="O103" s="255">
        <f>IF(ABS(O21-SUM(O22,O23,O24))&lt;=0.5,"OK","O21: ERROR")</f>
      </c>
      <c r="P103" s="255">
        <f>IF(ABS(P21-SUM(P22,P23,P24))&lt;=0.5,"OK","P21: ERROR")</f>
      </c>
      <c r="Q103" s="255">
        <f>IF(ABS(Q21-SUM(Q22,Q23,Q24))&lt;=0.5,"OK","Q21: ERROR")</f>
      </c>
      <c r="R103" s="255">
        <f>IF(ABS(R21-SUM(R22,R23,R24))&lt;=0.5,"OK","R21: ERROR")</f>
      </c>
      <c r="S103" s="255">
        <f>IF(ABS(S21-SUM(S22,S23,S24))&lt;=0.5,"OK","S21: ERROR")</f>
      </c>
      <c r="T103" s="255">
        <f>IF(ABS(T21-SUM(T22,T23,T24))&lt;=0.5,"OK","T21: ERROR")</f>
      </c>
      <c r="U103" s="255">
        <f>IF(ABS(U21-SUM(U22,U23,U24))&lt;=0.5,"OK","U21: ERROR")</f>
      </c>
      <c r="V103" s="255">
        <f>IF(ABS(V21-SUM(V22,V23,V24))&lt;=0.5,"OK","V21: ERROR")</f>
      </c>
      <c r="W103" s="255">
        <f>IF(ABS(W21-SUM(W22,W23,W24))&lt;=0.5,"OK","W21: ERROR")</f>
      </c>
      <c r="X103" s="255">
        <f>IF(ABS(X21-SUM(X22,X23,X24))&lt;=0.5,"OK","X21: ERROR")</f>
      </c>
      <c r="Y103" s="255">
        <f>IF(ABS(Y21-SUM(Y22,Y23,Y24))&lt;=0.5,"OK","Y21: ERROR")</f>
      </c>
      <c r="AB103" s="255">
        <f>IF('J202'!K21-'J203'!K39&gt;=-0.5,"OK","K21: ERROR")</f>
      </c>
      <c r="AC103" s="255">
        <f>IF('J202'!L21-'J203'!L39&gt;=-0.5,"OK","L21: ERROR")</f>
      </c>
      <c r="AD103" s="255">
        <f>IF('J202'!M21-'J203'!M39&gt;=-0.5,"OK","M21: ERROR")</f>
      </c>
      <c r="AE103" s="255">
        <f>IF('J202'!N21-'J203'!N39&gt;=-0.5,"OK","N21: ERROR")</f>
      </c>
      <c r="AF103" s="255">
        <f>IF('J202'!O21-'J203'!O39&gt;=-0.5,"OK","O21: ERROR")</f>
      </c>
      <c r="AG103" s="255">
        <f>IF('J202'!P21-'J203'!P39&gt;=-0.5,"OK","P21: ERROR")</f>
      </c>
      <c r="AH103" s="255">
        <f>IF('J202'!Q21-'J203'!Q39&gt;=-0.5,"OK","Q21: ERROR")</f>
      </c>
      <c r="AI103" s="255">
        <f>IF('J202'!R21-'J203'!R39&gt;=-0.5,"OK","R21: ERROR")</f>
      </c>
      <c r="AJ103" s="255">
        <f>IF('J202'!S21-'J203'!S39&gt;=-0.5,"OK","S21: ERROR")</f>
      </c>
      <c r="AK103" s="255">
        <f>IF('J202'!T21-'J203'!T39&gt;=-0.5,"OK","T21: ERROR")</f>
      </c>
      <c r="AL103" s="255">
        <f>IF('J202'!U21-'J203'!U39&gt;=-0.5,"OK","U21: ERROR")</f>
      </c>
      <c r="AM103" s="255">
        <f>IF('J202'!V21-'J203'!V39&gt;=-0.5,"OK","V21: ERROR")</f>
      </c>
      <c r="AN103" s="255">
        <f>IF('J202'!W21-'J203'!W39&gt;=-0.5,"OK","W21: ERROR")</f>
      </c>
      <c r="AO103" s="255">
        <f>IF('J202'!X21-'J203'!X39&gt;=-0.5,"OK","X21: ERROR")</f>
      </c>
      <c r="AP103" s="255">
        <f>IF('J202'!Y21-'J203'!Y39&gt;=-0.5,"OK","Y21: ERROR")</f>
      </c>
    </row>
    <row r="104" spans="1:36" s="130" customFormat="1" x14ac:dyDescent="0.25" ht="13.0" customHeight="true">
      <c r="K104" s="255">
        <f>IF(K21-K30&gt;=-0.5,"OK","K21: ERROR")</f>
      </c>
      <c r="M104" s="255">
        <f>IF(M21-M30&gt;=-0.5,"OK","M21: ERROR")</f>
      </c>
      <c r="N104" s="255">
        <f>IF(N21-N30&gt;=-0.5,"OK","N21: ERROR")</f>
      </c>
      <c r="O104" s="255">
        <f>IF(O21-O30&gt;=-0.5,"OK","O21: ERROR")</f>
      </c>
      <c r="P104" s="255">
        <f>IF(P21-P30&gt;=-0.5,"OK","P21: ERROR")</f>
      </c>
      <c r="Q104" s="255">
        <f>IF(Q21-Q30&gt;=-0.5,"OK","Q21: ERROR")</f>
      </c>
      <c r="R104" s="255">
        <f>IF(R21-R30&gt;=-0.5,"OK","R21: ERROR")</f>
      </c>
      <c r="T104" s="255">
        <f>IF(T21-T30&gt;=-0.5,"OK","T21: ERROR")</f>
      </c>
      <c r="U104" s="255">
        <f>IF(U21-U30&gt;=-0.5,"OK","U21: ERROR")</f>
      </c>
      <c r="V104" s="255">
        <f>IF(V21-V30&gt;=-0.5,"OK","V21: ERROR")</f>
      </c>
      <c r="W104" s="255">
        <f>IF(W21-W30&gt;=-0.5,"OK","W21: ERROR")</f>
      </c>
      <c r="X104" s="255">
        <f>IF(X21-X30&gt;=-0.5,"OK","X21: ERROR")</f>
      </c>
      <c r="Y104" s="255">
        <f>IF(Y21-Y30&gt;=-0.5,"OK","Y21: ERROR")</f>
      </c>
      <c r="AB104" s="255">
        <f>IF(ABS('J202'!K31-SUM('J203'!K41,'J203'!K44))&lt;=0.5,"OK","K31: ERROR")</f>
      </c>
      <c r="AC104" s="255">
        <f>IF(ABS('J202'!L31-SUM('J203'!L41,'J203'!L44))&lt;=0.5,"OK","L31: ERROR")</f>
      </c>
      <c r="AD104" s="255">
        <f>IF(ABS('J202'!M31-SUM('J203'!M41,'J203'!M44))&lt;=0.5,"OK","M31: ERROR")</f>
      </c>
      <c r="AE104" s="255">
        <f>IF(ABS('J202'!N31-SUM('J203'!N41,'J203'!N44))&lt;=0.5,"OK","N31: ERROR")</f>
      </c>
      <c r="AF104" s="255">
        <f>IF(ABS('J202'!O31-SUM('J203'!O41,'J203'!O44))&lt;=0.5,"OK","O31: ERROR")</f>
      </c>
      <c r="AG104" s="255">
        <f>IF(ABS('J202'!P31-SUM('J203'!P41,'J203'!P44))&lt;=0.5,"OK","P31: ERROR")</f>
      </c>
      <c r="AH104" s="255">
        <f>IF(ABS('J202'!Q31-SUM('J203'!Q41,'J203'!Q44))&lt;=0.5,"OK","Q31: ERROR")</f>
      </c>
      <c r="AI104" s="255">
        <f>IF(ABS('J202'!R31-SUM('J203'!R41,'J203'!R44))&lt;=0.5,"OK","R31: ERROR")</f>
      </c>
      <c r="AJ104" s="255">
        <f>IF(ABS('J202'!S31-SUM('J203'!S41,'J203'!S44))&lt;=0.5,"OK","S31: ERROR")</f>
      </c>
      <c r="AK104" s="255">
        <f>IF(ABS('J202'!T31-SUM('J203'!T41,'J203'!T44))&lt;=0.5,"OK","T31: ERROR")</f>
      </c>
      <c r="AL104" s="255">
        <f>IF(ABS('J202'!U31-SUM('J203'!U41,'J203'!U44))&lt;=0.5,"OK","U31: ERROR")</f>
      </c>
      <c r="AM104" s="255">
        <f>IF(ABS('J202'!V31-SUM('J203'!V41,'J203'!V44))&lt;=0.5,"OK","V31: ERROR")</f>
      </c>
      <c r="AN104" s="255">
        <f>IF(ABS('J202'!W31-SUM('J203'!W41,'J203'!W44))&lt;=0.5,"OK","W31: ERROR")</f>
      </c>
      <c r="AO104" s="255">
        <f>IF(ABS('J202'!X31-SUM('J203'!X41,'J203'!X44))&lt;=0.5,"OK","X31: ERROR")</f>
      </c>
      <c r="AP104" s="255">
        <f>IF(ABS('J202'!Y31-SUM('J203'!Y41,'J203'!Y44))&lt;=0.5,"OK","Y31: ERROR")</f>
      </c>
    </row>
    <row r="105" spans="1:36" s="130" customFormat="1" x14ac:dyDescent="0.25" ht="13.0" customHeight="true">
      <c r="K105" s="255">
        <f>IF(ABS(K24-SUM(K25,K28,K26,K27,K29))&lt;=0.5,"OK","K24: ERROR")</f>
      </c>
      <c r="L105" s="255">
        <f>IF(ABS(L24-SUM(L25,L28,L26,L27,L29))&lt;=0.5,"OK","L24: ERROR")</f>
      </c>
      <c r="M105" s="255">
        <f>IF(ABS(M24-SUM(M25,M28,M26,M27,M29))&lt;=0.5,"OK","M24: ERROR")</f>
      </c>
      <c r="N105" s="255">
        <f>IF(ABS(N24-SUM(N25,N28,N26,N27,N29))&lt;=0.5,"OK","N24: ERROR")</f>
      </c>
      <c r="O105" s="255">
        <f>IF(ABS(O24-SUM(O25,O28,O26,O27,O29))&lt;=0.5,"OK","O24: ERROR")</f>
      </c>
      <c r="P105" s="255">
        <f>IF(ABS(P24-SUM(P25,P28,P26,P27,P29))&lt;=0.5,"OK","P24: ERROR")</f>
      </c>
      <c r="Q105" s="255">
        <f>IF(ABS(Q24-SUM(Q25,Q28,Q26,Q27,Q29))&lt;=0.5,"OK","Q24: ERROR")</f>
      </c>
      <c r="R105" s="255">
        <f>IF(ABS(R24-SUM(R25,R28,R26,R27,R29))&lt;=0.5,"OK","R24: ERROR")</f>
      </c>
      <c r="S105" s="255">
        <f>IF(ABS(S24-SUM(S25,S28,S26,S27,S29))&lt;=0.5,"OK","S24: ERROR")</f>
      </c>
      <c r="T105" s="255">
        <f>IF(ABS(T24-SUM(T25,T28,T26,T27,T29))&lt;=0.5,"OK","T24: ERROR")</f>
      </c>
      <c r="U105" s="255">
        <f>IF(ABS(U24-SUM(U25,U28,U26,U27,U29))&lt;=0.5,"OK","U24: ERROR")</f>
      </c>
      <c r="V105" s="255">
        <f>IF(ABS(V24-SUM(V25,V28,V26,V27,V29))&lt;=0.5,"OK","V24: ERROR")</f>
      </c>
      <c r="W105" s="255">
        <f>IF(ABS(W24-SUM(W25,W28,W26,W27,W29))&lt;=0.5,"OK","W24: ERROR")</f>
      </c>
      <c r="X105" s="255">
        <f>IF(ABS(X24-SUM(X25,X28,X26,X27,X29))&lt;=0.5,"OK","X24: ERROR")</f>
      </c>
      <c r="Y105" s="255">
        <f>IF(ABS(Y24-SUM(Y25,Y28,Y26,Y27,Y29))&lt;=0.5,"OK","Y24: ERROR")</f>
      </c>
      <c r="AB105" s="255">
        <f>IF(ABS('J202'!K32-SUM('J203'!K42,'J203'!K45))&lt;=0.5,"OK","K32: ERROR")</f>
      </c>
      <c r="AC105" s="255">
        <f>IF(ABS('J202'!L32-SUM('J203'!L42,'J203'!L45))&lt;=0.5,"OK","L32: ERROR")</f>
      </c>
      <c r="AD105" s="255">
        <f>IF(ABS('J202'!M32-SUM('J203'!M42,'J203'!M45))&lt;=0.5,"OK","M32: ERROR")</f>
      </c>
      <c r="AE105" s="255">
        <f>IF(ABS('J202'!N32-SUM('J203'!N42,'J203'!N45))&lt;=0.5,"OK","N32: ERROR")</f>
      </c>
      <c r="AF105" s="255">
        <f>IF(ABS('J202'!O32-SUM('J203'!O42,'J203'!O45))&lt;=0.5,"OK","O32: ERROR")</f>
      </c>
      <c r="AG105" s="255">
        <f>IF(ABS('J202'!P32-SUM('J203'!P42,'J203'!P45))&lt;=0.5,"OK","P32: ERROR")</f>
      </c>
      <c r="AH105" s="255">
        <f>IF(ABS('J202'!Q32-SUM('J203'!Q42,'J203'!Q45))&lt;=0.5,"OK","Q32: ERROR")</f>
      </c>
      <c r="AI105" s="255">
        <f>IF(ABS('J202'!R32-SUM('J203'!R42,'J203'!R45))&lt;=0.5,"OK","R32: ERROR")</f>
      </c>
      <c r="AJ105" s="255">
        <f>IF(ABS('J202'!S32-SUM('J203'!S42,'J203'!S45))&lt;=0.5,"OK","S32: ERROR")</f>
      </c>
      <c r="AK105" s="255">
        <f>IF(ABS('J202'!T32-SUM('J203'!T42,'J203'!T45))&lt;=0.5,"OK","T32: ERROR")</f>
      </c>
      <c r="AL105" s="255">
        <f>IF(ABS('J202'!U32-SUM('J203'!U42,'J203'!U45))&lt;=0.5,"OK","U32: ERROR")</f>
      </c>
      <c r="AM105" s="255">
        <f>IF(ABS('J202'!V32-SUM('J203'!V42,'J203'!V45))&lt;=0.5,"OK","V32: ERROR")</f>
      </c>
      <c r="AN105" s="255">
        <f>IF(ABS('J202'!W32-SUM('J203'!W42,'J203'!W45))&lt;=0.5,"OK","W32: ERROR")</f>
      </c>
      <c r="AO105" s="255">
        <f>IF(ABS('J202'!X32-SUM('J203'!X42,'J203'!X45))&lt;=0.5,"OK","X32: ERROR")</f>
      </c>
      <c r="AP105" s="255">
        <f>IF(ABS('J202'!Y32-SUM('J203'!Y42,'J203'!Y45))&lt;=0.5,"OK","Y32: ERROR")</f>
      </c>
    </row>
    <row r="106" spans="1:36" s="130" customFormat="1" x14ac:dyDescent="0.25" ht="13.0" customHeight="true">
      <c r="K106" s="255">
        <f>IF(ABS(K31-SUM(K32,K41))&lt;=0.5,"OK","K31: ERROR")</f>
      </c>
      <c r="L106" s="255">
        <f>IF(ABS(L31-SUM(L32,L41))&lt;=0.5,"OK","L31: ERROR")</f>
      </c>
      <c r="M106" s="255">
        <f>IF(ABS(M31-SUM(M32,M41))&lt;=0.5,"OK","M31: ERROR")</f>
      </c>
      <c r="N106" s="255">
        <f>IF(ABS(N31-SUM(N32,N41))&lt;=0.5,"OK","N31: ERROR")</f>
      </c>
      <c r="O106" s="255">
        <f>IF(ABS(O31-SUM(O32,O41))&lt;=0.5,"OK","O31: ERROR")</f>
      </c>
      <c r="P106" s="255">
        <f>IF(ABS(P31-SUM(P32,P41))&lt;=0.5,"OK","P31: ERROR")</f>
      </c>
      <c r="Q106" s="255">
        <f>IF(ABS(Q31-SUM(Q32,Q41))&lt;=0.5,"OK","Q31: ERROR")</f>
      </c>
      <c r="R106" s="255">
        <f>IF(ABS(R31-SUM(R32,R41))&lt;=0.5,"OK","R31: ERROR")</f>
      </c>
      <c r="S106" s="255">
        <f>IF(ABS(S31-SUM(S32,S41))&lt;=0.5,"OK","S31: ERROR")</f>
      </c>
      <c r="T106" s="255">
        <f>IF(ABS(T31-SUM(T32,T41))&lt;=0.5,"OK","T31: ERROR")</f>
      </c>
      <c r="U106" s="255">
        <f>IF(ABS(U31-SUM(U32,U41))&lt;=0.5,"OK","U31: ERROR")</f>
      </c>
      <c r="V106" s="255">
        <f>IF(ABS(V31-SUM(V32,V41))&lt;=0.5,"OK","V31: ERROR")</f>
      </c>
      <c r="W106" s="255">
        <f>IF(ABS(W31-SUM(W32,W41))&lt;=0.5,"OK","W31: ERROR")</f>
      </c>
      <c r="X106" s="255">
        <f>IF(ABS(X31-SUM(X32,X41))&lt;=0.5,"OK","X31: ERROR")</f>
      </c>
      <c r="Y106" s="255">
        <f>IF(ABS(Y31-SUM(Y32,Y41))&lt;=0.5,"OK","Y31: ERROR")</f>
      </c>
      <c r="AB106" s="255">
        <f>IF(ABS('J202'!K41-SUM('J203'!K43,'J203'!K46))&lt;=0.5,"OK","K41: ERROR")</f>
      </c>
      <c r="AC106" s="255">
        <f>IF(ABS('J202'!L41-SUM('J203'!L43,'J203'!L46))&lt;=0.5,"OK","L41: ERROR")</f>
      </c>
      <c r="AD106" s="255">
        <f>IF(ABS('J202'!M41-SUM('J203'!M43,'J203'!M46))&lt;=0.5,"OK","M41: ERROR")</f>
      </c>
      <c r="AE106" s="255">
        <f>IF(ABS('J202'!N41-SUM('J203'!N43,'J203'!N46))&lt;=0.5,"OK","N41: ERROR")</f>
      </c>
      <c r="AF106" s="255">
        <f>IF(ABS('J202'!O41-SUM('J203'!O43,'J203'!O46))&lt;=0.5,"OK","O41: ERROR")</f>
      </c>
      <c r="AG106" s="255">
        <f>IF(ABS('J202'!P41-SUM('J203'!P43,'J203'!P46))&lt;=0.5,"OK","P41: ERROR")</f>
      </c>
      <c r="AH106" s="255">
        <f>IF(ABS('J202'!Q41-SUM('J203'!Q43,'J203'!Q46))&lt;=0.5,"OK","Q41: ERROR")</f>
      </c>
      <c r="AI106" s="255">
        <f>IF(ABS('J202'!R41-SUM('J203'!R43,'J203'!R46))&lt;=0.5,"OK","R41: ERROR")</f>
      </c>
      <c r="AJ106" s="255">
        <f>IF(ABS('J202'!S41-SUM('J203'!S43,'J203'!S46))&lt;=0.5,"OK","S41: ERROR")</f>
      </c>
      <c r="AK106" s="255">
        <f>IF(ABS('J202'!T41-SUM('J203'!T43,'J203'!T46))&lt;=0.5,"OK","T41: ERROR")</f>
      </c>
      <c r="AL106" s="255">
        <f>IF(ABS('J202'!U41-SUM('J203'!U43,'J203'!U46))&lt;=0.5,"OK","U41: ERROR")</f>
      </c>
      <c r="AM106" s="255">
        <f>IF(ABS('J202'!V41-SUM('J203'!V43,'J203'!V46))&lt;=0.5,"OK","V41: ERROR")</f>
      </c>
      <c r="AN106" s="255">
        <f>IF(ABS('J202'!W41-SUM('J203'!W43,'J203'!W46))&lt;=0.5,"OK","W41: ERROR")</f>
      </c>
      <c r="AO106" s="255">
        <f>IF(ABS('J202'!X41-SUM('J203'!X43,'J203'!X46))&lt;=0.5,"OK","X41: ERROR")</f>
      </c>
      <c r="AP106" s="255">
        <f>IF(ABS('J202'!Y41-SUM('J203'!Y43,'J203'!Y46))&lt;=0.5,"OK","Y41: ERROR")</f>
      </c>
    </row>
    <row r="107" spans="1:36" s="130" customFormat="1" x14ac:dyDescent="0.25" ht="13.0" customHeight="true">
      <c r="K107" s="255">
        <f>IF(K32&gt;=0,"OK","K32: ERROR")</f>
      </c>
      <c r="L107" s="255">
        <f>IF(L32&gt;=0,"OK","L32: ERROR")</f>
      </c>
      <c r="M107" s="255">
        <f>IF(M32&gt;=0,"OK","M32: ERROR")</f>
      </c>
      <c r="N107" s="255">
        <f>IF(N32&gt;=0,"OK","N32: ERROR")</f>
      </c>
      <c r="O107" s="255">
        <f>IF(O32&gt;=0,"OK","O32: ERROR")</f>
      </c>
      <c r="P107" s="255">
        <f>IF(P32&gt;=0,"OK","P32: ERROR")</f>
      </c>
      <c r="Q107" s="255">
        <f>IF(Q32&gt;=0,"OK","Q32: ERROR")</f>
      </c>
      <c r="R107" s="255">
        <f>IF(R32&gt;=0,"OK","R32: ERROR")</f>
      </c>
      <c r="S107" s="255">
        <f>IF(S32&gt;=0,"OK","S32: ERROR")</f>
      </c>
      <c r="T107" s="255">
        <f>IF(T32&gt;=0,"OK","T32: ERROR")</f>
      </c>
      <c r="U107" s="255">
        <f>IF(U32&gt;=0,"OK","U32: ERROR")</f>
      </c>
      <c r="V107" s="255">
        <f>IF(V32&gt;=0,"OK","V32: ERROR")</f>
      </c>
      <c r="W107" s="255">
        <f>IF(W32&gt;=0,"OK","W32: ERROR")</f>
      </c>
      <c r="X107" s="255">
        <f>IF(X32&gt;=0,"OK","X32: ERROR")</f>
      </c>
      <c r="Y107" s="255">
        <f>IF(Y32&gt;=0,"OK","Y32: ERROR")</f>
      </c>
      <c r="AB107" s="255">
        <f>IF('J202'!K50-'J203'!K48&gt;=-0.5,"OK","K50: ERROR")</f>
      </c>
      <c r="AC107" s="255">
        <f>IF('J202'!L50-'J203'!L48&gt;=-0.5,"OK","L50: ERROR")</f>
      </c>
      <c r="AD107" s="255">
        <f>IF('J202'!M50-'J203'!M48&gt;=-0.5,"OK","M50: ERROR")</f>
      </c>
      <c r="AE107" s="255">
        <f>IF('J202'!N50-'J203'!N48&gt;=-0.5,"OK","N50: ERROR")</f>
      </c>
      <c r="AF107" s="255">
        <f>IF('J202'!O50-'J203'!O48&gt;=-0.5,"OK","O50: ERROR")</f>
      </c>
      <c r="AG107" s="255">
        <f>IF('J202'!P50-'J203'!P48&gt;=-0.5,"OK","P50: ERROR")</f>
      </c>
      <c r="AH107" s="255">
        <f>IF('J202'!Q50-'J203'!Q48&gt;=-0.5,"OK","Q50: ERROR")</f>
      </c>
      <c r="AI107" s="255">
        <f>IF('J202'!R50-'J203'!R48&gt;=-0.5,"OK","R50: ERROR")</f>
      </c>
      <c r="AJ107" s="255">
        <f>IF('J202'!S50-'J203'!S48&gt;=-0.5,"OK","S50: ERROR")</f>
      </c>
      <c r="AK107" s="255">
        <f>IF('J202'!T50-'J203'!T48&gt;=-0.5,"OK","T50: ERROR")</f>
      </c>
      <c r="AL107" s="255">
        <f>IF('J202'!U50-'J203'!U48&gt;=-0.5,"OK","U50: ERROR")</f>
      </c>
      <c r="AM107" s="255">
        <f>IF('J202'!V50-'J203'!V48&gt;=-0.5,"OK","V50: ERROR")</f>
      </c>
      <c r="AN107" s="255">
        <f>IF('J202'!W50-'J203'!W48&gt;=-0.5,"OK","W50: ERROR")</f>
      </c>
      <c r="AO107" s="255">
        <f>IF('J202'!X50-'J203'!X48&gt;=-0.5,"OK","X50: ERROR")</f>
      </c>
      <c r="AP107" s="255">
        <f>IF('J202'!Y50-'J203'!Y48&gt;=-0.5,"OK","Y50: ERROR")</f>
      </c>
    </row>
    <row r="108" spans="1:36" s="130" customFormat="1" x14ac:dyDescent="0.25" ht="13.0" customHeight="true">
      <c r="K108" s="255">
        <f>IF(ABS(K32-SUM(K33,K34,K35))&lt;=0.5,"OK","K32: ERROR")</f>
      </c>
      <c r="L108" s="255">
        <f>IF(ABS(L32-SUM(L33,L34,L35))&lt;=0.5,"OK","L32: ERROR")</f>
      </c>
      <c r="M108" s="255">
        <f>IF(ABS(M32-SUM(M33,M34,M35))&lt;=0.5,"OK","M32: ERROR")</f>
      </c>
      <c r="N108" s="255">
        <f>IF(ABS(N32-SUM(N33,N34,N35))&lt;=0.5,"OK","N32: ERROR")</f>
      </c>
      <c r="O108" s="255">
        <f>IF(ABS(O32-SUM(O33,O34,O35))&lt;=0.5,"OK","O32: ERROR")</f>
      </c>
      <c r="P108" s="255">
        <f>IF(ABS(P32-SUM(P33,P34,P35))&lt;=0.5,"OK","P32: ERROR")</f>
      </c>
      <c r="Q108" s="255">
        <f>IF(ABS(Q32-SUM(Q33,Q34,Q35))&lt;=0.5,"OK","Q32: ERROR")</f>
      </c>
      <c r="R108" s="255">
        <f>IF(ABS(R32-SUM(R33,R34,R35))&lt;=0.5,"OK","R32: ERROR")</f>
      </c>
      <c r="S108" s="255">
        <f>IF(ABS(S32-SUM(S33,S34,S35))&lt;=0.5,"OK","S32: ERROR")</f>
      </c>
      <c r="T108" s="255">
        <f>IF(ABS(T32-SUM(T33,T34,T35))&lt;=0.5,"OK","T32: ERROR")</f>
      </c>
      <c r="U108" s="255">
        <f>IF(ABS(U32-SUM(U33,U34,U35))&lt;=0.5,"OK","U32: ERROR")</f>
      </c>
      <c r="V108" s="255">
        <f>IF(ABS(V32-SUM(V33,V34,V35))&lt;=0.5,"OK","V32: ERROR")</f>
      </c>
      <c r="W108" s="255">
        <f>IF(ABS(W32-SUM(W33,W34,W35))&lt;=0.5,"OK","W32: ERROR")</f>
      </c>
      <c r="X108" s="255">
        <f>IF(ABS(X32-SUM(X33,X34,X35))&lt;=0.5,"OK","X32: ERROR")</f>
      </c>
      <c r="Y108" s="255">
        <f>IF(ABS(Y32-SUM(Y33,Y34,Y35))&lt;=0.5,"OK","Y32: ERROR")</f>
      </c>
      <c r="AB108" s="255">
        <f>IF('J202'!K51-'J203'!K48&gt;=-0.5,"OK","K51: ERROR")</f>
      </c>
      <c r="AC108" s="255">
        <f>IF('J202'!L51-'J203'!L48&gt;=-0.5,"OK","L51: ERROR")</f>
      </c>
      <c r="AD108" s="255">
        <f>IF('J202'!M51-'J203'!M48&gt;=-0.5,"OK","M51: ERROR")</f>
      </c>
      <c r="AE108" s="255">
        <f>IF('J202'!N51-'J203'!N48&gt;=-0.5,"OK","N51: ERROR")</f>
      </c>
      <c r="AF108" s="255">
        <f>IF('J202'!O51-'J203'!O48&gt;=-0.5,"OK","O51: ERROR")</f>
      </c>
      <c r="AG108" s="255">
        <f>IF('J202'!P51-'J203'!P48&gt;=-0.5,"OK","P51: ERROR")</f>
      </c>
      <c r="AH108" s="255">
        <f>IF('J202'!Q51-'J203'!Q48&gt;=-0.5,"OK","Q51: ERROR")</f>
      </c>
      <c r="AI108" s="255">
        <f>IF('J202'!R51-'J203'!R48&gt;=-0.5,"OK","R51: ERROR")</f>
      </c>
      <c r="AJ108" s="255">
        <f>IF('J202'!S51-'J203'!S48&gt;=-0.5,"OK","S51: ERROR")</f>
      </c>
      <c r="AK108" s="255">
        <f>IF('J202'!T51-'J203'!T48&gt;=-0.5,"OK","T51: ERROR")</f>
      </c>
      <c r="AL108" s="255">
        <f>IF('J202'!U51-'J203'!U48&gt;=-0.5,"OK","U51: ERROR")</f>
      </c>
      <c r="AM108" s="255">
        <f>IF('J202'!V51-'J203'!V48&gt;=-0.5,"OK","V51: ERROR")</f>
      </c>
      <c r="AN108" s="255">
        <f>IF('J202'!W51-'J203'!W48&gt;=-0.5,"OK","W51: ERROR")</f>
      </c>
      <c r="AO108" s="255">
        <f>IF('J202'!X51-'J203'!X48&gt;=-0.5,"OK","X51: ERROR")</f>
      </c>
      <c r="AP108" s="255">
        <f>IF('J202'!Y51-'J203'!Y48&gt;=-0.5,"OK","Y51: ERROR")</f>
      </c>
    </row>
    <row r="109" spans="1:36" s="130" customFormat="1" ht="13.0" customHeight="true" x14ac:dyDescent="0.25">
      <c r="K109" s="255">
        <f>IF(K33&gt;=0,"OK","K33: ERROR")</f>
      </c>
      <c r="L109" s="255">
        <f>IF(L33&gt;=0,"OK","L33: ERROR")</f>
      </c>
      <c r="M109" s="255">
        <f>IF(M33&gt;=0,"OK","M33: ERROR")</f>
      </c>
      <c r="N109" s="255">
        <f>IF(N33&gt;=0,"OK","N33: ERROR")</f>
      </c>
      <c r="O109" s="255">
        <f>IF(O33&gt;=0,"OK","O33: ERROR")</f>
      </c>
      <c r="P109" s="255">
        <f>IF(P33&gt;=0,"OK","P33: ERROR")</f>
      </c>
      <c r="Q109" s="255">
        <f>IF(Q33&gt;=0,"OK","Q33: ERROR")</f>
      </c>
      <c r="R109" s="255">
        <f>IF(R33&gt;=0,"OK","R33: ERROR")</f>
      </c>
      <c r="S109" s="255">
        <f>IF(S33&gt;=0,"OK","S33: ERROR")</f>
      </c>
      <c r="T109" s="255">
        <f>IF(T33&gt;=0,"OK","T33: ERROR")</f>
      </c>
      <c r="U109" s="255">
        <f>IF(U33&gt;=0,"OK","U33: ERROR")</f>
      </c>
      <c r="V109" s="255">
        <f>IF(V33&gt;=0,"OK","V33: ERROR")</f>
      </c>
      <c r="W109" s="255">
        <f>IF(W33&gt;=0,"OK","W33: ERROR")</f>
      </c>
      <c r="X109" s="255">
        <f>IF(X33&gt;=0,"OK","X33: ERROR")</f>
      </c>
      <c r="Y109" s="255">
        <f>IF(Y33&gt;=0,"OK","Y33: ERROR")</f>
      </c>
    </row>
    <row r="110" spans="1:36" s="130" customFormat="1" x14ac:dyDescent="0.25" ht="13.0" customHeight="true">
      <c r="K110" s="255">
        <f>IF(K34&gt;=0,"OK","K34: ERROR")</f>
      </c>
      <c r="L110" s="255">
        <f>IF(L34&gt;=0,"OK","L34: ERROR")</f>
      </c>
      <c r="M110" s="255">
        <f>IF(M34&gt;=0,"OK","M34: ERROR")</f>
      </c>
      <c r="N110" s="255">
        <f>IF(N34&gt;=0,"OK","N34: ERROR")</f>
      </c>
      <c r="O110" s="255">
        <f>IF(O34&gt;=0,"OK","O34: ERROR")</f>
      </c>
      <c r="P110" s="255">
        <f>IF(P34&gt;=0,"OK","P34: ERROR")</f>
      </c>
      <c r="Q110" s="255">
        <f>IF(Q34&gt;=0,"OK","Q34: ERROR")</f>
      </c>
      <c r="R110" s="255">
        <f>IF(R34&gt;=0,"OK","R34: ERROR")</f>
      </c>
      <c r="S110" s="255">
        <f>IF(S34&gt;=0,"OK","S34: ERROR")</f>
      </c>
      <c r="T110" s="255">
        <f>IF(T34&gt;=0,"OK","T34: ERROR")</f>
      </c>
      <c r="U110" s="255">
        <f>IF(U34&gt;=0,"OK","U34: ERROR")</f>
      </c>
      <c r="V110" s="255">
        <f>IF(V34&gt;=0,"OK","V34: ERROR")</f>
      </c>
      <c r="W110" s="255">
        <f>IF(W34&gt;=0,"OK","W34: ERROR")</f>
      </c>
      <c r="X110" s="255">
        <f>IF(X34&gt;=0,"OK","X34: ERROR")</f>
      </c>
      <c r="Y110" s="255">
        <f>IF(Y34&gt;=0,"OK","Y34: ERROR")</f>
      </c>
    </row>
    <row r="111" spans="1:36" s="130" customFormat="1" ht="13.0" customHeight="true" x14ac:dyDescent="0.25">
      <c r="K111" s="255">
        <f>IF(K35&gt;=0,"OK","K35: ERROR")</f>
      </c>
      <c r="L111" s="255">
        <f>IF(L35&gt;=0,"OK","L35: ERROR")</f>
      </c>
      <c r="M111" s="255">
        <f>IF(M35&gt;=0,"OK","M35: ERROR")</f>
      </c>
      <c r="N111" s="255">
        <f>IF(N35&gt;=0,"OK","N35: ERROR")</f>
      </c>
      <c r="O111" s="255">
        <f>IF(O35&gt;=0,"OK","O35: ERROR")</f>
      </c>
      <c r="P111" s="255">
        <f>IF(P35&gt;=0,"OK","P35: ERROR")</f>
      </c>
      <c r="Q111" s="255">
        <f>IF(Q35&gt;=0,"OK","Q35: ERROR")</f>
      </c>
      <c r="R111" s="255">
        <f>IF(R35&gt;=0,"OK","R35: ERROR")</f>
      </c>
      <c r="S111" s="255">
        <f>IF(S35&gt;=0,"OK","S35: ERROR")</f>
      </c>
      <c r="T111" s="255">
        <f>IF(T35&gt;=0,"OK","T35: ERROR")</f>
      </c>
      <c r="U111" s="255">
        <f>IF(U35&gt;=0,"OK","U35: ERROR")</f>
      </c>
      <c r="V111" s="255">
        <f>IF(V35&gt;=0,"OK","V35: ERROR")</f>
      </c>
      <c r="W111" s="255">
        <f>IF(W35&gt;=0,"OK","W35: ERROR")</f>
      </c>
      <c r="X111" s="255">
        <f>IF(X35&gt;=0,"OK","X35: ERROR")</f>
      </c>
      <c r="Y111" s="255">
        <f>IF(Y35&gt;=0,"OK","Y35: ERROR")</f>
      </c>
    </row>
    <row r="112" spans="1:36" s="130" customFormat="1" ht="13.0" customHeight="true" x14ac:dyDescent="0.25">
      <c r="K112" s="255">
        <f>IF(ABS(K35-SUM(K36,K39,K37,K38,K40))&lt;=0.5,"OK","K35: ERROR")</f>
      </c>
      <c r="L112" s="255">
        <f>IF(ABS(L35-SUM(L36,L39,L37,L38,L40))&lt;=0.5,"OK","L35: ERROR")</f>
      </c>
      <c r="M112" s="255">
        <f>IF(ABS(M35-SUM(M36,M39,M37,M38,M40))&lt;=0.5,"OK","M35: ERROR")</f>
      </c>
      <c r="N112" s="255">
        <f>IF(ABS(N35-SUM(N36,N39,N37,N38,N40))&lt;=0.5,"OK","N35: ERROR")</f>
      </c>
      <c r="O112" s="255">
        <f>IF(ABS(O35-SUM(O36,O39,O37,O38,O40))&lt;=0.5,"OK","O35: ERROR")</f>
      </c>
      <c r="P112" s="255">
        <f>IF(ABS(P35-SUM(P36,P39,P37,P38,P40))&lt;=0.5,"OK","P35: ERROR")</f>
      </c>
      <c r="Q112" s="255">
        <f>IF(ABS(Q35-SUM(Q36,Q39,Q37,Q38,Q40))&lt;=0.5,"OK","Q35: ERROR")</f>
      </c>
      <c r="R112" s="255">
        <f>IF(ABS(R35-SUM(R36,R39,R37,R38,R40))&lt;=0.5,"OK","R35: ERROR")</f>
      </c>
      <c r="S112" s="255">
        <f>IF(ABS(S35-SUM(S36,S39,S37,S38,S40))&lt;=0.5,"OK","S35: ERROR")</f>
      </c>
      <c r="T112" s="255">
        <f>IF(ABS(T35-SUM(T36,T39,T37,T38,T40))&lt;=0.5,"OK","T35: ERROR")</f>
      </c>
      <c r="U112" s="255">
        <f>IF(ABS(U35-SUM(U36,U39,U37,U38,U40))&lt;=0.5,"OK","U35: ERROR")</f>
      </c>
      <c r="V112" s="255">
        <f>IF(ABS(V35-SUM(V36,V39,V37,V38,V40))&lt;=0.5,"OK","V35: ERROR")</f>
      </c>
      <c r="W112" s="255">
        <f>IF(ABS(W35-SUM(W36,W39,W37,W38,W40))&lt;=0.5,"OK","W35: ERROR")</f>
      </c>
      <c r="X112" s="255">
        <f>IF(ABS(X35-SUM(X36,X39,X37,X38,X40))&lt;=0.5,"OK","X35: ERROR")</f>
      </c>
      <c r="Y112" s="255">
        <f>IF(ABS(Y35-SUM(Y36,Y39,Y37,Y38,Y40))&lt;=0.5,"OK","Y35: ERROR")</f>
      </c>
    </row>
    <row r="113" s="130" customFormat="1" x14ac:dyDescent="0.25" ht="13.0" customHeight="true">
      <c r="K113" s="255">
        <f>IF(K36&gt;=0,"OK","K36: ERROR")</f>
      </c>
      <c r="L113" s="255">
        <f>IF(L36&gt;=0,"OK","L36: ERROR")</f>
      </c>
      <c r="M113" s="255">
        <f>IF(M36&gt;=0,"OK","M36: ERROR")</f>
      </c>
      <c r="N113" s="255">
        <f>IF(N36&gt;=0,"OK","N36: ERROR")</f>
      </c>
      <c r="O113" s="255">
        <f>IF(O36&gt;=0,"OK","O36: ERROR")</f>
      </c>
      <c r="P113" s="255">
        <f>IF(P36&gt;=0,"OK","P36: ERROR")</f>
      </c>
      <c r="Q113" s="255">
        <f>IF(Q36&gt;=0,"OK","Q36: ERROR")</f>
      </c>
      <c r="R113" s="255">
        <f>IF(R36&gt;=0,"OK","R36: ERROR")</f>
      </c>
      <c r="S113" s="255">
        <f>IF(S36&gt;=0,"OK","S36: ERROR")</f>
      </c>
      <c r="T113" s="255">
        <f>IF(T36&gt;=0,"OK","T36: ERROR")</f>
      </c>
      <c r="U113" s="255">
        <f>IF(U36&gt;=0,"OK","U36: ERROR")</f>
      </c>
      <c r="V113" s="255">
        <f>IF(V36&gt;=0,"OK","V36: ERROR")</f>
      </c>
      <c r="W113" s="255">
        <f>IF(W36&gt;=0,"OK","W36: ERROR")</f>
      </c>
      <c r="X113" s="255">
        <f>IF(X36&gt;=0,"OK","X36: ERROR")</f>
      </c>
      <c r="Y113" s="255">
        <f>IF(Y36&gt;=0,"OK","Y36: ERROR")</f>
      </c>
    </row>
    <row r="114" s="130" customFormat="1" x14ac:dyDescent="0.25" ht="13.0" customHeight="true">
      <c r="K114" s="255">
        <f>IF(K37&gt;=0,"OK","K37: ERROR")</f>
      </c>
      <c r="L114" s="255">
        <f>IF(L37&gt;=0,"OK","L37: ERROR")</f>
      </c>
      <c r="M114" s="255">
        <f>IF(M37&gt;=0,"OK","M37: ERROR")</f>
      </c>
      <c r="N114" s="255">
        <f>IF(N37&gt;=0,"OK","N37: ERROR")</f>
      </c>
      <c r="O114" s="255">
        <f>IF(O37&gt;=0,"OK","O37: ERROR")</f>
      </c>
      <c r="P114" s="255">
        <f>IF(P37&gt;=0,"OK","P37: ERROR")</f>
      </c>
      <c r="Q114" s="255">
        <f>IF(Q37&gt;=0,"OK","Q37: ERROR")</f>
      </c>
      <c r="R114" s="255">
        <f>IF(R37&gt;=0,"OK","R37: ERROR")</f>
      </c>
      <c r="S114" s="255">
        <f>IF(S37&gt;=0,"OK","S37: ERROR")</f>
      </c>
      <c r="T114" s="255">
        <f>IF(T37&gt;=0,"OK","T37: ERROR")</f>
      </c>
      <c r="U114" s="255">
        <f>IF(U37&gt;=0,"OK","U37: ERROR")</f>
      </c>
      <c r="V114" s="255">
        <f>IF(V37&gt;=0,"OK","V37: ERROR")</f>
      </c>
      <c r="W114" s="255">
        <f>IF(W37&gt;=0,"OK","W37: ERROR")</f>
      </c>
      <c r="X114" s="255">
        <f>IF(X37&gt;=0,"OK","X37: ERROR")</f>
      </c>
      <c r="Y114" s="255">
        <f>IF(Y37&gt;=0,"OK","Y37: ERROR")</f>
      </c>
    </row>
    <row r="115" s="130" customFormat="1" ht="13.0" customHeight="true" x14ac:dyDescent="0.25">
      <c r="K115" s="255">
        <f>IF(K38&gt;=0,"OK","K38: ERROR")</f>
      </c>
      <c r="L115" s="255">
        <f>IF(L38&gt;=0,"OK","L38: ERROR")</f>
      </c>
      <c r="M115" s="255">
        <f>IF(M38&gt;=0,"OK","M38: ERROR")</f>
      </c>
      <c r="N115" s="255">
        <f>IF(N38&gt;=0,"OK","N38: ERROR")</f>
      </c>
      <c r="O115" s="255">
        <f>IF(O38&gt;=0,"OK","O38: ERROR")</f>
      </c>
      <c r="P115" s="255">
        <f>IF(P38&gt;=0,"OK","P38: ERROR")</f>
      </c>
      <c r="Q115" s="255">
        <f>IF(Q38&gt;=0,"OK","Q38: ERROR")</f>
      </c>
      <c r="R115" s="255">
        <f>IF(R38&gt;=0,"OK","R38: ERROR")</f>
      </c>
      <c r="S115" s="255">
        <f>IF(S38&gt;=0,"OK","S38: ERROR")</f>
      </c>
      <c r="T115" s="255">
        <f>IF(T38&gt;=0,"OK","T38: ERROR")</f>
      </c>
      <c r="U115" s="255">
        <f>IF(U38&gt;=0,"OK","U38: ERROR")</f>
      </c>
      <c r="V115" s="255">
        <f>IF(V38&gt;=0,"OK","V38: ERROR")</f>
      </c>
      <c r="W115" s="255">
        <f>IF(W38&gt;=0,"OK","W38: ERROR")</f>
      </c>
      <c r="X115" s="255">
        <f>IF(X38&gt;=0,"OK","X38: ERROR")</f>
      </c>
      <c r="Y115" s="255">
        <f>IF(Y38&gt;=0,"OK","Y38: ERROR")</f>
      </c>
    </row>
    <row r="116" s="130" customFormat="1" x14ac:dyDescent="0.25" ht="13.0" customHeight="true">
      <c r="K116" s="255">
        <f>IF(K39&gt;=0,"OK","K39: ERROR")</f>
      </c>
      <c r="L116" s="255">
        <f>IF(L39&gt;=0,"OK","L39: ERROR")</f>
      </c>
      <c r="M116" s="255">
        <f>IF(M39&gt;=0,"OK","M39: ERROR")</f>
      </c>
      <c r="N116" s="255">
        <f>IF(N39&gt;=0,"OK","N39: ERROR")</f>
      </c>
      <c r="O116" s="255">
        <f>IF(O39&gt;=0,"OK","O39: ERROR")</f>
      </c>
      <c r="P116" s="255">
        <f>IF(P39&gt;=0,"OK","P39: ERROR")</f>
      </c>
      <c r="Q116" s="255">
        <f>IF(Q39&gt;=0,"OK","Q39: ERROR")</f>
      </c>
      <c r="R116" s="255">
        <f>IF(R39&gt;=0,"OK","R39: ERROR")</f>
      </c>
      <c r="S116" s="255">
        <f>IF(S39&gt;=0,"OK","S39: ERROR")</f>
      </c>
      <c r="T116" s="255">
        <f>IF(T39&gt;=0,"OK","T39: ERROR")</f>
      </c>
      <c r="U116" s="255">
        <f>IF(U39&gt;=0,"OK","U39: ERROR")</f>
      </c>
      <c r="V116" s="255">
        <f>IF(V39&gt;=0,"OK","V39: ERROR")</f>
      </c>
      <c r="W116" s="255">
        <f>IF(W39&gt;=0,"OK","W39: ERROR")</f>
      </c>
      <c r="X116" s="255">
        <f>IF(X39&gt;=0,"OK","X39: ERROR")</f>
      </c>
      <c r="Y116" s="255">
        <f>IF(Y39&gt;=0,"OK","Y39: ERROR")</f>
      </c>
    </row>
    <row r="117" s="130" customFormat="1" ht="13.0" customHeight="true" x14ac:dyDescent="0.25">
      <c r="K117" s="255">
        <f>IF(K40&gt;=0,"OK","K40: ERROR")</f>
      </c>
      <c r="L117" s="255">
        <f>IF(L40&gt;=0,"OK","L40: ERROR")</f>
      </c>
      <c r="M117" s="255">
        <f>IF(M40&gt;=0,"OK","M40: ERROR")</f>
      </c>
      <c r="N117" s="255">
        <f>IF(N40&gt;=0,"OK","N40: ERROR")</f>
      </c>
      <c r="O117" s="255">
        <f>IF(O40&gt;=0,"OK","O40: ERROR")</f>
      </c>
      <c r="P117" s="255">
        <f>IF(P40&gt;=0,"OK","P40: ERROR")</f>
      </c>
      <c r="Q117" s="255">
        <f>IF(Q40&gt;=0,"OK","Q40: ERROR")</f>
      </c>
      <c r="R117" s="255">
        <f>IF(R40&gt;=0,"OK","R40: ERROR")</f>
      </c>
      <c r="S117" s="255">
        <f>IF(S40&gt;=0,"OK","S40: ERROR")</f>
      </c>
      <c r="T117" s="255">
        <f>IF(T40&gt;=0,"OK","T40: ERROR")</f>
      </c>
      <c r="U117" s="255">
        <f>IF(U40&gt;=0,"OK","U40: ERROR")</f>
      </c>
      <c r="V117" s="255">
        <f>IF(V40&gt;=0,"OK","V40: ERROR")</f>
      </c>
      <c r="W117" s="255">
        <f>IF(W40&gt;=0,"OK","W40: ERROR")</f>
      </c>
      <c r="X117" s="255">
        <f>IF(X40&gt;=0,"OK","X40: ERROR")</f>
      </c>
      <c r="Y117" s="255">
        <f>IF(Y40&gt;=0,"OK","Y40: ERROR")</f>
      </c>
    </row>
    <row r="118" s="130" customFormat="1" x14ac:dyDescent="0.25" ht="13.0" customHeight="true">
      <c r="K118" s="255">
        <f>IF(K41&gt;=0,"OK","K41: ERROR")</f>
      </c>
      <c r="L118" s="255">
        <f>IF(L41&gt;=0,"OK","L41: ERROR")</f>
      </c>
      <c r="M118" s="255">
        <f>IF(M41&gt;=0,"OK","M41: ERROR")</f>
      </c>
      <c r="N118" s="255">
        <f>IF(N41&gt;=0,"OK","N41: ERROR")</f>
      </c>
      <c r="O118" s="255">
        <f>IF(O41&gt;=0,"OK","O41: ERROR")</f>
      </c>
      <c r="P118" s="255">
        <f>IF(P41&gt;=0,"OK","P41: ERROR")</f>
      </c>
      <c r="Q118" s="255">
        <f>IF(Q41&gt;=0,"OK","Q41: ERROR")</f>
      </c>
      <c r="R118" s="255">
        <f>IF(R41&gt;=0,"OK","R41: ERROR")</f>
      </c>
      <c r="S118" s="255">
        <f>IF(S41&gt;=0,"OK","S41: ERROR")</f>
      </c>
      <c r="T118" s="255">
        <f>IF(T41&gt;=0,"OK","T41: ERROR")</f>
      </c>
      <c r="U118" s="255">
        <f>IF(U41&gt;=0,"OK","U41: ERROR")</f>
      </c>
      <c r="V118" s="255">
        <f>IF(V41&gt;=0,"OK","V41: ERROR")</f>
      </c>
      <c r="W118" s="255">
        <f>IF(W41&gt;=0,"OK","W41: ERROR")</f>
      </c>
      <c r="X118" s="255">
        <f>IF(X41&gt;=0,"OK","X41: ERROR")</f>
      </c>
      <c r="Y118" s="255">
        <f>IF(Y41&gt;=0,"OK","Y41: ERROR")</f>
      </c>
    </row>
    <row r="119" s="130" customFormat="1" ht="13.0" customHeight="true" x14ac:dyDescent="0.25">
      <c r="K119" s="255">
        <f>IF(ABS(K41-SUM(K42,K43,K44))&lt;=0.5,"OK","K41: ERROR")</f>
      </c>
      <c r="L119" s="255">
        <f>IF(ABS(L41-SUM(L42,L43,L44))&lt;=0.5,"OK","L41: ERROR")</f>
      </c>
      <c r="M119" s="255">
        <f>IF(ABS(M41-SUM(M42,M43,M44))&lt;=0.5,"OK","M41: ERROR")</f>
      </c>
      <c r="N119" s="255">
        <f>IF(ABS(N41-SUM(N42,N43,N44))&lt;=0.5,"OK","N41: ERROR")</f>
      </c>
      <c r="O119" s="255">
        <f>IF(ABS(O41-SUM(O42,O43,O44))&lt;=0.5,"OK","O41: ERROR")</f>
      </c>
      <c r="P119" s="255">
        <f>IF(ABS(P41-SUM(P42,P43,P44))&lt;=0.5,"OK","P41: ERROR")</f>
      </c>
      <c r="Q119" s="255">
        <f>IF(ABS(Q41-SUM(Q42,Q43,Q44))&lt;=0.5,"OK","Q41: ERROR")</f>
      </c>
      <c r="R119" s="255">
        <f>IF(ABS(R41-SUM(R42,R43,R44))&lt;=0.5,"OK","R41: ERROR")</f>
      </c>
      <c r="S119" s="255">
        <f>IF(ABS(S41-SUM(S42,S43,S44))&lt;=0.5,"OK","S41: ERROR")</f>
      </c>
      <c r="T119" s="255">
        <f>IF(ABS(T41-SUM(T42,T43,T44))&lt;=0.5,"OK","T41: ERROR")</f>
      </c>
      <c r="U119" s="255">
        <f>IF(ABS(U41-SUM(U42,U43,U44))&lt;=0.5,"OK","U41: ERROR")</f>
      </c>
      <c r="V119" s="255">
        <f>IF(ABS(V41-SUM(V42,V43,V44))&lt;=0.5,"OK","V41: ERROR")</f>
      </c>
      <c r="W119" s="255">
        <f>IF(ABS(W41-SUM(W42,W43,W44))&lt;=0.5,"OK","W41: ERROR")</f>
      </c>
      <c r="X119" s="255">
        <f>IF(ABS(X41-SUM(X42,X43,X44))&lt;=0.5,"OK","X41: ERROR")</f>
      </c>
      <c r="Y119" s="255">
        <f>IF(ABS(Y41-SUM(Y42,Y43,Y44))&lt;=0.5,"OK","Y41: ERROR")</f>
      </c>
    </row>
    <row r="120" s="130" customFormat="1" x14ac:dyDescent="0.25" ht="13.0" customHeight="true">
      <c r="K120" s="255">
        <f>IF(K42&gt;=0,"OK","K42: ERROR")</f>
      </c>
      <c r="L120" s="255">
        <f>IF(L42&gt;=0,"OK","L42: ERROR")</f>
      </c>
      <c r="M120" s="255">
        <f>IF(M42&gt;=0,"OK","M42: ERROR")</f>
      </c>
      <c r="N120" s="255">
        <f>IF(N42&gt;=0,"OK","N42: ERROR")</f>
      </c>
      <c r="O120" s="255">
        <f>IF(O42&gt;=0,"OK","O42: ERROR")</f>
      </c>
      <c r="P120" s="255">
        <f>IF(P42&gt;=0,"OK","P42: ERROR")</f>
      </c>
      <c r="Q120" s="255">
        <f>IF(Q42&gt;=0,"OK","Q42: ERROR")</f>
      </c>
      <c r="R120" s="255">
        <f>IF(R42&gt;=0,"OK","R42: ERROR")</f>
      </c>
      <c r="S120" s="255">
        <f>IF(S42&gt;=0,"OK","S42: ERROR")</f>
      </c>
      <c r="T120" s="255">
        <f>IF(T42&gt;=0,"OK","T42: ERROR")</f>
      </c>
      <c r="U120" s="255">
        <f>IF(U42&gt;=0,"OK","U42: ERROR")</f>
      </c>
      <c r="V120" s="255">
        <f>IF(V42&gt;=0,"OK","V42: ERROR")</f>
      </c>
      <c r="W120" s="255">
        <f>IF(W42&gt;=0,"OK","W42: ERROR")</f>
      </c>
      <c r="X120" s="255">
        <f>IF(X42&gt;=0,"OK","X42: ERROR")</f>
      </c>
      <c r="Y120" s="255">
        <f>IF(Y42&gt;=0,"OK","Y42: ERROR")</f>
      </c>
    </row>
    <row r="121" s="130" customFormat="1" x14ac:dyDescent="0.25" ht="13.0" customHeight="true">
      <c r="K121" s="255">
        <f>IF(K43&gt;=0,"OK","K43: ERROR")</f>
      </c>
      <c r="L121" s="255">
        <f>IF(L43&gt;=0,"OK","L43: ERROR")</f>
      </c>
      <c r="M121" s="255">
        <f>IF(M43&gt;=0,"OK","M43: ERROR")</f>
      </c>
      <c r="N121" s="255">
        <f>IF(N43&gt;=0,"OK","N43: ERROR")</f>
      </c>
      <c r="O121" s="255">
        <f>IF(O43&gt;=0,"OK","O43: ERROR")</f>
      </c>
      <c r="P121" s="255">
        <f>IF(P43&gt;=0,"OK","P43: ERROR")</f>
      </c>
      <c r="Q121" s="255">
        <f>IF(Q43&gt;=0,"OK","Q43: ERROR")</f>
      </c>
      <c r="R121" s="255">
        <f>IF(R43&gt;=0,"OK","R43: ERROR")</f>
      </c>
      <c r="S121" s="255">
        <f>IF(S43&gt;=0,"OK","S43: ERROR")</f>
      </c>
      <c r="T121" s="255">
        <f>IF(T43&gt;=0,"OK","T43: ERROR")</f>
      </c>
      <c r="U121" s="255">
        <f>IF(U43&gt;=0,"OK","U43: ERROR")</f>
      </c>
      <c r="V121" s="255">
        <f>IF(V43&gt;=0,"OK","V43: ERROR")</f>
      </c>
      <c r="W121" s="255">
        <f>IF(W43&gt;=0,"OK","W43: ERROR")</f>
      </c>
      <c r="X121" s="255">
        <f>IF(X43&gt;=0,"OK","X43: ERROR")</f>
      </c>
      <c r="Y121" s="255">
        <f>IF(Y43&gt;=0,"OK","Y43: ERROR")</f>
      </c>
    </row>
    <row r="122" s="130" customFormat="1" x14ac:dyDescent="0.25" ht="13.0" customHeight="true">
      <c r="K122" s="255">
        <f>IF(K44&gt;=0,"OK","K44: ERROR")</f>
      </c>
      <c r="L122" s="255">
        <f>IF(L44&gt;=0,"OK","L44: ERROR")</f>
      </c>
      <c r="M122" s="255">
        <f>IF(M44&gt;=0,"OK","M44: ERROR")</f>
      </c>
      <c r="N122" s="255">
        <f>IF(N44&gt;=0,"OK","N44: ERROR")</f>
      </c>
      <c r="O122" s="255">
        <f>IF(O44&gt;=0,"OK","O44: ERROR")</f>
      </c>
      <c r="P122" s="255">
        <f>IF(P44&gt;=0,"OK","P44: ERROR")</f>
      </c>
      <c r="Q122" s="255">
        <f>IF(Q44&gt;=0,"OK","Q44: ERROR")</f>
      </c>
      <c r="R122" s="255">
        <f>IF(R44&gt;=0,"OK","R44: ERROR")</f>
      </c>
      <c r="S122" s="255">
        <f>IF(S44&gt;=0,"OK","S44: ERROR")</f>
      </c>
      <c r="T122" s="255">
        <f>IF(T44&gt;=0,"OK","T44: ERROR")</f>
      </c>
      <c r="U122" s="255">
        <f>IF(U44&gt;=0,"OK","U44: ERROR")</f>
      </c>
      <c r="V122" s="255">
        <f>IF(V44&gt;=0,"OK","V44: ERROR")</f>
      </c>
      <c r="W122" s="255">
        <f>IF(W44&gt;=0,"OK","W44: ERROR")</f>
      </c>
      <c r="X122" s="255">
        <f>IF(X44&gt;=0,"OK","X44: ERROR")</f>
      </c>
      <c r="Y122" s="255">
        <f>IF(Y44&gt;=0,"OK","Y44: ERROR")</f>
      </c>
    </row>
    <row r="123" s="130" customFormat="1" x14ac:dyDescent="0.25" ht="13.0" customHeight="true">
      <c r="K123" s="255">
        <f>IF(ABS(K44-SUM(K45,K48,K46,K47,K49))&lt;=0.5,"OK","K44: ERROR")</f>
      </c>
      <c r="L123" s="255">
        <f>IF(ABS(L44-SUM(L45,L48,L46,L47,L49))&lt;=0.5,"OK","L44: ERROR")</f>
      </c>
      <c r="M123" s="255">
        <f>IF(ABS(M44-SUM(M45,M48,M46,M47,M49))&lt;=0.5,"OK","M44: ERROR")</f>
      </c>
      <c r="N123" s="255">
        <f>IF(ABS(N44-SUM(N45,N48,N46,N47,N49))&lt;=0.5,"OK","N44: ERROR")</f>
      </c>
      <c r="O123" s="255">
        <f>IF(ABS(O44-SUM(O45,O48,O46,O47,O49))&lt;=0.5,"OK","O44: ERROR")</f>
      </c>
      <c r="P123" s="255">
        <f>IF(ABS(P44-SUM(P45,P48,P46,P47,P49))&lt;=0.5,"OK","P44: ERROR")</f>
      </c>
      <c r="Q123" s="255">
        <f>IF(ABS(Q44-SUM(Q45,Q48,Q46,Q47,Q49))&lt;=0.5,"OK","Q44: ERROR")</f>
      </c>
      <c r="R123" s="255">
        <f>IF(ABS(R44-SUM(R45,R48,R46,R47,R49))&lt;=0.5,"OK","R44: ERROR")</f>
      </c>
      <c r="S123" s="255">
        <f>IF(ABS(S44-SUM(S45,S48,S46,S47,S49))&lt;=0.5,"OK","S44: ERROR")</f>
      </c>
      <c r="T123" s="255">
        <f>IF(ABS(T44-SUM(T45,T48,T46,T47,T49))&lt;=0.5,"OK","T44: ERROR")</f>
      </c>
      <c r="U123" s="255">
        <f>IF(ABS(U44-SUM(U45,U48,U46,U47,U49))&lt;=0.5,"OK","U44: ERROR")</f>
      </c>
      <c r="V123" s="255">
        <f>IF(ABS(V44-SUM(V45,V48,V46,V47,V49))&lt;=0.5,"OK","V44: ERROR")</f>
      </c>
      <c r="W123" s="255">
        <f>IF(ABS(W44-SUM(W45,W48,W46,W47,W49))&lt;=0.5,"OK","W44: ERROR")</f>
      </c>
      <c r="X123" s="255">
        <f>IF(ABS(X44-SUM(X45,X48,X46,X47,X49))&lt;=0.5,"OK","X44: ERROR")</f>
      </c>
      <c r="Y123" s="255">
        <f>IF(ABS(Y44-SUM(Y45,Y48,Y46,Y47,Y49))&lt;=0.5,"OK","Y44: ERROR")</f>
      </c>
    </row>
    <row r="124" s="130" customFormat="1" x14ac:dyDescent="0.25" ht="13.0" customHeight="true">
      <c r="K124" s="255">
        <f>IF(K45&gt;=0,"OK","K45: ERROR")</f>
      </c>
      <c r="L124" s="255">
        <f>IF(L45&gt;=0,"OK","L45: ERROR")</f>
      </c>
      <c r="M124" s="255">
        <f>IF(M45&gt;=0,"OK","M45: ERROR")</f>
      </c>
      <c r="N124" s="255">
        <f>IF(N45&gt;=0,"OK","N45: ERROR")</f>
      </c>
      <c r="O124" s="255">
        <f>IF(O45&gt;=0,"OK","O45: ERROR")</f>
      </c>
      <c r="P124" s="255">
        <f>IF(P45&gt;=0,"OK","P45: ERROR")</f>
      </c>
      <c r="Q124" s="255">
        <f>IF(Q45&gt;=0,"OK","Q45: ERROR")</f>
      </c>
      <c r="R124" s="255">
        <f>IF(R45&gt;=0,"OK","R45: ERROR")</f>
      </c>
      <c r="S124" s="255">
        <f>IF(S45&gt;=0,"OK","S45: ERROR")</f>
      </c>
      <c r="T124" s="255">
        <f>IF(T45&gt;=0,"OK","T45: ERROR")</f>
      </c>
      <c r="U124" s="255">
        <f>IF(U45&gt;=0,"OK","U45: ERROR")</f>
      </c>
      <c r="V124" s="255">
        <f>IF(V45&gt;=0,"OK","V45: ERROR")</f>
      </c>
      <c r="W124" s="255">
        <f>IF(W45&gt;=0,"OK","W45: ERROR")</f>
      </c>
      <c r="X124" s="255">
        <f>IF(X45&gt;=0,"OK","X45: ERROR")</f>
      </c>
      <c r="Y124" s="255">
        <f>IF(Y45&gt;=0,"OK","Y45: ERROR")</f>
      </c>
    </row>
    <row r="125" s="130" customFormat="1" x14ac:dyDescent="0.25" ht="13.0" customHeight="true">
      <c r="K125" s="255">
        <f>IF(K46&gt;=0,"OK","K46: ERROR")</f>
      </c>
      <c r="L125" s="255">
        <f>IF(L46&gt;=0,"OK","L46: ERROR")</f>
      </c>
      <c r="M125" s="255">
        <f>IF(M46&gt;=0,"OK","M46: ERROR")</f>
      </c>
      <c r="N125" s="255">
        <f>IF(N46&gt;=0,"OK","N46: ERROR")</f>
      </c>
      <c r="O125" s="255">
        <f>IF(O46&gt;=0,"OK","O46: ERROR")</f>
      </c>
      <c r="P125" s="255">
        <f>IF(P46&gt;=0,"OK","P46: ERROR")</f>
      </c>
      <c r="Q125" s="255">
        <f>IF(Q46&gt;=0,"OK","Q46: ERROR")</f>
      </c>
      <c r="R125" s="255">
        <f>IF(R46&gt;=0,"OK","R46: ERROR")</f>
      </c>
      <c r="S125" s="255">
        <f>IF(S46&gt;=0,"OK","S46: ERROR")</f>
      </c>
      <c r="T125" s="255">
        <f>IF(T46&gt;=0,"OK","T46: ERROR")</f>
      </c>
      <c r="U125" s="255">
        <f>IF(U46&gt;=0,"OK","U46: ERROR")</f>
      </c>
      <c r="V125" s="255">
        <f>IF(V46&gt;=0,"OK","V46: ERROR")</f>
      </c>
      <c r="W125" s="255">
        <f>IF(W46&gt;=0,"OK","W46: ERROR")</f>
      </c>
      <c r="X125" s="255">
        <f>IF(X46&gt;=0,"OK","X46: ERROR")</f>
      </c>
      <c r="Y125" s="255">
        <f>IF(Y46&gt;=0,"OK","Y46: ERROR")</f>
      </c>
    </row>
    <row r="126" s="130" customFormat="1" x14ac:dyDescent="0.25" ht="13.0" customHeight="true">
      <c r="K126" s="255">
        <f>IF(K47&gt;=0,"OK","K47: ERROR")</f>
      </c>
      <c r="L126" s="255">
        <f>IF(L47&gt;=0,"OK","L47: ERROR")</f>
      </c>
      <c r="M126" s="255">
        <f>IF(M47&gt;=0,"OK","M47: ERROR")</f>
      </c>
      <c r="N126" s="255">
        <f>IF(N47&gt;=0,"OK","N47: ERROR")</f>
      </c>
      <c r="O126" s="255">
        <f>IF(O47&gt;=0,"OK","O47: ERROR")</f>
      </c>
      <c r="P126" s="255">
        <f>IF(P47&gt;=0,"OK","P47: ERROR")</f>
      </c>
      <c r="Q126" s="255">
        <f>IF(Q47&gt;=0,"OK","Q47: ERROR")</f>
      </c>
      <c r="R126" s="255">
        <f>IF(R47&gt;=0,"OK","R47: ERROR")</f>
      </c>
      <c r="S126" s="255">
        <f>IF(S47&gt;=0,"OK","S47: ERROR")</f>
      </c>
      <c r="T126" s="255">
        <f>IF(T47&gt;=0,"OK","T47: ERROR")</f>
      </c>
      <c r="U126" s="255">
        <f>IF(U47&gt;=0,"OK","U47: ERROR")</f>
      </c>
      <c r="V126" s="255">
        <f>IF(V47&gt;=0,"OK","V47: ERROR")</f>
      </c>
      <c r="W126" s="255">
        <f>IF(W47&gt;=0,"OK","W47: ERROR")</f>
      </c>
      <c r="X126" s="255">
        <f>IF(X47&gt;=0,"OK","X47: ERROR")</f>
      </c>
      <c r="Y126" s="255">
        <f>IF(Y47&gt;=0,"OK","Y47: ERROR")</f>
      </c>
    </row>
    <row r="127" s="130" customFormat="1" x14ac:dyDescent="0.25" ht="13.0" customHeight="true">
      <c r="K127" s="255">
        <f>IF(K48&gt;=0,"OK","K48: ERROR")</f>
      </c>
      <c r="L127" s="255">
        <f>IF(L48&gt;=0,"OK","L48: ERROR")</f>
      </c>
      <c r="M127" s="255">
        <f>IF(M48&gt;=0,"OK","M48: ERROR")</f>
      </c>
      <c r="N127" s="255">
        <f>IF(N48&gt;=0,"OK","N48: ERROR")</f>
      </c>
      <c r="O127" s="255">
        <f>IF(O48&gt;=0,"OK","O48: ERROR")</f>
      </c>
      <c r="P127" s="255">
        <f>IF(P48&gt;=0,"OK","P48: ERROR")</f>
      </c>
      <c r="Q127" s="255">
        <f>IF(Q48&gt;=0,"OK","Q48: ERROR")</f>
      </c>
      <c r="R127" s="255">
        <f>IF(R48&gt;=0,"OK","R48: ERROR")</f>
      </c>
      <c r="S127" s="255">
        <f>IF(S48&gt;=0,"OK","S48: ERROR")</f>
      </c>
      <c r="T127" s="255">
        <f>IF(T48&gt;=0,"OK","T48: ERROR")</f>
      </c>
      <c r="U127" s="255">
        <f>IF(U48&gt;=0,"OK","U48: ERROR")</f>
      </c>
      <c r="V127" s="255">
        <f>IF(V48&gt;=0,"OK","V48: ERROR")</f>
      </c>
      <c r="W127" s="255">
        <f>IF(W48&gt;=0,"OK","W48: ERROR")</f>
      </c>
      <c r="X127" s="255">
        <f>IF(X48&gt;=0,"OK","X48: ERROR")</f>
      </c>
      <c r="Y127" s="255">
        <f>IF(Y48&gt;=0,"OK","Y48: ERROR")</f>
      </c>
    </row>
    <row r="128" s="130" customFormat="1" x14ac:dyDescent="0.25" ht="13.0" customHeight="true">
      <c r="K128" s="255">
        <f>IF(K49&gt;=0,"OK","K49: ERROR")</f>
      </c>
      <c r="L128" s="255">
        <f>IF(L49&gt;=0,"OK","L49: ERROR")</f>
      </c>
      <c r="M128" s="255">
        <f>IF(M49&gt;=0,"OK","M49: ERROR")</f>
      </c>
      <c r="N128" s="255">
        <f>IF(N49&gt;=0,"OK","N49: ERROR")</f>
      </c>
      <c r="O128" s="255">
        <f>IF(O49&gt;=0,"OK","O49: ERROR")</f>
      </c>
      <c r="P128" s="255">
        <f>IF(P49&gt;=0,"OK","P49: ERROR")</f>
      </c>
      <c r="Q128" s="255">
        <f>IF(Q49&gt;=0,"OK","Q49: ERROR")</f>
      </c>
      <c r="R128" s="255">
        <f>IF(R49&gt;=0,"OK","R49: ERROR")</f>
      </c>
      <c r="S128" s="255">
        <f>IF(S49&gt;=0,"OK","S49: ERROR")</f>
      </c>
      <c r="T128" s="255">
        <f>IF(T49&gt;=0,"OK","T49: ERROR")</f>
      </c>
      <c r="U128" s="255">
        <f>IF(U49&gt;=0,"OK","U49: ERROR")</f>
      </c>
      <c r="V128" s="255">
        <f>IF(V49&gt;=0,"OK","V49: ERROR")</f>
      </c>
      <c r="W128" s="255">
        <f>IF(W49&gt;=0,"OK","W49: ERROR")</f>
      </c>
      <c r="X128" s="255">
        <f>IF(X49&gt;=0,"OK","X49: ERROR")</f>
      </c>
      <c r="Y128" s="255">
        <f>IF(Y49&gt;=0,"OK","Y49: ERROR")</f>
      </c>
    </row>
    <row r="129" s="130" customFormat="1" x14ac:dyDescent="0.25" ht="13.0" customHeight="true">
      <c r="K129" s="255">
        <f>IF(ABS(K50-SUM(K64,K51))&lt;=0.5,"OK","K50: ERROR")</f>
      </c>
      <c r="L129" s="255">
        <f>IF(ABS(L50-SUM(L64,L51))&lt;=0.5,"OK","L50: ERROR")</f>
      </c>
      <c r="M129" s="255">
        <f>IF(ABS(M50-SUM(M64,M51))&lt;=0.5,"OK","M50: ERROR")</f>
      </c>
      <c r="N129" s="255">
        <f>IF(ABS(N50-SUM(N64,N51))&lt;=0.5,"OK","N50: ERROR")</f>
      </c>
      <c r="O129" s="255">
        <f>IF(ABS(O50-SUM(O64,O51))&lt;=0.5,"OK","O50: ERROR")</f>
      </c>
      <c r="P129" s="255">
        <f>IF(ABS(P50-SUM(P64,P51))&lt;=0.5,"OK","P50: ERROR")</f>
      </c>
      <c r="Q129" s="255">
        <f>IF(ABS(Q50-SUM(Q64,Q51))&lt;=0.5,"OK","Q50: ERROR")</f>
      </c>
      <c r="R129" s="255">
        <f>IF(ABS(R50-SUM(R64,R51))&lt;=0.5,"OK","R50: ERROR")</f>
      </c>
      <c r="S129" s="255">
        <f>IF(ABS(S50-SUM(S64,S51))&lt;=0.5,"OK","S50: ERROR")</f>
      </c>
      <c r="T129" s="255">
        <f>IF(ABS(T50-SUM(T64,T51))&lt;=0.5,"OK","T50: ERROR")</f>
      </c>
      <c r="U129" s="255">
        <f>IF(ABS(U50-SUM(U64,U51))&lt;=0.5,"OK","U50: ERROR")</f>
      </c>
      <c r="V129" s="255">
        <f>IF(ABS(V50-SUM(V64,V51))&lt;=0.5,"OK","V50: ERROR")</f>
      </c>
      <c r="W129" s="255">
        <f>IF(ABS(W50-SUM(W64,W51))&lt;=0.5,"OK","W50: ERROR")</f>
      </c>
      <c r="X129" s="255">
        <f>IF(ABS(X50-SUM(X64,X51))&lt;=0.5,"OK","X50: ERROR")</f>
      </c>
      <c r="Y129" s="255">
        <f>IF(ABS(Y50-SUM(Y64,Y51))&lt;=0.5,"OK","Y50: ERROR")</f>
      </c>
    </row>
    <row r="130" s="130" customFormat="1" x14ac:dyDescent="0.25" ht="13.0" customHeight="true">
      <c r="K130" s="255">
        <f>IF(ABS(K51-SUM(K52,K53,K57))&lt;=0.5,"OK","K51: ERROR")</f>
      </c>
      <c r="L130" s="255">
        <f>IF(ABS(L51-SUM(L52,L53,L57))&lt;=0.5,"OK","L51: ERROR")</f>
      </c>
      <c r="M130" s="255">
        <f>IF(ABS(M51-SUM(M52,M53,M57))&lt;=0.5,"OK","M51: ERROR")</f>
      </c>
      <c r="N130" s="255">
        <f>IF(ABS(N51-SUM(N52,N53,N57))&lt;=0.5,"OK","N51: ERROR")</f>
      </c>
      <c r="O130" s="255">
        <f>IF(ABS(O51-SUM(O52,O53,O57))&lt;=0.5,"OK","O51: ERROR")</f>
      </c>
      <c r="P130" s="255">
        <f>IF(ABS(P51-SUM(P52,P53,P57))&lt;=0.5,"OK","P51: ERROR")</f>
      </c>
      <c r="Q130" s="255">
        <f>IF(ABS(Q51-SUM(Q52,Q53,Q57))&lt;=0.5,"OK","Q51: ERROR")</f>
      </c>
      <c r="R130" s="255">
        <f>IF(ABS(R51-SUM(R52,R53,R57))&lt;=0.5,"OK","R51: ERROR")</f>
      </c>
      <c r="S130" s="255">
        <f>IF(ABS(S51-SUM(S52,S53,S57))&lt;=0.5,"OK","S51: ERROR")</f>
      </c>
      <c r="T130" s="255">
        <f>IF(ABS(T51-SUM(T52,T53,T57))&lt;=0.5,"OK","T51: ERROR")</f>
      </c>
      <c r="U130" s="255">
        <f>IF(ABS(U51-SUM(U52,U53,U57))&lt;=0.5,"OK","U51: ERROR")</f>
      </c>
      <c r="V130" s="255">
        <f>IF(ABS(V51-SUM(V52,V53,V57))&lt;=0.5,"OK","V51: ERROR")</f>
      </c>
      <c r="W130" s="255">
        <f>IF(ABS(W51-SUM(W52,W53,W57))&lt;=0.5,"OK","W51: ERROR")</f>
      </c>
      <c r="X130" s="255">
        <f>IF(ABS(X51-SUM(X52,X53,X57))&lt;=0.5,"OK","X51: ERROR")</f>
      </c>
      <c r="Y130" s="255">
        <f>IF(ABS(Y51-SUM(Y52,Y53,Y57))&lt;=0.5,"OK","Y51: ERROR")</f>
      </c>
    </row>
    <row r="131" s="130" customFormat="1" x14ac:dyDescent="0.25" ht="13.0" customHeight="true">
      <c r="K131" s="255">
        <f>IF(K51-(K56+K63)&gt;=-0.5,"OK","K51: ERROR")</f>
      </c>
      <c r="L131" s="255">
        <f>IF(L51-L56&gt;=-0.5,"OK","L51: ERROR")</f>
      </c>
      <c r="M131" s="255">
        <f>IF(M51-(M56+M63)&gt;=-0.5,"OK","M51: ERROR")</f>
      </c>
      <c r="N131" s="255">
        <f>IF(N51-(N56+N63)&gt;=-0.5,"OK","N51: ERROR")</f>
      </c>
      <c r="O131" s="255">
        <f>IF(O51-(O56+O63)&gt;=-0.5,"OK","O51: ERROR")</f>
      </c>
      <c r="P131" s="255">
        <f>IF(P51-(P56+P63)&gt;=-0.5,"OK","P51: ERROR")</f>
      </c>
      <c r="Q131" s="255">
        <f>IF(Q51-(Q56+Q63)&gt;=-0.5,"OK","Q51: ERROR")</f>
      </c>
      <c r="R131" s="255">
        <f>IF(R51-(R56+R63)&gt;=-0.5,"OK","R51: ERROR")</f>
      </c>
      <c r="S131" s="255">
        <f>IF(S51-S56&gt;=-0.5,"OK","S51: ERROR")</f>
      </c>
      <c r="T131" s="255">
        <f>IF(T51-(T56+T63)&gt;=-0.5,"OK","T51: ERROR")</f>
      </c>
      <c r="U131" s="255">
        <f>IF(U51-(U56+U63)&gt;=-0.5,"OK","U51: ERROR")</f>
      </c>
      <c r="V131" s="255">
        <f>IF(V51-(V56+V63)&gt;=-0.5,"OK","V51: ERROR")</f>
      </c>
      <c r="W131" s="255">
        <f>IF(W51-(W56+W63)&gt;=-0.5,"OK","W51: ERROR")</f>
      </c>
      <c r="X131" s="255">
        <f>IF(X51-(X56+X63)&gt;=-0.5,"OK","X51: ERROR")</f>
      </c>
      <c r="Y131" s="255">
        <f>IF(Y51-(Y56+Y63)&gt;=-0.5,"OK","Y51: ERROR")</f>
      </c>
    </row>
    <row r="132" s="130" customFormat="1" x14ac:dyDescent="0.25" ht="13.0" customHeight="true">
      <c r="K132" s="255">
        <f>IF(K51-K63&gt;=-0.5,"OK","K51: ERROR")</f>
      </c>
      <c r="M132" s="255">
        <f>IF(M51-M63&gt;=-0.5,"OK","M51: ERROR")</f>
      </c>
      <c r="N132" s="255">
        <f>IF(N51-N63&gt;=-0.5,"OK","N51: ERROR")</f>
      </c>
      <c r="O132" s="255">
        <f>IF(O51-O63&gt;=-0.5,"OK","O51: ERROR")</f>
      </c>
      <c r="P132" s="255">
        <f>IF(P51-P63&gt;=-0.5,"OK","P51: ERROR")</f>
      </c>
      <c r="Q132" s="255">
        <f>IF(Q51-Q63&gt;=-0.5,"OK","Q51: ERROR")</f>
      </c>
      <c r="R132" s="255">
        <f>IF(R51-R63&gt;=-0.5,"OK","R51: ERROR")</f>
      </c>
      <c r="T132" s="255">
        <f>IF(T51-T63&gt;=-0.5,"OK","T51: ERROR")</f>
      </c>
      <c r="U132" s="255">
        <f>IF(U51-U63&gt;=-0.5,"OK","U51: ERROR")</f>
      </c>
      <c r="V132" s="255">
        <f>IF(V51-V63&gt;=-0.5,"OK","V51: ERROR")</f>
      </c>
      <c r="W132" s="255">
        <f>IF(W51-W63&gt;=-0.5,"OK","W51: ERROR")</f>
      </c>
      <c r="X132" s="255">
        <f>IF(X51-X63&gt;=-0.5,"OK","X51: ERROR")</f>
      </c>
      <c r="Y132" s="255">
        <f>IF(Y51-Y63&gt;=-0.5,"OK","Y51: ERROR")</f>
      </c>
    </row>
    <row r="133" s="130" customFormat="1" x14ac:dyDescent="0.25" ht="13.0" customHeight="true">
      <c r="K133" s="255">
        <f>IF(ABS(K53-SUM(K55,K54))&lt;=0.5,"OK","K53: ERROR")</f>
      </c>
      <c r="L133" s="255">
        <f>IF(ABS(L53-SUM(L55,L54))&lt;=0.5,"OK","L53: ERROR")</f>
      </c>
      <c r="M133" s="255">
        <f>IF(ABS(M53-SUM(M55,M54))&lt;=0.5,"OK","M53: ERROR")</f>
      </c>
      <c r="N133" s="255">
        <f>IF(ABS(N53-SUM(N55,N54))&lt;=0.5,"OK","N53: ERROR")</f>
      </c>
      <c r="O133" s="255">
        <f>IF(ABS(O53-SUM(O55,O54))&lt;=0.5,"OK","O53: ERROR")</f>
      </c>
      <c r="P133" s="255">
        <f>IF(ABS(P53-SUM(P55,P54))&lt;=0.5,"OK","P53: ERROR")</f>
      </c>
      <c r="Q133" s="255">
        <f>IF(ABS(Q53-SUM(Q55,Q54))&lt;=0.5,"OK","Q53: ERROR")</f>
      </c>
      <c r="R133" s="255">
        <f>IF(ABS(R53-SUM(R55,R54))&lt;=0.5,"OK","R53: ERROR")</f>
      </c>
      <c r="S133" s="255">
        <f>IF(ABS(S53-SUM(S55,S54))&lt;=0.5,"OK","S53: ERROR")</f>
      </c>
      <c r="T133" s="255">
        <f>IF(ABS(T53-SUM(T55,T54))&lt;=0.5,"OK","T53: ERROR")</f>
      </c>
      <c r="U133" s="255">
        <f>IF(ABS(U53-SUM(U55,U54))&lt;=0.5,"OK","U53: ERROR")</f>
      </c>
      <c r="V133" s="255">
        <f>IF(ABS(V53-SUM(V55,V54))&lt;=0.5,"OK","V53: ERROR")</f>
      </c>
      <c r="W133" s="255">
        <f>IF(ABS(W53-SUM(W55,W54))&lt;=0.5,"OK","W53: ERROR")</f>
      </c>
      <c r="X133" s="255">
        <f>IF(ABS(X53-SUM(X55,X54))&lt;=0.5,"OK","X53: ERROR")</f>
      </c>
      <c r="Y133" s="255">
        <f>IF(ABS(Y53-SUM(Y55,Y54))&lt;=0.5,"OK","Y53: ERROR")</f>
      </c>
    </row>
    <row r="134" s="130" customFormat="1" x14ac:dyDescent="0.25" ht="13.0" customHeight="true">
      <c r="K134" s="255">
        <f>IF(K55-K56&gt;=-0.5,"OK","K55: ERROR")</f>
      </c>
      <c r="L134" s="255">
        <f>IF(L55-L56&gt;=-0.5,"OK","L55: ERROR")</f>
      </c>
      <c r="M134" s="255">
        <f>IF(M55-M56&gt;=-0.5,"OK","M55: ERROR")</f>
      </c>
      <c r="N134" s="255">
        <f>IF(N55-N56&gt;=-0.5,"OK","N55: ERROR")</f>
      </c>
      <c r="O134" s="255">
        <f>IF(O55-O56&gt;=-0.5,"OK","O55: ERROR")</f>
      </c>
      <c r="P134" s="255">
        <f>IF(P55-P56&gt;=-0.5,"OK","P55: ERROR")</f>
      </c>
      <c r="Q134" s="255">
        <f>IF(Q55-Q56&gt;=-0.5,"OK","Q55: ERROR")</f>
      </c>
      <c r="R134" s="255">
        <f>IF(R55-R56&gt;=-0.5,"OK","R55: ERROR")</f>
      </c>
      <c r="S134" s="255">
        <f>IF(S55-S56&gt;=-0.5,"OK","S55: ERROR")</f>
      </c>
      <c r="T134" s="255">
        <f>IF(T55-T56&gt;=-0.5,"OK","T55: ERROR")</f>
      </c>
      <c r="U134" s="255">
        <f>IF(U55-U56&gt;=-0.5,"OK","U55: ERROR")</f>
      </c>
      <c r="V134" s="255">
        <f>IF(V55-V56&gt;=-0.5,"OK","V55: ERROR")</f>
      </c>
      <c r="W134" s="255">
        <f>IF(W55-W56&gt;=-0.5,"OK","W55: ERROR")</f>
      </c>
      <c r="X134" s="255">
        <f>IF(X55-X56&gt;=-0.5,"OK","X55: ERROR")</f>
      </c>
      <c r="Y134" s="255">
        <f>IF(Y55-Y56&gt;=-0.5,"OK","Y55: ERROR")</f>
      </c>
    </row>
    <row r="135" s="130" customFormat="1" x14ac:dyDescent="0.25" ht="13.0" customHeight="true">
      <c r="K135" s="255">
        <f>IF(ABS(K57-SUM(K58,K61,K59,K60,K62))&lt;=0.5,"OK","K57: ERROR")</f>
      </c>
      <c r="L135" s="255">
        <f>IF(ABS(L57-SUM(L58,L61,L59,L60,L62))&lt;=0.5,"OK","L57: ERROR")</f>
      </c>
      <c r="M135" s="255">
        <f>IF(ABS(M57-SUM(M58,M61,M59,M60,M62))&lt;=0.5,"OK","M57: ERROR")</f>
      </c>
      <c r="N135" s="255">
        <f>IF(ABS(N57-SUM(N58,N61,N59,N60,N62))&lt;=0.5,"OK","N57: ERROR")</f>
      </c>
      <c r="O135" s="255">
        <f>IF(ABS(O57-SUM(O58,O61,O59,O60,O62))&lt;=0.5,"OK","O57: ERROR")</f>
      </c>
      <c r="P135" s="255">
        <f>IF(ABS(P57-SUM(P58,P61,P59,P60,P62))&lt;=0.5,"OK","P57: ERROR")</f>
      </c>
      <c r="Q135" s="255">
        <f>IF(ABS(Q57-SUM(Q58,Q61,Q59,Q60,Q62))&lt;=0.5,"OK","Q57: ERROR")</f>
      </c>
      <c r="R135" s="255">
        <f>IF(ABS(R57-SUM(R58,R61,R59,R60,R62))&lt;=0.5,"OK","R57: ERROR")</f>
      </c>
      <c r="S135" s="255">
        <f>IF(ABS(S57-SUM(S58,S61,S59,S60,S62))&lt;=0.5,"OK","S57: ERROR")</f>
      </c>
      <c r="T135" s="255">
        <f>IF(ABS(T57-SUM(T58,T61,T59,T60,T62))&lt;=0.5,"OK","T57: ERROR")</f>
      </c>
      <c r="U135" s="255">
        <f>IF(ABS(U57-SUM(U58,U61,U59,U60,U62))&lt;=0.5,"OK","U57: ERROR")</f>
      </c>
      <c r="V135" s="255">
        <f>IF(ABS(V57-SUM(V58,V61,V59,V60,V62))&lt;=0.5,"OK","V57: ERROR")</f>
      </c>
      <c r="W135" s="255">
        <f>IF(ABS(W57-SUM(W58,W61,W59,W60,W62))&lt;=0.5,"OK","W57: ERROR")</f>
      </c>
      <c r="X135" s="255">
        <f>IF(ABS(X57-SUM(X58,X61,X59,X60,X62))&lt;=0.5,"OK","X57: ERROR")</f>
      </c>
      <c r="Y135" s="255">
        <f>IF(ABS(Y57-SUM(Y58,Y61,Y59,Y60,Y62))&lt;=0.5,"OK","Y57: ERROR")</f>
      </c>
    </row>
    <row r="136" s="130" customFormat="1" x14ac:dyDescent="0.25" ht="13.0" customHeight="true">
      <c r="K136" s="255">
        <f>IF(ABS(K64-SUM(K65,K66))&lt;=0.5,"OK","K64: ERROR")</f>
      </c>
      <c r="L136" s="255">
        <f>IF(ABS(L64-SUM(L65,L66))&lt;=0.5,"OK","L64: ERROR")</f>
      </c>
      <c r="M136" s="255">
        <f>IF(ABS(M64-SUM(M65,M66))&lt;=0.5,"OK","M64: ERROR")</f>
      </c>
      <c r="N136" s="255">
        <f>IF(ABS(N64-SUM(N65,N66))&lt;=0.5,"OK","N64: ERROR")</f>
      </c>
      <c r="O136" s="255">
        <f>IF(ABS(O64-SUM(O65,O66))&lt;=0.5,"OK","O64: ERROR")</f>
      </c>
      <c r="P136" s="255">
        <f>IF(ABS(P64-SUM(P65,P66))&lt;=0.5,"OK","P64: ERROR")</f>
      </c>
      <c r="Q136" s="255">
        <f>IF(ABS(Q64-SUM(Q65,Q66))&lt;=0.5,"OK","Q64: ERROR")</f>
      </c>
      <c r="R136" s="255">
        <f>IF(ABS(R64-SUM(R65,R66))&lt;=0.5,"OK","R64: ERROR")</f>
      </c>
      <c r="S136" s="255">
        <f>IF(ABS(S64-SUM(S65,S66))&lt;=0.5,"OK","S64: ERROR")</f>
      </c>
      <c r="T136" s="255">
        <f>IF(ABS(T64-SUM(T65,T66))&lt;=0.5,"OK","T64: ERROR")</f>
      </c>
      <c r="U136" s="255">
        <f>IF(ABS(U64-SUM(U65,U66))&lt;=0.5,"OK","U64: ERROR")</f>
      </c>
      <c r="V136" s="255">
        <f>IF(ABS(V64-SUM(V65,V66))&lt;=0.5,"OK","V64: ERROR")</f>
      </c>
      <c r="W136" s="255">
        <f>IF(ABS(W64-SUM(W65,W66))&lt;=0.5,"OK","W64: ERROR")</f>
      </c>
      <c r="X136" s="255">
        <f>IF(ABS(X64-SUM(X65,X66))&lt;=0.5,"OK","X64: ERROR")</f>
      </c>
      <c r="Y136" s="255">
        <f>IF(ABS(Y64-SUM(Y65,Y66))&lt;=0.5,"OK","Y64: ERROR")</f>
      </c>
    </row>
    <row r="137" s="130" customFormat="1" x14ac:dyDescent="0.25" ht="13.0" customHeight="true">
      <c r="K137" s="255">
        <f>IF(ABS(K67-SUM(K68,K69))&lt;=0.5,"OK","K67: ERROR")</f>
      </c>
      <c r="L137" s="255">
        <f>IF(ABS(L67-SUM(L68,L69))&lt;=0.5,"OK","L67: ERROR")</f>
      </c>
      <c r="M137" s="255">
        <f>IF(ABS(M67-SUM(M68,M69))&lt;=0.5,"OK","M67: ERROR")</f>
      </c>
      <c r="N137" s="255">
        <f>IF(ABS(N67-SUM(N68,N69))&lt;=0.5,"OK","N67: ERROR")</f>
      </c>
      <c r="O137" s="255">
        <f>IF(ABS(O67-SUM(O68,O69))&lt;=0.5,"OK","O67: ERROR")</f>
      </c>
      <c r="P137" s="255">
        <f>IF(ABS(P67-SUM(P68,P69))&lt;=0.5,"OK","P67: ERROR")</f>
      </c>
      <c r="Q137" s="255">
        <f>IF(ABS(Q67-SUM(Q68,Q69))&lt;=0.5,"OK","Q67: ERROR")</f>
      </c>
      <c r="R137" s="255">
        <f>IF(ABS(R67-SUM(R68,R69))&lt;=0.5,"OK","R67: ERROR")</f>
      </c>
      <c r="S137" s="255">
        <f>IF(ABS(S67-SUM(S68,S69))&lt;=0.5,"OK","S67: ERROR")</f>
      </c>
      <c r="T137" s="255">
        <f>IF(ABS(T67-SUM(T68,T69))&lt;=0.5,"OK","T67: ERROR")</f>
      </c>
      <c r="U137" s="255">
        <f>IF(ABS(U67-SUM(U68,U69))&lt;=0.5,"OK","U67: ERROR")</f>
      </c>
      <c r="V137" s="255">
        <f>IF(ABS(V67-SUM(V68,V69))&lt;=0.5,"OK","V67: ERROR")</f>
      </c>
      <c r="W137" s="255">
        <f>IF(ABS(W67-SUM(W68,W69))&lt;=0.5,"OK","W67: ERROR")</f>
      </c>
      <c r="X137" s="255">
        <f>IF(ABS(X67-SUM(X68,X69))&lt;=0.5,"OK","X67: ERROR")</f>
      </c>
      <c r="Y137" s="255">
        <f>IF(ABS(Y67-SUM(Y68,Y69))&lt;=0.5,"OK","Y67: ERROR")</f>
      </c>
    </row>
    <row r="138" s="130" customFormat="1" x14ac:dyDescent="0.25" ht="13.0" customHeight="true">
      <c r="K138" s="255">
        <f>IF(K68&gt;=0,"OK","K68: ERROR")</f>
      </c>
      <c r="L138" s="255">
        <f>IF(L68&gt;=0,"OK","L68: ERROR")</f>
      </c>
      <c r="M138" s="255">
        <f>IF(M68&gt;=0,"OK","M68: ERROR")</f>
      </c>
      <c r="N138" s="255">
        <f>IF(N68&gt;=0,"OK","N68: ERROR")</f>
      </c>
      <c r="O138" s="255">
        <f>IF(O68&gt;=0,"OK","O68: ERROR")</f>
      </c>
      <c r="P138" s="255">
        <f>IF(P68&gt;=0,"OK","P68: ERROR")</f>
      </c>
      <c r="Q138" s="255">
        <f>IF(Q68&gt;=0,"OK","Q68: ERROR")</f>
      </c>
      <c r="R138" s="255">
        <f>IF(R68&gt;=0,"OK","R68: ERROR")</f>
      </c>
      <c r="S138" s="255">
        <f>IF(S68&gt;=0,"OK","S68: ERROR")</f>
      </c>
      <c r="T138" s="255">
        <f>IF(T68&gt;=0,"OK","T68: ERROR")</f>
      </c>
      <c r="U138" s="255">
        <f>IF(U68&gt;=0,"OK","U68: ERROR")</f>
      </c>
      <c r="V138" s="255">
        <f>IF(V68&gt;=0,"OK","V68: ERROR")</f>
      </c>
      <c r="W138" s="255">
        <f>IF(W68&gt;=0,"OK","W68: ERROR")</f>
      </c>
      <c r="X138" s="255">
        <f>IF(X68&gt;=0,"OK","X68: ERROR")</f>
      </c>
      <c r="Y138" s="255">
        <f>IF(Y68&gt;=0,"OK","Y68: ERROR")</f>
      </c>
    </row>
    <row r="139" s="130" customFormat="1" x14ac:dyDescent="0.25" ht="13.0" customHeight="true">
      <c r="K139" s="255">
        <f>IF(K69&gt;=0,"OK","K69: ERROR")</f>
      </c>
      <c r="L139" s="255">
        <f>IF(L69&gt;=0,"OK","L69: ERROR")</f>
      </c>
      <c r="M139" s="255">
        <f>IF(M69&gt;=0,"OK","M69: ERROR")</f>
      </c>
      <c r="N139" s="255">
        <f>IF(N69&gt;=0,"OK","N69: ERROR")</f>
      </c>
      <c r="O139" s="255">
        <f>IF(O69&gt;=0,"OK","O69: ERROR")</f>
      </c>
      <c r="P139" s="255">
        <f>IF(P69&gt;=0,"OK","P69: ERROR")</f>
      </c>
      <c r="Q139" s="255">
        <f>IF(Q69&gt;=0,"OK","Q69: ERROR")</f>
      </c>
      <c r="R139" s="255">
        <f>IF(R69&gt;=0,"OK","R69: ERROR")</f>
      </c>
      <c r="S139" s="255">
        <f>IF(S69&gt;=0,"OK","S69: ERROR")</f>
      </c>
      <c r="T139" s="255">
        <f>IF(T69&gt;=0,"OK","T69: ERROR")</f>
      </c>
      <c r="U139" s="255">
        <f>IF(U69&gt;=0,"OK","U69: ERROR")</f>
      </c>
      <c r="V139" s="255">
        <f>IF(V69&gt;=0,"OK","V69: ERROR")</f>
      </c>
      <c r="W139" s="255">
        <f>IF(W69&gt;=0,"OK","W69: ERROR")</f>
      </c>
      <c r="X139" s="255">
        <f>IF(X69&gt;=0,"OK","X69: ERROR")</f>
      </c>
      <c r="Y139" s="255">
        <f>IF(Y69&gt;=0,"OK","Y69: ERROR")</f>
      </c>
    </row>
    <row r="140" s="130" customFormat="1" x14ac:dyDescent="0.25" ht="13.0" customHeight="true">
      <c r="K140" s="255">
        <f>IF(ABS(K71-SUM(K75,K72,K73,K74))&lt;=0.5,"OK","K71: ERROR")</f>
      </c>
      <c r="L140" s="255">
        <f>IF(ABS(L71-SUM(L72,L73,L74))&lt;=0.5,"OK","L71: ERROR")</f>
      </c>
      <c r="M140" s="255">
        <f>IF(ABS(M71-SUM(M75,M72,M73,M74))&lt;=0.5,"OK","M71: ERROR")</f>
      </c>
      <c r="N140" s="255">
        <f>IF(ABS(N71-SUM(N75,N72,N73,N74))&lt;=0.5,"OK","N71: ERROR")</f>
      </c>
      <c r="O140" s="255">
        <f>IF(ABS(O71-SUM(O75,O72,O73,O74))&lt;=0.5,"OK","O71: ERROR")</f>
      </c>
      <c r="P140" s="255">
        <f>IF(ABS(P71-SUM(P75,P72,P73,P74))&lt;=0.5,"OK","P71: ERROR")</f>
      </c>
      <c r="Q140" s="255">
        <f>IF(ABS(Q71-SUM(Q75,Q72,Q73,Q74))&lt;=0.5,"OK","Q71: ERROR")</f>
      </c>
      <c r="R140" s="255">
        <f>IF(ABS(R71-SUM(R75,R72,R73,R74))&lt;=0.5,"OK","R71: ERROR")</f>
      </c>
      <c r="S140" s="255">
        <f>IF(ABS(S71-SUM(S72,S73,S74))&lt;=0.5,"OK","S71: ERROR")</f>
      </c>
      <c r="T140" s="255">
        <f>IF(ABS(T71-SUM(T75,T72,T73,T74))&lt;=0.5,"OK","T71: ERROR")</f>
      </c>
      <c r="U140" s="255">
        <f>IF(ABS(U71-SUM(U75,U72,U73,U74))&lt;=0.5,"OK","U71: ERROR")</f>
      </c>
      <c r="V140" s="255">
        <f>IF(ABS(V71-SUM(V75,V72,V73,V74))&lt;=0.5,"OK","V71: ERROR")</f>
      </c>
      <c r="W140" s="255">
        <f>IF(ABS(W71-SUM(W75,W72,W73,W74))&lt;=0.5,"OK","W71: ERROR")</f>
      </c>
      <c r="X140" s="255">
        <f>IF(ABS(X71-SUM(X75,X72,X73,X74))&lt;=0.5,"OK","X71: ERROR")</f>
      </c>
      <c r="Y140" s="255">
        <f>IF(ABS(Y71-SUM(Y75,Y72,Y73,Y74))&lt;=0.5,"OK","Y71: ERROR")</f>
      </c>
    </row>
    <row r="141" s="130" customFormat="1" x14ac:dyDescent="0.25" ht="13.0" customHeight="true">
      <c r="K141" s="255">
        <f>IF(ABS(K76-SUM(K77,K78))&lt;=0.5,"OK","K76: ERROR")</f>
      </c>
      <c r="M141" s="255">
        <f>IF(ABS(M76-SUM(M77,M78))&lt;=0.5,"OK","M76: ERROR")</f>
      </c>
      <c r="N141" s="255">
        <f>IF(ABS(N76-SUM(N77,N78))&lt;=0.5,"OK","N76: ERROR")</f>
      </c>
      <c r="O141" s="255">
        <f>IF(ABS(O76-SUM(O77,O78))&lt;=0.5,"OK","O76: ERROR")</f>
      </c>
      <c r="P141" s="255">
        <f>IF(ABS(P76-SUM(P77,P78))&lt;=0.5,"OK","P76: ERROR")</f>
      </c>
      <c r="Q141" s="255">
        <f>IF(ABS(Q76-SUM(Q77,Q78))&lt;=0.5,"OK","Q76: ERROR")</f>
      </c>
      <c r="R141" s="255">
        <f>IF(ABS(R76-SUM(R77,R78))&lt;=0.5,"OK","R76: ERROR")</f>
      </c>
      <c r="T141" s="255">
        <f>IF(ABS(T76-SUM(T77,T78))&lt;=0.5,"OK","T76: ERROR")</f>
      </c>
      <c r="U141" s="255">
        <f>IF(ABS(U76-SUM(U77,U78))&lt;=0.5,"OK","U76: ERROR")</f>
      </c>
      <c r="V141" s="255">
        <f>IF(ABS(V76-SUM(V77,V78))&lt;=0.5,"OK","V76: ERROR")</f>
      </c>
      <c r="W141" s="255">
        <f>IF(ABS(W76-SUM(W77,W78))&lt;=0.5,"OK","W76: ERROR")</f>
      </c>
      <c r="X141" s="255">
        <f>IF(ABS(X76-SUM(X77,X78))&lt;=0.5,"OK","X76: ERROR")</f>
      </c>
      <c r="Y141" s="255">
        <f>IF(ABS(Y76-SUM(Y77,Y78))&lt;=0.5,"OK","Y76: ERROR")</f>
      </c>
    </row>
    <row r="142" s="130" customFormat="1" x14ac:dyDescent="0.25" ht="13.0" customHeight="true">
      <c r="K142" s="255">
        <f>IF(ABS(K79-SUM(K84,K83,K82,K80))&lt;=0.5,"OK","K79: ERROR")</f>
      </c>
      <c r="M142" s="255">
        <f>IF(ABS(M79-SUM(M82,M80))&lt;=0.5,"OK","M79: ERROR")</f>
      </c>
      <c r="N142" s="255">
        <f>IF(ABS(N79-SUM(N84,N83,N82,N80))&lt;=0.5,"OK","N79: ERROR")</f>
      </c>
      <c r="O142" s="255">
        <f>IF(ABS(O79-SUM(O82,O80))&lt;=0.5,"OK","O79: ERROR")</f>
      </c>
      <c r="P142" s="255">
        <f>IF(ABS(P79-SUM(P82,P80))&lt;=0.5,"OK","P79: ERROR")</f>
      </c>
      <c r="Q142" s="255">
        <f>IF(ABS(Q79-SUM(Q84,Q83,Q82,Q80))&lt;=0.5,"OK","Q79: ERROR")</f>
      </c>
      <c r="R142" s="255">
        <f>IF(ABS(R79-SUM(R82,R80))&lt;=0.5,"OK","R79: ERROR")</f>
      </c>
      <c r="T142" s="255">
        <f>IF(ABS(T79-SUM(T82,T80))&lt;=0.5,"OK","T79: ERROR")</f>
      </c>
      <c r="U142" s="255">
        <f>IF(ABS(U79-SUM(U82,U80))&lt;=0.5,"OK","U79: ERROR")</f>
      </c>
      <c r="V142" s="255">
        <f>IF(ABS(V79-SUM(V82,V80))&lt;=0.5,"OK","V79: ERROR")</f>
      </c>
      <c r="W142" s="255">
        <f>IF(ABS(W79-SUM(W82,W80))&lt;=0.5,"OK","W79: ERROR")</f>
      </c>
      <c r="X142" s="255">
        <f>IF(ABS(X79-SUM(X82,X80))&lt;=0.5,"OK","X79: ERROR")</f>
      </c>
      <c r="Y142" s="255">
        <f>IF(ABS(Y79-SUM(Y84,Y83,Y82,Y80))&lt;=0.5,"OK","Y79: ERROR")</f>
      </c>
    </row>
    <row r="143" s="130" customFormat="1" x14ac:dyDescent="0.25" ht="13.0" customHeight="true">
      <c r="K143" s="255">
        <f>IF(K80-SUM(K81)&gt;=-0.5,"OK","K80: ERROR")</f>
      </c>
      <c r="M143" s="255">
        <f>IF(M80-SUM(M81)&gt;=-0.5,"OK","M80: ERROR")</f>
      </c>
      <c r="N143" s="255">
        <f>IF(N80-SUM(N81)&gt;=-0.5,"OK","N80: ERROR")</f>
      </c>
      <c r="O143" s="255">
        <f>IF(O80-SUM(O81)&gt;=-0.5,"OK","O80: ERROR")</f>
      </c>
      <c r="P143" s="255">
        <f>IF(P80-SUM(P81)&gt;=-0.5,"OK","P80: ERROR")</f>
      </c>
      <c r="Q143" s="255">
        <f>IF(Q80-SUM(Q81)&gt;=-0.5,"OK","Q80: ERROR")</f>
      </c>
      <c r="R143" s="255">
        <f>IF(R80-SUM(R81)&gt;=-0.5,"OK","R80: ERROR")</f>
      </c>
      <c r="T143" s="255">
        <f>IF(T80-SUM(T81)&gt;=-0.5,"OK","T80: ERROR")</f>
      </c>
      <c r="U143" s="255">
        <f>IF(U80-SUM(U81)&gt;=-0.5,"OK","U80: ERROR")</f>
      </c>
      <c r="V143" s="255">
        <f>IF(V80-SUM(V81)&gt;=-0.5,"OK","V80: ERROR")</f>
      </c>
      <c r="W143" s="255">
        <f>IF(W80-SUM(W81)&gt;=-0.5,"OK","W80: ERROR")</f>
      </c>
      <c r="X143" s="255">
        <f>IF(X80-SUM(X81)&gt;=-0.5,"OK","X80: ERROR")</f>
      </c>
      <c r="Y143" s="255">
        <f>IF(Y80-SUM(Y81)&gt;=-0.5,"OK","Y80: ERROR")</f>
      </c>
    </row>
    <row r="144" s="130" customFormat="1" x14ac:dyDescent="0.25" ht="13.0" customHeight="true">
      <c r="K144" s="255">
        <f>IF(K86-SUM(K88,K87)&gt;=-0.5,"OK","K86: ERROR")</f>
      </c>
      <c r="L144" s="255">
        <f>IF(L86-SUM(L88,L87)&gt;=-0.5,"OK","L86: ERROR")</f>
      </c>
      <c r="M144" s="255">
        <f>IF(M86-SUM(M88,M87)&gt;=-0.5,"OK","M86: ERROR")</f>
      </c>
      <c r="N144" s="255">
        <f>IF(N86-SUM(N88,N87)&gt;=-0.5,"OK","N86: ERROR")</f>
      </c>
      <c r="O144" s="255">
        <f>IF(O86-SUM(O88,O87)&gt;=-0.5,"OK","O86: ERROR")</f>
      </c>
      <c r="P144" s="255">
        <f>IF(P86-SUM(P88,P87)&gt;=-0.5,"OK","P86: ERROR")</f>
      </c>
      <c r="Q144" s="255">
        <f>IF(Q86-SUM(Q88,Q87)&gt;=-0.5,"OK","Q86: ERROR")</f>
      </c>
      <c r="R144" s="255">
        <f>IF(R86-SUM(R88,R87)&gt;=-0.5,"OK","R86: ERROR")</f>
      </c>
      <c r="S144" s="255">
        <f>IF(S86-SUM(S88,S87)&gt;=-0.5,"OK","S86: ERROR")</f>
      </c>
      <c r="T144" s="255">
        <f>IF(T86-SUM(T88,T87)&gt;=-0.5,"OK","T86: ERROR")</f>
      </c>
      <c r="U144" s="255">
        <f>IF(U86-SUM(U88,U87)&gt;=-0.5,"OK","U86: ERROR")</f>
      </c>
      <c r="V144" s="255">
        <f>IF(V86-SUM(V88,V87)&gt;=-0.5,"OK","V86: ERROR")</f>
      </c>
      <c r="W144" s="255">
        <f>IF(W86-SUM(W88,W87)&gt;=-0.5,"OK","W86: ERROR")</f>
      </c>
      <c r="X144" s="255">
        <f>IF(X86-SUM(X88,X87)&gt;=-0.5,"OK","X86: ERROR")</f>
      </c>
      <c r="Y144" s="255">
        <f>IF(Y86-SUM(Y88,Y87)&gt;=-0.5,"OK","Y86: ERROR")</f>
      </c>
    </row>
    <row r="145" s="130" customFormat="1" x14ac:dyDescent="0.25" ht="13.0" customHeight="true">
      <c r="K145" s="255">
        <f>IF(K92-SUM(K93)&gt;=-0.5,"OK","K92: ERROR")</f>
      </c>
      <c r="M145" s="255">
        <f>IF(M92-SUM(M93)&gt;=-0.5,"OK","M92: ERROR")</f>
      </c>
      <c r="N145" s="255">
        <f>IF(N92-SUM(N93)&gt;=-0.5,"OK","N92: ERROR")</f>
      </c>
      <c r="O145" s="255">
        <f>IF(O92-SUM(O93)&gt;=-0.5,"OK","O92: ERROR")</f>
      </c>
      <c r="P145" s="255">
        <f>IF(P92-SUM(P93)&gt;=-0.5,"OK","P92: ERROR")</f>
      </c>
      <c r="Q145" s="255">
        <f>IF(Q92-SUM(Q93)&gt;=-0.5,"OK","Q92: ERROR")</f>
      </c>
      <c r="Y145" s="255">
        <f>IF(Y92-SUM(Y93)&gt;=-0.5,"OK","Y92: ERROR")</f>
      </c>
    </row>
    <row r="146" s="130" customFormat="1" x14ac:dyDescent="0.25" ht="13.0" customHeight="true">
      <c r="K146" s="255">
        <f>IF(K96&gt;=0,"OK","K96: ERROR")</f>
      </c>
      <c r="M146" s="255">
        <f>IF(M96&gt;=0,"OK","M96: ERROR")</f>
      </c>
      <c r="N146" s="255">
        <f>IF(N96&gt;=0,"OK","N96: ERROR")</f>
      </c>
      <c r="O146" s="255">
        <f>IF(O96&gt;=0,"OK","O96: ERROR")</f>
      </c>
      <c r="P146" s="255">
        <f>IF(P96&gt;=0,"OK","P96: ERROR")</f>
      </c>
      <c r="Q146" s="255">
        <f>IF(Q96&gt;=0,"OK","Q96: ERROR")</f>
      </c>
      <c r="R146" s="255">
        <f>IF(R96&gt;=0,"OK","R96: ERROR")</f>
      </c>
      <c r="T146" s="255">
        <f>IF(T96&gt;=0,"OK","T96: ERROR")</f>
      </c>
      <c r="U146" s="255">
        <f>IF(U96&gt;=0,"OK","U96: ERROR")</f>
      </c>
      <c r="V146" s="255">
        <f>IF(V96&gt;=0,"OK","V96: ERROR")</f>
      </c>
      <c r="W146" s="255">
        <f>IF(W96&gt;=0,"OK","W96: ERROR")</f>
      </c>
      <c r="X146" s="255">
        <f>IF(X96&gt;=0,"OK","X96: ERROR")</f>
      </c>
      <c r="Y146" s="255">
        <f>IF(Y96&gt;=0,"OK","Y96: ERROR")</f>
      </c>
    </row>
    <row r="147" ht="13.0" customHeight="true">
      <c r="K147" s="255">
        <f>IF(ABS(K98-SUM(K79,-K96,K71,K95,K91,K94,K97,K67,K76,K92,K90,K85,K89,K86,K21,K50,K70,K31))&lt;=0.5,"OK","K98: ERROR")</f>
      </c>
      <c r="L147" s="255">
        <f>IF(ABS(L98-SUM(L71,L67,L86,L21,L50,L70,L31))&lt;=0.5,"OK","L98: ERROR")</f>
      </c>
      <c r="M147" s="255">
        <f>IF(ABS(M98-SUM(M79,-M96,M71,M95,M91,M94,M97,M67,M76,M92,M90,M85,M89,M86,M21,M50,M70,M31))&lt;=0.5,"OK","M98: ERROR")</f>
      </c>
      <c r="N147" s="255">
        <f>IF(ABS(N98-SUM(N79,-N96,N71,N95,N91,N94,N97,N67,N76,N92,N90,N85,N89,N86,N21,N50,N70,N31))&lt;=0.5,"OK","N98: ERROR")</f>
      </c>
      <c r="O147" s="255">
        <f>IF(ABS(O98-SUM(O79,-O96,O71,O95,O91,O94,O97,O67,O76,O92,O90,O85,O89,O86,O21,O50,O70,O31))&lt;=0.5,"OK","O98: ERROR")</f>
      </c>
      <c r="P147" s="255">
        <f>IF(ABS(P98-SUM(P79,-P96,P71,P95,P91,P94,P97,P67,P76,P92,P90,P85,P89,P86,P21,P50,P70,P31))&lt;=0.5,"OK","P98: ERROR")</f>
      </c>
      <c r="Q147" s="255">
        <f>IF(ABS(Q98-SUM(Q79,-Q96,Q71,Q95,Q91,Q94,Q97,Q67,Q76,Q92,Q90,Q85,Q89,Q86,Q21,Q50,Q70,Q31))&lt;=0.5,"OK","Q98: ERROR")</f>
      </c>
      <c r="R147" s="255">
        <f>IF(ABS(R98-SUM(R79,-R96,R71,R95,R91,R94,R97,R67,R76,R92,R90,R85,R89,R86,R21,R50,R70,R31))&lt;=0.5,"OK","R98: ERROR")</f>
      </c>
      <c r="S147" s="255">
        <f>IF(ABS(S98-SUM(S71,S67,S86,S21,S50,S70,S31))&lt;=0.5,"OK","S98: ERROR")</f>
      </c>
      <c r="T147" s="255">
        <f>IF(ABS(T98-SUM(T79,-T96,T71,T95,T91,T94,T97,T67,T76,T92,T90,T85,T89,T86,T21,T50,T70,T31))&lt;=0.5,"OK","T98: ERROR")</f>
      </c>
      <c r="U147" s="255">
        <f>IF(ABS(U98-SUM(U79,-U96,U71,U95,U91,U94,U97,U67,U76,U92,U90,U85,U89,U86,U21,U50,U70,U31))&lt;=0.5,"OK","U98: ERROR")</f>
      </c>
      <c r="V147" s="255">
        <f>IF(ABS(V98-SUM(V79,-V96,V71,V95,V91,V94,V97,V67,V76,V92,V90,V85,V89,V86,V21,V50,V70,V31))&lt;=0.5,"OK","V98: ERROR")</f>
      </c>
      <c r="W147" s="255">
        <f>IF(ABS(W98-SUM(W79,-W96,W71,W95,W91,W94,W97,W67,W76,W92,W90,W85,W89,W86,W21,W50,W70,W31))&lt;=0.5,"OK","W98: ERROR")</f>
      </c>
      <c r="X147" s="255">
        <f>IF(ABS(X98-SUM(X79,-X96,X71,X95,X91,X94,X97,X67,X76,X92,X90,X85,X89,X86,X21,X50,X70,X31))&lt;=0.5,"OK","X98: ERROR")</f>
      </c>
      <c r="Y147" s="255">
        <f>IF(ABS(Y98-SUM(Y79,-Y96,Y71,Y95,Y91,Y94,Y97,Y67,Y76,Y92,Y90,Y85,Y89,Y86,Y21,Y50,Y70,Y31))&lt;=0.5,"OK","Y98: ERROR")</f>
      </c>
    </row>
    <row r="148" ht="13.0" customHeight="true">
      <c r="K148" s="255">
        <f>IF(K98-SUM(K99)&gt;=-0.5,"OK","K98: ERROR")</f>
      </c>
      <c r="M148" s="255">
        <f>IF(M98-SUM(M99)&gt;=-0.5,"OK","M98: ERROR")</f>
      </c>
      <c r="N148" s="255">
        <f>IF(N98-SUM(N99)&gt;=-0.5,"OK","N98: ERROR")</f>
      </c>
      <c r="O148" s="255">
        <f>IF(O98-SUM(O99)&gt;=-0.5,"OK","O98: ERROR")</f>
      </c>
      <c r="P148" s="255">
        <f>IF(P98-SUM(P99)&gt;=-0.5,"OK","P98: ERROR")</f>
      </c>
      <c r="Q148" s="255">
        <f>IF(Q98-SUM(Q99)&gt;=-0.5,"OK","Q98: ERROR")</f>
      </c>
      <c r="R148" s="255">
        <f>IF(R98-SUM(R99)&gt;=-0.5,"OK","R98: ERROR")</f>
      </c>
      <c r="T148" s="255">
        <f>IF(T98-SUM(T99)&gt;=-0.5,"OK","T98: ERROR")</f>
      </c>
      <c r="U148" s="255">
        <f>IF(U98-SUM(U99)&gt;=-0.5,"OK","U98: ERROR")</f>
      </c>
      <c r="V148" s="255">
        <f>IF(V98-SUM(V99)&gt;=-0.5,"OK","V98: ERROR")</f>
      </c>
      <c r="W148" s="255">
        <f>IF(W98-SUM(W99)&gt;=-0.5,"OK","W98: ERROR")</f>
      </c>
      <c r="X148" s="255">
        <f>IF(X98-SUM(X99)&gt;=-0.5,"OK","X98: ERROR")</f>
      </c>
      <c r="Y148" s="255">
        <f>IF(Y98&gt;0,"OK","Y98: ERROR")</f>
      </c>
    </row>
    <row r="149" ht="13.0" customHeight="true">
      <c r="K149" s="255">
        <f>IF(IF(K98&lt;&gt;0,NOT(K98=K99),TRUE),"OK","K98: WARNING")</f>
      </c>
      <c r="M149" s="255">
        <f>IF(IF(M98&lt;&gt;0,NOT(M98=M99),TRUE),"OK","M98: WARNING")</f>
      </c>
      <c r="N149" s="255">
        <f>IF(IF(N98&lt;&gt;0,NOT(N98=N99),TRUE),"OK","N98: WARNING")</f>
      </c>
      <c r="O149" s="255">
        <f>IF(IF(O98&lt;&gt;0,NOT(O98=O99),TRUE),"OK","O98: WARNING")</f>
      </c>
      <c r="P149" s="255">
        <f>IF(IF(P98&lt;&gt;0,NOT(P98=P99),TRUE),"OK","P98: WARNING")</f>
      </c>
      <c r="Q149" s="255">
        <f>IF(IF(Q98&lt;&gt;0,NOT(Q98=Q99),TRUE),"OK","Q98: WARNING")</f>
      </c>
      <c r="R149" s="255">
        <f>IF(IF(R98&lt;&gt;0,NOT(R98=R99),TRUE),"OK","R98: WARNING")</f>
      </c>
      <c r="T149" s="255">
        <f>IF(IF(T98&lt;&gt;0,NOT(T98=T99),TRUE),"OK","T98: WARNING")</f>
      </c>
      <c r="U149" s="255">
        <f>IF(IF(U98&lt;&gt;0,NOT(U98=U99),TRUE),"OK","U98: WARNING")</f>
      </c>
      <c r="V149" s="255">
        <f>IF(IF(V98&lt;&gt;0,NOT(V98=V99),TRUE),"OK","V98: WARNING")</f>
      </c>
      <c r="W149" s="255">
        <f>IF(IF(W98&lt;&gt;0,NOT(W98=W99),TRUE),"OK","W98: WARNING")</f>
      </c>
      <c r="X149" s="255">
        <f>IF(IF(X98&lt;&gt;0,NOT(X98=X99),TRUE),"OK","X98: WARNING")</f>
      </c>
      <c r="Y149" s="255">
        <f>IF(Y98-SUM(Y99)&gt;=-0.5,"OK","Y98: ERROR")</f>
      </c>
    </row>
    <row r="150" ht="13.0" customHeight="true">
      <c r="Y150" s="255">
        <f>IF(IF(Y98&lt;&gt;0,NOT(Y98=Y99),TRUE),"OK","Y98: WARNING")</f>
      </c>
    </row>
    <row r="151" ht="13.0" customHeight="true">
      <c r="K151" s="255">
        <f>IF(K99-SUM(K100)&gt;=-0.5,"OK","K99: ERROR")</f>
      </c>
      <c r="M151" s="255">
        <f>IF(M99-SUM(M100)&gt;=-0.5,"OK","M99: ERROR")</f>
      </c>
      <c r="N151" s="255">
        <f>IF(N99-SUM(N100)&gt;=-0.5,"OK","N99: ERROR")</f>
      </c>
      <c r="O151" s="255">
        <f>IF(O99-SUM(O100)&gt;=-0.5,"OK","O99: ERROR")</f>
      </c>
      <c r="P151" s="255">
        <f>IF(P99-SUM(P100)&gt;=-0.5,"OK","P99: ERROR")</f>
      </c>
      <c r="Q151" s="255">
        <f>IF(Q99-SUM(Q100)&gt;=-0.5,"OK","Q99: ERROR")</f>
      </c>
      <c r="R151" s="255">
        <f>IF(R99-SUM(R100)&gt;=-0.5,"OK","R99: ERROR")</f>
      </c>
      <c r="T151" s="255">
        <f>IF(T99-SUM(T100)&gt;=-0.5,"OK","T99: ERROR")</f>
      </c>
      <c r="U151" s="255">
        <f>IF(U99-SUM(U100)&gt;=-0.5,"OK","U99: ERROR")</f>
      </c>
      <c r="V151" s="255">
        <f>IF(V99-SUM(V100)&gt;=-0.5,"OK","V99: ERROR")</f>
      </c>
      <c r="W151" s="255">
        <f>IF(W99-SUM(W100)&gt;=-0.5,"OK","W99: ERROR")</f>
      </c>
      <c r="X151" s="255">
        <f>IF(X99-SUM(X100)&gt;=-0.5,"OK","X99: ERROR")</f>
      </c>
      <c r="Y151" s="255">
        <f>IF(Y99-SUM(Y100)&gt;=-0.5,"OK","Y99: ERROR")</f>
      </c>
    </row>
    <row r="152" ht="13.0" customHeight="true"/>
    <row r="153" ht="13.0" customHeight="true"/>
    <row r="154" ht="13.0" customHeight="true"/>
    <row r="155" ht="13.0" customHeight="true"/>
  </sheetData>
  <sheetProtection sheet="1" objects="1"/>
  <customSheetViews>
    <customSheetView guid="{CB120B31-F776-4B30-B33D-0B8FCFE1E658}" scale="80" showPageBreaks="1" showGridLines="0" zeroValues="0" printArea="1" hiddenRows="1" hiddenColumns="1" topLeftCell="B1">
      <pane xSplit="8" ySplit="19" topLeftCell="K20" activePane="bottomRight" state="frozen"/>
      <selection pane="bottomRight" activeCell="V33" sqref="V33"/>
      <rowBreaks count="1" manualBreakCount="1">
        <brk id="67" min="10" max="25" man="1"/>
      </rowBreaks>
      <pageMargins left="0.39370078740157483" right="0.39370078740157483" top="0.47244094488188981" bottom="0.59055118110236227" header="0.31496062992125984" footer="0.31496062992125984"/>
      <printOptions headings="1"/>
      <pageSetup paperSize="9" scale="45" orientation="landscape" r:id="rId1"/>
      <headerFooter>
        <oddFooter><![CDATA[&L&G   &"Arial,Fett"vertraulich&C&D&RSeite &P]]></oddFooter>
      </headerFooter>
    </customSheetView>
  </customSheetViews>
  <mergeCells count="5">
    <mergeCell ref="Y16:Y17"/>
    <mergeCell ref="K16:Q16"/>
    <mergeCell ref="K19:Q19"/>
    <mergeCell ref="R19:X19"/>
    <mergeCell ref="R16:X16"/>
  </mergeCells>
  <conditionalFormatting sqref="K103:Y151">
    <cfRule type="expression" dxfId="20" priority="1">
      <formula>ISNUMBER(SEARCH("ERROR",K103))</formula>
    </cfRule>
    <cfRule type="expression" dxfId="21" priority="2">
      <formula>ISNUMBER(SEARCH("WARNING",K103))</formula>
    </cfRule>
    <cfRule type="expression" dxfId="22" priority="3">
      <formula>ISNUMBER(SEARCH("OK",K103))</formula>
    </cfRule>
  </conditionalFormatting>
  <conditionalFormatting sqref="AB21:AD100">
    <cfRule type="expression" dxfId="23" priority="4">
      <formula>ISNUMBER(SEARCH("ERROR",AB21))</formula>
    </cfRule>
    <cfRule type="expression" dxfId="24" priority="5">
      <formula>ISNUMBER(SEARCH("WARNING",AB21))</formula>
    </cfRule>
    <cfRule type="expression" dxfId="25" priority="6">
      <formula>ISNUMBER(SEARCH("OK",AB21))</formula>
    </cfRule>
  </conditionalFormatting>
  <conditionalFormatting sqref="AB103:AP108">
    <cfRule type="expression" dxfId="26" priority="7">
      <formula>ISNUMBER(SEARCH("ERROR",AB103))</formula>
    </cfRule>
    <cfRule type="expression" dxfId="27" priority="8">
      <formula>ISNUMBER(SEARCH("WARNING",AB103))</formula>
    </cfRule>
    <cfRule type="expression" dxfId="28" priority="9">
      <formula>ISNUMBER(SEARCH("OK",AB103))</formula>
    </cfRule>
  </conditionalFormatting>
  <conditionalFormatting sqref="B5">
    <cfRule type="expression" dxfId="29" priority="10">
      <formula>OR(B5=0,B5="0")</formula>
    </cfRule>
    <cfRule type="expression" dxfId="30" priority="11">
      <formula>B5&gt;0</formula>
    </cfRule>
  </conditionalFormatting>
  <conditionalFormatting sqref="B6">
    <cfRule type="expression" dxfId="31" priority="12">
      <formula>OR(B6=0,B6="0")</formula>
    </cfRule>
    <cfRule type="expression" dxfId="32" priority="13">
      <formula>B6&gt;0</formula>
    </cfRule>
  </conditionalFormatting>
  <hyperlinks>
    <hyperlink location="Validation_D004_J202_Q21_0" ref="AB21"/>
    <hyperlink location="Validation_D004_J202_Q22_0" ref="AB22"/>
    <hyperlink location="Validation_D004_J202_Q23_0" ref="AB23"/>
    <hyperlink location="Validation_D004_J202_Q24_0" ref="AB24"/>
    <hyperlink location="Validation_D004_J202_Q25_0" ref="AB25"/>
    <hyperlink location="Validation_D004_J202_Q26_0" ref="AB26"/>
    <hyperlink location="Validation_D004_J202_Q27_0" ref="AB27"/>
    <hyperlink location="Validation_D004_J202_Q28_0" ref="AB28"/>
    <hyperlink location="Validation_D004_J202_Q29_0" ref="AB29"/>
    <hyperlink location="Validation_D004_J202_Q30_0" ref="AB30"/>
    <hyperlink location="Validation_D004_J202_Q31_0" ref="AB31"/>
    <hyperlink location="Validation_D004_J202_Q32_0" ref="AB32"/>
    <hyperlink location="Validation_D004_J202_Q33_0" ref="AB33"/>
    <hyperlink location="Validation_D004_J202_Q34_0" ref="AB34"/>
    <hyperlink location="Validation_D004_J202_Q35_0" ref="AB35"/>
    <hyperlink location="Validation_D004_J202_Q36_0" ref="AB36"/>
    <hyperlink location="Validation_D004_J202_Q37_0" ref="AB37"/>
    <hyperlink location="Validation_D004_J202_Q38_0" ref="AB38"/>
    <hyperlink location="Validation_D004_J202_Q39_0" ref="AB39"/>
    <hyperlink location="Validation_D004_J202_Q40_0" ref="AB40"/>
    <hyperlink location="Validation_D004_J202_Q41_0" ref="AB41"/>
    <hyperlink location="Validation_D004_J202_Q42_0" ref="AB42"/>
    <hyperlink location="Validation_D004_J202_Q43_0" ref="AB43"/>
    <hyperlink location="Validation_D004_J202_Q44_0" ref="AB44"/>
    <hyperlink location="Validation_D004_J202_Q45_0" ref="AB45"/>
    <hyperlink location="Validation_D004_J202_Q46_0" ref="AB46"/>
    <hyperlink location="Validation_D004_J202_Q47_0" ref="AB47"/>
    <hyperlink location="Validation_D004_J202_Q48_0" ref="AB48"/>
    <hyperlink location="Validation_D004_J202_Q49_0" ref="AB49"/>
    <hyperlink location="Validation_D004_J202_Q50_0" ref="AB50"/>
    <hyperlink location="Validation_D004_J202_Q51_0" ref="AB51"/>
    <hyperlink location="Validation_D004_J202_Q52_0" ref="AB52"/>
    <hyperlink location="Validation_D004_J202_Q53_0" ref="AB53"/>
    <hyperlink location="Validation_D004_J202_Q54_0" ref="AB54"/>
    <hyperlink location="Validation_D004_J202_Q55_0" ref="AB55"/>
    <hyperlink location="Validation_D004_J202_Q56_0" ref="AB56"/>
    <hyperlink location="Validation_D004_J202_Q57_0" ref="AB57"/>
    <hyperlink location="Validation_D004_J202_Q58_0" ref="AB58"/>
    <hyperlink location="Validation_D004_J202_Q59_0" ref="AB59"/>
    <hyperlink location="Validation_D004_J202_Q60_0" ref="AB60"/>
    <hyperlink location="Validation_D004_J202_Q61_0" ref="AB61"/>
    <hyperlink location="Validation_D004_J202_Q62_0" ref="AB62"/>
    <hyperlink location="Validation_D004_J202_Q63_0" ref="AB63"/>
    <hyperlink location="Validation_D004_J202_Q64_0" ref="AB64"/>
    <hyperlink location="Validation_D004_J202_Q65_0" ref="AB65"/>
    <hyperlink location="Validation_D004_J202_Q66_0" ref="AB66"/>
    <hyperlink location="Validation_D004_J202_Q67_0" ref="AB67"/>
    <hyperlink location="Validation_D004_J202_Q68_0" ref="AB68"/>
    <hyperlink location="Validation_D004_J202_Q69_0" ref="AB69"/>
    <hyperlink location="Validation_D004_J202_Q70_0" ref="AB70"/>
    <hyperlink location="Validation_D004_J202_Q71_0" ref="AB71"/>
    <hyperlink location="Validation_D004_J202_Q72_0" ref="AB72"/>
    <hyperlink location="Validation_D004_J202_Q73_0" ref="AB73"/>
    <hyperlink location="Validation_D004_J202_Q74_0" ref="AB74"/>
    <hyperlink location="Validation_D004_J202_Q75_0" ref="AB75"/>
    <hyperlink location="Validation_D004_J202_Q76_0" ref="AB76"/>
    <hyperlink location="Validation_D004_J202_Q77_0" ref="AB77"/>
    <hyperlink location="Validation_D004_J202_Q78_0" ref="AB78"/>
    <hyperlink location="Validation_D004_J202_Q79_0" ref="AB79"/>
    <hyperlink location="Validation_D004_J202_Q80_0" ref="AB80"/>
    <hyperlink location="Validation_D004_J202_Q81_0" ref="AB81"/>
    <hyperlink location="Validation_D004_J202_Q82_0" ref="AB82"/>
    <hyperlink location="Validation_D004_J202_Q83_0" ref="AB83"/>
    <hyperlink location="Validation_D004_J202_Q84_0" ref="AB84"/>
    <hyperlink location="Validation_D004_J202_Q85_0" ref="AB85"/>
    <hyperlink location="Validation_D004_J202_Q86_0" ref="AB86"/>
    <hyperlink location="Validation_D004_J202_Q87_0" ref="AB87"/>
    <hyperlink location="Validation_D004_J202_Q88_0" ref="AB88"/>
    <hyperlink location="Validation_D004_J202_Q89_0" ref="AB89"/>
    <hyperlink location="Validation_D004_J202_Q90_0" ref="AB90"/>
    <hyperlink location="Validation_D004_J202_Q91_0" ref="AB91"/>
    <hyperlink location="Validation_D004_J202_Q92_0" ref="AB92"/>
    <hyperlink location="Validation_D004_J202_Q93_0" ref="AB93"/>
    <hyperlink location="Validation_D004_J202_Q94_0" ref="AB94"/>
    <hyperlink location="Validation_D004_J202_Q95_0" ref="AB95"/>
    <hyperlink location="Validation_D004_J202_Q96_0" ref="AB96"/>
    <hyperlink location="Validation_D004_J202_Q97_0" ref="AB97"/>
    <hyperlink location="Validation_D004_J202_Q98_0" ref="AB98"/>
    <hyperlink location="Validation_D004_J202_Q99_0" ref="AB99"/>
    <hyperlink location="Validation_D004_J202_Q100_0" ref="AB100"/>
    <hyperlink location="Validation_D004_J202_X21_0" ref="AC21"/>
    <hyperlink location="Validation_D004_J202_X22_0" ref="AC22"/>
    <hyperlink location="Validation_D004_J202_X23_0" ref="AC23"/>
    <hyperlink location="Validation_D004_J202_X24_0" ref="AC24"/>
    <hyperlink location="Validation_D004_J202_X25_0" ref="AC25"/>
    <hyperlink location="Validation_D004_J202_X26_0" ref="AC26"/>
    <hyperlink location="Validation_D004_J202_X27_0" ref="AC27"/>
    <hyperlink location="Validation_D004_J202_X28_0" ref="AC28"/>
    <hyperlink location="Validation_D004_J202_X29_0" ref="AC29"/>
    <hyperlink location="Validation_D004_J202_X30_0" ref="AC30"/>
    <hyperlink location="Validation_D004_J202_X31_0" ref="AC31"/>
    <hyperlink location="Validation_D004_J202_X32_0" ref="AC32"/>
    <hyperlink location="Validation_D004_J202_X33_0" ref="AC33"/>
    <hyperlink location="Validation_D004_J202_X34_0" ref="AC34"/>
    <hyperlink location="Validation_D004_J202_X35_0" ref="AC35"/>
    <hyperlink location="Validation_D004_J202_X36_0" ref="AC36"/>
    <hyperlink location="Validation_D004_J202_X37_0" ref="AC37"/>
    <hyperlink location="Validation_D004_J202_X38_0" ref="AC38"/>
    <hyperlink location="Validation_D004_J202_X39_0" ref="AC39"/>
    <hyperlink location="Validation_D004_J202_X40_0" ref="AC40"/>
    <hyperlink location="Validation_D004_J202_X41_0" ref="AC41"/>
    <hyperlink location="Validation_D004_J202_X42_0" ref="AC42"/>
    <hyperlink location="Validation_D004_J202_X43_0" ref="AC43"/>
    <hyperlink location="Validation_D004_J202_X44_0" ref="AC44"/>
    <hyperlink location="Validation_D004_J202_X45_0" ref="AC45"/>
    <hyperlink location="Validation_D004_J202_X46_0" ref="AC46"/>
    <hyperlink location="Validation_D004_J202_X47_0" ref="AC47"/>
    <hyperlink location="Validation_D004_J202_X48_0" ref="AC48"/>
    <hyperlink location="Validation_D004_J202_X49_0" ref="AC49"/>
    <hyperlink location="Validation_D004_J202_X50_0" ref="AC50"/>
    <hyperlink location="Validation_D004_J202_X51_0" ref="AC51"/>
    <hyperlink location="Validation_D004_J202_X52_0" ref="AC52"/>
    <hyperlink location="Validation_D004_J202_X53_0" ref="AC53"/>
    <hyperlink location="Validation_D004_J202_X54_0" ref="AC54"/>
    <hyperlink location="Validation_D004_J202_X55_0" ref="AC55"/>
    <hyperlink location="Validation_D004_J202_X56_0" ref="AC56"/>
    <hyperlink location="Validation_D004_J202_X57_0" ref="AC57"/>
    <hyperlink location="Validation_D004_J202_X58_0" ref="AC58"/>
    <hyperlink location="Validation_D004_J202_X59_0" ref="AC59"/>
    <hyperlink location="Validation_D004_J202_X60_0" ref="AC60"/>
    <hyperlink location="Validation_D004_J202_X61_0" ref="AC61"/>
    <hyperlink location="Validation_D004_J202_X62_0" ref="AC62"/>
    <hyperlink location="Validation_D004_J202_X63_0" ref="AC63"/>
    <hyperlink location="Validation_D004_J202_X64_0" ref="AC64"/>
    <hyperlink location="Validation_D004_J202_X65_0" ref="AC65"/>
    <hyperlink location="Validation_D004_J202_X66_0" ref="AC66"/>
    <hyperlink location="Validation_D004_J202_X67_0" ref="AC67"/>
    <hyperlink location="Validation_D004_J202_X68_0" ref="AC68"/>
    <hyperlink location="Validation_D004_J202_X69_0" ref="AC69"/>
    <hyperlink location="Validation_D004_J202_X70_0" ref="AC70"/>
    <hyperlink location="Validation_D004_J202_X71_0" ref="AC71"/>
    <hyperlink location="Validation_D004_J202_X72_0" ref="AC72"/>
    <hyperlink location="Validation_D004_J202_X73_0" ref="AC73"/>
    <hyperlink location="Validation_D004_J202_X74_0" ref="AC74"/>
    <hyperlink location="Validation_D004_J202_X75_0" ref="AC75"/>
    <hyperlink location="Validation_D004_J202_X76_0" ref="AC76"/>
    <hyperlink location="Validation_D004_J202_X77_0" ref="AC77"/>
    <hyperlink location="Validation_D004_J202_X78_0" ref="AC78"/>
    <hyperlink location="Validation_D004_J202_X79_0" ref="AC79"/>
    <hyperlink location="Validation_D004_J202_X80_0" ref="AC80"/>
    <hyperlink location="Validation_D004_J202_X81_0" ref="AC81"/>
    <hyperlink location="Validation_D004_J202_X82_0" ref="AC82"/>
    <hyperlink location="Validation_D004_J202_X85_0" ref="AC85"/>
    <hyperlink location="Validation_D004_J202_X86_0" ref="AC86"/>
    <hyperlink location="Validation_D004_J202_X87_0" ref="AC87"/>
    <hyperlink location="Validation_D004_J202_X88_0" ref="AC88"/>
    <hyperlink location="Validation_D004_J202_X89_0" ref="AC89"/>
    <hyperlink location="Validation_D004_J202_X90_0" ref="AC90"/>
    <hyperlink location="Validation_D004_J202_X91_0" ref="AC91"/>
    <hyperlink location="Validation_D004_J202_X92_0" ref="AC92"/>
    <hyperlink location="Validation_D004_J202_X94_0" ref="AC94"/>
    <hyperlink location="Validation_D004_J202_X95_0" ref="AC95"/>
    <hyperlink location="Validation_D004_J202_X96_0" ref="AC96"/>
    <hyperlink location="Validation_D004_J202_X97_0" ref="AC97"/>
    <hyperlink location="Validation_D004_J202_X98_0" ref="AC98"/>
    <hyperlink location="Validation_D004_J202_X99_0" ref="AC99"/>
    <hyperlink location="Validation_D004_J202_X100_0" ref="AC100"/>
    <hyperlink location="Validation_D001_J202_Y21_0" ref="AD21"/>
    <hyperlink location="Validation_D001_J202_Y22_0" ref="AD22"/>
    <hyperlink location="Validation_D001_J202_Y23_0" ref="AD23"/>
    <hyperlink location="Validation_D001_J202_Y24_0" ref="AD24"/>
    <hyperlink location="Validation_D001_J202_Y25_0" ref="AD25"/>
    <hyperlink location="Validation_D001_J202_Y26_0" ref="AD26"/>
    <hyperlink location="Validation_D001_J202_Y27_0" ref="AD27"/>
    <hyperlink location="Validation_D001_J202_Y28_0" ref="AD28"/>
    <hyperlink location="Validation_D001_J202_Y29_0" ref="AD29"/>
    <hyperlink location="Validation_D001_J202_Y30_0" ref="AD30"/>
    <hyperlink location="Validation_D001_J202_Y31_0" ref="AD31"/>
    <hyperlink location="Validation_D001_J202_Y32_0" ref="AD32"/>
    <hyperlink location="Validation_D001_J202_Y33_0" ref="AD33"/>
    <hyperlink location="Validation_D001_J202_Y34_0" ref="AD34"/>
    <hyperlink location="Validation_D001_J202_Y35_0" ref="AD35"/>
    <hyperlink location="Validation_D001_J202_Y36_0" ref="AD36"/>
    <hyperlink location="Validation_D001_J202_Y37_0" ref="AD37"/>
    <hyperlink location="Validation_D001_J202_Y38_0" ref="AD38"/>
    <hyperlink location="Validation_D001_J202_Y39_0" ref="AD39"/>
    <hyperlink location="Validation_D001_J202_Y40_0" ref="AD40"/>
    <hyperlink location="Validation_D001_J202_Y41_0" ref="AD41"/>
    <hyperlink location="Validation_D001_J202_Y42_0" ref="AD42"/>
    <hyperlink location="Validation_D001_J202_Y43_0" ref="AD43"/>
    <hyperlink location="Validation_D001_J202_Y44_0" ref="AD44"/>
    <hyperlink location="Validation_D001_J202_Y45_0" ref="AD45"/>
    <hyperlink location="Validation_D001_J202_Y46_0" ref="AD46"/>
    <hyperlink location="Validation_D001_J202_Y47_0" ref="AD47"/>
    <hyperlink location="Validation_D001_J202_Y48_0" ref="AD48"/>
    <hyperlink location="Validation_D001_J202_Y49_0" ref="AD49"/>
    <hyperlink location="Validation_D001_J202_Y50_0" ref="AD50"/>
    <hyperlink location="Validation_D001_J202_Y51_0" ref="AD51"/>
    <hyperlink location="Validation_D001_J202_Y52_0" ref="AD52"/>
    <hyperlink location="Validation_D001_J202_Y53_0" ref="AD53"/>
    <hyperlink location="Validation_D001_J202_Y54_0" ref="AD54"/>
    <hyperlink location="Validation_D001_J202_Y55_0" ref="AD55"/>
    <hyperlink location="Validation_D001_J202_Y56_0" ref="AD56"/>
    <hyperlink location="Validation_D001_J202_Y57_0" ref="AD57"/>
    <hyperlink location="Validation_D001_J202_Y58_0" ref="AD58"/>
    <hyperlink location="Validation_D001_J202_Y59_0" ref="AD59"/>
    <hyperlink location="Validation_D001_J202_Y60_0" ref="AD60"/>
    <hyperlink location="Validation_D001_J202_Y61_0" ref="AD61"/>
    <hyperlink location="Validation_D001_J202_Y62_0" ref="AD62"/>
    <hyperlink location="Validation_D001_J202_Y63_0" ref="AD63"/>
    <hyperlink location="Validation_D001_J202_Y64_0" ref="AD64"/>
    <hyperlink location="Validation_D001_J202_Y65_0" ref="AD65"/>
    <hyperlink location="Validation_D001_J202_Y66_0" ref="AD66"/>
    <hyperlink location="Validation_D001_J202_Y67_0" ref="AD67"/>
    <hyperlink location="Validation_D001_J202_Y68_0" ref="AD68"/>
    <hyperlink location="Validation_D001_J202_Y69_0" ref="AD69"/>
    <hyperlink location="Validation_D001_J202_Y70_0" ref="AD70"/>
    <hyperlink location="Validation_D001_J202_Y71_0" ref="AD71"/>
    <hyperlink location="Validation_D001_J202_Y72_0" ref="AD72"/>
    <hyperlink location="Validation_D001_J202_Y73_0" ref="AD73"/>
    <hyperlink location="Validation_D001_J202_Y74_0" ref="AD74"/>
    <hyperlink location="Validation_D001_J202_Y75_0" ref="AD75"/>
    <hyperlink location="Validation_D001_J202_Y76_0" ref="AD76"/>
    <hyperlink location="Validation_D001_J202_Y77_0" ref="AD77"/>
    <hyperlink location="Validation_D001_J202_Y78_0" ref="AD78"/>
    <hyperlink location="Validation_D001_J202_Y79_0" ref="AD79"/>
    <hyperlink location="Validation_D001_J202_Y80_0" ref="AD80"/>
    <hyperlink location="Validation_D001_J202_Y81_0" ref="AD81"/>
    <hyperlink location="Validation_D001_J202_Y82_0" ref="AD82"/>
    <hyperlink location="Validation_D001_J202_Y83_0" ref="AD83"/>
    <hyperlink location="Validation_D001_J202_Y84_0" ref="AD84"/>
    <hyperlink location="Validation_D001_J202_Y85_0" ref="AD85"/>
    <hyperlink location="Validation_D001_J202_Y86_0" ref="AD86"/>
    <hyperlink location="Validation_D001_J202_Y87_0" ref="AD87"/>
    <hyperlink location="Validation_D001_J202_Y88_0" ref="AD88"/>
    <hyperlink location="Validation_D001_J202_Y89_0" ref="AD89"/>
    <hyperlink location="Validation_D001_J202_Y90_0" ref="AD90"/>
    <hyperlink location="Validation_D001_J202_Y91_0" ref="AD91"/>
    <hyperlink location="Validation_D001_J202_Y92_0" ref="AD92"/>
    <hyperlink location="Validation_D001_J202_Y93_0" ref="AD93"/>
    <hyperlink location="Validation_D001_J202_Y94_0" ref="AD94"/>
    <hyperlink location="Validation_D001_J202_Y95_0" ref="AD95"/>
    <hyperlink location="Validation_D001_J202_Y96_0" ref="AD96"/>
    <hyperlink location="Validation_D001_J202_Y97_0" ref="AD97"/>
    <hyperlink location="Validation_D001_J202_Y98_0" ref="AD98"/>
    <hyperlink location="Validation_D001_J202_Y99_0" ref="AD99"/>
    <hyperlink location="Validation_D001_J202_Y100_0" ref="AD100"/>
    <hyperlink location="Validation_D005_J202_K21_0" ref="K103"/>
    <hyperlink location="Validation_K006_J202_K21_0" ref="K104"/>
    <hyperlink location="Validation_D005_J202_L21_0" ref="L103"/>
    <hyperlink location="Validation_D005_J202_M21_0" ref="M103"/>
    <hyperlink location="Validation_K006_J202_M21_0" ref="M104"/>
    <hyperlink location="Validation_D005_J202_N21_0" ref="N103"/>
    <hyperlink location="Validation_K006_J202_N21_0" ref="N104"/>
    <hyperlink location="Validation_D005_J202_O21_0" ref="O103"/>
    <hyperlink location="Validation_K006_J202_O21_0" ref="O104"/>
    <hyperlink location="Validation_D005_J202_P21_0" ref="P103"/>
    <hyperlink location="Validation_K006_J202_P21_0" ref="P104"/>
    <hyperlink location="Validation_D005_J202_Q21_0" ref="Q103"/>
    <hyperlink location="Validation_K006_J202_Q21_0" ref="Q104"/>
    <hyperlink location="Validation_D005_J202_R21_0" ref="R103"/>
    <hyperlink location="Validation_K006_J202_R21_0" ref="R104"/>
    <hyperlink location="Validation_D005_J202_S21_0" ref="S103"/>
    <hyperlink location="Validation_D005_J202_T21_0" ref="T103"/>
    <hyperlink location="Validation_K006_J202_T21_0" ref="T104"/>
    <hyperlink location="Validation_D005_J202_U21_0" ref="U103"/>
    <hyperlink location="Validation_K006_J202_U21_0" ref="U104"/>
    <hyperlink location="Validation_D005_J202_V21_0" ref="V103"/>
    <hyperlink location="Validation_K006_J202_V21_0" ref="V104"/>
    <hyperlink location="Validation_D005_J202_W21_0" ref="W103"/>
    <hyperlink location="Validation_K006_J202_W21_0" ref="W104"/>
    <hyperlink location="Validation_D005_J202_X21_0" ref="X103"/>
    <hyperlink location="Validation_K006_J202_X21_0" ref="X104"/>
    <hyperlink location="Validation_D005_J202_Y21_0" ref="Y103"/>
    <hyperlink location="Validation_K006_J202_Y21_0" ref="Y104"/>
    <hyperlink location="Validation_D006_J202_K24_0" ref="K105"/>
    <hyperlink location="Validation_D006_J202_L24_0" ref="L105"/>
    <hyperlink location="Validation_D006_J202_M24_0" ref="M105"/>
    <hyperlink location="Validation_D006_J202_N24_0" ref="N105"/>
    <hyperlink location="Validation_D006_J202_O24_0" ref="O105"/>
    <hyperlink location="Validation_D006_J202_P24_0" ref="P105"/>
    <hyperlink location="Validation_D006_J202_Q24_0" ref="Q105"/>
    <hyperlink location="Validation_D006_J202_R24_0" ref="R105"/>
    <hyperlink location="Validation_D006_J202_S24_0" ref="S105"/>
    <hyperlink location="Validation_D006_J202_T24_0" ref="T105"/>
    <hyperlink location="Validation_D006_J202_U24_0" ref="U105"/>
    <hyperlink location="Validation_D006_J202_V24_0" ref="V105"/>
    <hyperlink location="Validation_D006_J202_W24_0" ref="W105"/>
    <hyperlink location="Validation_D006_J202_X24_0" ref="X105"/>
    <hyperlink location="Validation_D006_J202_Y24_0" ref="Y105"/>
    <hyperlink location="Validation_D007_J202_K31_0" ref="K106"/>
    <hyperlink location="Validation_D007_J202_L31_0" ref="L106"/>
    <hyperlink location="Validation_D007_J202_M31_0" ref="M106"/>
    <hyperlink location="Validation_D007_J202_N31_0" ref="N106"/>
    <hyperlink location="Validation_D007_J202_O31_0" ref="O106"/>
    <hyperlink location="Validation_D007_J202_P31_0" ref="P106"/>
    <hyperlink location="Validation_D007_J202_Q31_0" ref="Q106"/>
    <hyperlink location="Validation_D007_J202_R31_0" ref="R106"/>
    <hyperlink location="Validation_D007_J202_S31_0" ref="S106"/>
    <hyperlink location="Validation_D007_J202_T31_0" ref="T106"/>
    <hyperlink location="Validation_D007_J202_U31_0" ref="U106"/>
    <hyperlink location="Validation_D007_J202_V31_0" ref="V106"/>
    <hyperlink location="Validation_D007_J202_W31_0" ref="W106"/>
    <hyperlink location="Validation_D007_J202_X31_0" ref="X106"/>
    <hyperlink location="Validation_D007_J202_Y31_0" ref="Y106"/>
    <hyperlink location="Validation_D009_J202_K32_0" ref="K107"/>
    <hyperlink location="Validation_D005_J202_K32_0" ref="K108"/>
    <hyperlink location="Validation_D009_J202_L32_0" ref="L107"/>
    <hyperlink location="Validation_D005_J202_L32_0" ref="L108"/>
    <hyperlink location="Validation_D009_J202_M32_0" ref="M107"/>
    <hyperlink location="Validation_D005_J202_M32_0" ref="M108"/>
    <hyperlink location="Validation_D009_J202_N32_0" ref="N107"/>
    <hyperlink location="Validation_D005_J202_N32_0" ref="N108"/>
    <hyperlink location="Validation_D009_J202_O32_0" ref="O107"/>
    <hyperlink location="Validation_D005_J202_O32_0" ref="O108"/>
    <hyperlink location="Validation_D009_J202_P32_0" ref="P107"/>
    <hyperlink location="Validation_D005_J202_P32_0" ref="P108"/>
    <hyperlink location="Validation_D009_J202_Q32_0" ref="Q107"/>
    <hyperlink location="Validation_D005_J202_Q32_0" ref="Q108"/>
    <hyperlink location="Validation_D009_J202_R32_0" ref="R107"/>
    <hyperlink location="Validation_D005_J202_R32_0" ref="R108"/>
    <hyperlink location="Validation_D009_J202_S32_0" ref="S107"/>
    <hyperlink location="Validation_D005_J202_S32_0" ref="S108"/>
    <hyperlink location="Validation_D009_J202_T32_0" ref="T107"/>
    <hyperlink location="Validation_D005_J202_T32_0" ref="T108"/>
    <hyperlink location="Validation_D009_J202_U32_0" ref="U107"/>
    <hyperlink location="Validation_D005_J202_U32_0" ref="U108"/>
    <hyperlink location="Validation_D009_J202_V32_0" ref="V107"/>
    <hyperlink location="Validation_D005_J202_V32_0" ref="V108"/>
    <hyperlink location="Validation_D009_J202_W32_0" ref="W107"/>
    <hyperlink location="Validation_D005_J202_W32_0" ref="W108"/>
    <hyperlink location="Validation_D009_J202_X32_0" ref="X107"/>
    <hyperlink location="Validation_D005_J202_X32_0" ref="X108"/>
    <hyperlink location="Validation_D009_J202_Y32_0" ref="Y107"/>
    <hyperlink location="Validation_D005_J202_Y32_0" ref="Y108"/>
    <hyperlink location="Validation_D009_J202_K33_0" ref="K109"/>
    <hyperlink location="Validation_D009_J202_L33_0" ref="L109"/>
    <hyperlink location="Validation_D009_J202_M33_0" ref="M109"/>
    <hyperlink location="Validation_D009_J202_N33_0" ref="N109"/>
    <hyperlink location="Validation_D009_J202_O33_0" ref="O109"/>
    <hyperlink location="Validation_D009_J202_P33_0" ref="P109"/>
    <hyperlink location="Validation_D009_J202_Q33_0" ref="Q109"/>
    <hyperlink location="Validation_D009_J202_R33_0" ref="R109"/>
    <hyperlink location="Validation_D009_J202_S33_0" ref="S109"/>
    <hyperlink location="Validation_D009_J202_T33_0" ref="T109"/>
    <hyperlink location="Validation_D009_J202_U33_0" ref="U109"/>
    <hyperlink location="Validation_D009_J202_V33_0" ref="V109"/>
    <hyperlink location="Validation_D009_J202_W33_0" ref="W109"/>
    <hyperlink location="Validation_D009_J202_X33_0" ref="X109"/>
    <hyperlink location="Validation_D009_J202_Y33_0" ref="Y109"/>
    <hyperlink location="Validation_D009_J202_K34_0" ref="K110"/>
    <hyperlink location="Validation_D009_J202_L34_0" ref="L110"/>
    <hyperlink location="Validation_D009_J202_M34_0" ref="M110"/>
    <hyperlink location="Validation_D009_J202_N34_0" ref="N110"/>
    <hyperlink location="Validation_D009_J202_O34_0" ref="O110"/>
    <hyperlink location="Validation_D009_J202_P34_0" ref="P110"/>
    <hyperlink location="Validation_D009_J202_Q34_0" ref="Q110"/>
    <hyperlink location="Validation_D009_J202_R34_0" ref="R110"/>
    <hyperlink location="Validation_D009_J202_S34_0" ref="S110"/>
    <hyperlink location="Validation_D009_J202_T34_0" ref="T110"/>
    <hyperlink location="Validation_D009_J202_U34_0" ref="U110"/>
    <hyperlink location="Validation_D009_J202_V34_0" ref="V110"/>
    <hyperlink location="Validation_D009_J202_W34_0" ref="W110"/>
    <hyperlink location="Validation_D009_J202_X34_0" ref="X110"/>
    <hyperlink location="Validation_D009_J202_Y34_0" ref="Y110"/>
    <hyperlink location="Validation_D009_J202_K35_0" ref="K111"/>
    <hyperlink location="Validation_D006_J202_K35_0" ref="K112"/>
    <hyperlink location="Validation_D009_J202_L35_0" ref="L111"/>
    <hyperlink location="Validation_D006_J202_L35_0" ref="L112"/>
    <hyperlink location="Validation_D009_J202_M35_0" ref="M111"/>
    <hyperlink location="Validation_D006_J202_M35_0" ref="M112"/>
    <hyperlink location="Validation_D009_J202_N35_0" ref="N111"/>
    <hyperlink location="Validation_D006_J202_N35_0" ref="N112"/>
    <hyperlink location="Validation_D009_J202_O35_0" ref="O111"/>
    <hyperlink location="Validation_D006_J202_O35_0" ref="O112"/>
    <hyperlink location="Validation_D009_J202_P35_0" ref="P111"/>
    <hyperlink location="Validation_D006_J202_P35_0" ref="P112"/>
    <hyperlink location="Validation_D009_J202_Q35_0" ref="Q111"/>
    <hyperlink location="Validation_D006_J202_Q35_0" ref="Q112"/>
    <hyperlink location="Validation_D009_J202_R35_0" ref="R111"/>
    <hyperlink location="Validation_D006_J202_R35_0" ref="R112"/>
    <hyperlink location="Validation_D009_J202_S35_0" ref="S111"/>
    <hyperlink location="Validation_D006_J202_S35_0" ref="S112"/>
    <hyperlink location="Validation_D009_J202_T35_0" ref="T111"/>
    <hyperlink location="Validation_D006_J202_T35_0" ref="T112"/>
    <hyperlink location="Validation_D009_J202_U35_0" ref="U111"/>
    <hyperlink location="Validation_D006_J202_U35_0" ref="U112"/>
    <hyperlink location="Validation_D009_J202_V35_0" ref="V111"/>
    <hyperlink location="Validation_D006_J202_V35_0" ref="V112"/>
    <hyperlink location="Validation_D009_J202_W35_0" ref="W111"/>
    <hyperlink location="Validation_D006_J202_W35_0" ref="W112"/>
    <hyperlink location="Validation_D009_J202_X35_0" ref="X111"/>
    <hyperlink location="Validation_D006_J202_X35_0" ref="X112"/>
    <hyperlink location="Validation_D009_J202_Y35_0" ref="Y111"/>
    <hyperlink location="Validation_D006_J202_Y35_0" ref="Y112"/>
    <hyperlink location="Validation_D009_J202_K36_0" ref="K113"/>
    <hyperlink location="Validation_D009_J202_L36_0" ref="L113"/>
    <hyperlink location="Validation_D009_J202_M36_0" ref="M113"/>
    <hyperlink location="Validation_D009_J202_N36_0" ref="N113"/>
    <hyperlink location="Validation_D009_J202_O36_0" ref="O113"/>
    <hyperlink location="Validation_D009_J202_P36_0" ref="P113"/>
    <hyperlink location="Validation_D009_J202_Q36_0" ref="Q113"/>
    <hyperlink location="Validation_D009_J202_R36_0" ref="R113"/>
    <hyperlink location="Validation_D009_J202_S36_0" ref="S113"/>
    <hyperlink location="Validation_D009_J202_T36_0" ref="T113"/>
    <hyperlink location="Validation_D009_J202_U36_0" ref="U113"/>
    <hyperlink location="Validation_D009_J202_V36_0" ref="V113"/>
    <hyperlink location="Validation_D009_J202_W36_0" ref="W113"/>
    <hyperlink location="Validation_D009_J202_X36_0" ref="X113"/>
    <hyperlink location="Validation_D009_J202_Y36_0" ref="Y113"/>
    <hyperlink location="Validation_D009_J202_K37_0" ref="K114"/>
    <hyperlink location="Validation_D009_J202_L37_0" ref="L114"/>
    <hyperlink location="Validation_D009_J202_M37_0" ref="M114"/>
    <hyperlink location="Validation_D009_J202_N37_0" ref="N114"/>
    <hyperlink location="Validation_D009_J202_O37_0" ref="O114"/>
    <hyperlink location="Validation_D009_J202_P37_0" ref="P114"/>
    <hyperlink location="Validation_D009_J202_Q37_0" ref="Q114"/>
    <hyperlink location="Validation_D009_J202_R37_0" ref="R114"/>
    <hyperlink location="Validation_D009_J202_S37_0" ref="S114"/>
    <hyperlink location="Validation_D009_J202_T37_0" ref="T114"/>
    <hyperlink location="Validation_D009_J202_U37_0" ref="U114"/>
    <hyperlink location="Validation_D009_J202_V37_0" ref="V114"/>
    <hyperlink location="Validation_D009_J202_W37_0" ref="W114"/>
    <hyperlink location="Validation_D009_J202_X37_0" ref="X114"/>
    <hyperlink location="Validation_D009_J202_Y37_0" ref="Y114"/>
    <hyperlink location="Validation_D009_J202_K38_0" ref="K115"/>
    <hyperlink location="Validation_D009_J202_L38_0" ref="L115"/>
    <hyperlink location="Validation_D009_J202_M38_0" ref="M115"/>
    <hyperlink location="Validation_D009_J202_N38_0" ref="N115"/>
    <hyperlink location="Validation_D009_J202_O38_0" ref="O115"/>
    <hyperlink location="Validation_D009_J202_P38_0" ref="P115"/>
    <hyperlink location="Validation_D009_J202_Q38_0" ref="Q115"/>
    <hyperlink location="Validation_D009_J202_R38_0" ref="R115"/>
    <hyperlink location="Validation_D009_J202_S38_0" ref="S115"/>
    <hyperlink location="Validation_D009_J202_T38_0" ref="T115"/>
    <hyperlink location="Validation_D009_J202_U38_0" ref="U115"/>
    <hyperlink location="Validation_D009_J202_V38_0" ref="V115"/>
    <hyperlink location="Validation_D009_J202_W38_0" ref="W115"/>
    <hyperlink location="Validation_D009_J202_X38_0" ref="X115"/>
    <hyperlink location="Validation_D009_J202_Y38_0" ref="Y115"/>
    <hyperlink location="Validation_D009_J202_K39_0" ref="K116"/>
    <hyperlink location="Validation_D009_J202_L39_0" ref="L116"/>
    <hyperlink location="Validation_D009_J202_M39_0" ref="M116"/>
    <hyperlink location="Validation_D009_J202_N39_0" ref="N116"/>
    <hyperlink location="Validation_D009_J202_O39_0" ref="O116"/>
    <hyperlink location="Validation_D009_J202_P39_0" ref="P116"/>
    <hyperlink location="Validation_D009_J202_Q39_0" ref="Q116"/>
    <hyperlink location="Validation_D009_J202_R39_0" ref="R116"/>
    <hyperlink location="Validation_D009_J202_S39_0" ref="S116"/>
    <hyperlink location="Validation_D009_J202_T39_0" ref="T116"/>
    <hyperlink location="Validation_D009_J202_U39_0" ref="U116"/>
    <hyperlink location="Validation_D009_J202_V39_0" ref="V116"/>
    <hyperlink location="Validation_D009_J202_W39_0" ref="W116"/>
    <hyperlink location="Validation_D009_J202_X39_0" ref="X116"/>
    <hyperlink location="Validation_D009_J202_Y39_0" ref="Y116"/>
    <hyperlink location="Validation_D009_J202_K40_0" ref="K117"/>
    <hyperlink location="Validation_D009_J202_L40_0" ref="L117"/>
    <hyperlink location="Validation_D009_J202_M40_0" ref="M117"/>
    <hyperlink location="Validation_D009_J202_N40_0" ref="N117"/>
    <hyperlink location="Validation_D009_J202_O40_0" ref="O117"/>
    <hyperlink location="Validation_D009_J202_P40_0" ref="P117"/>
    <hyperlink location="Validation_D009_J202_Q40_0" ref="Q117"/>
    <hyperlink location="Validation_D009_J202_R40_0" ref="R117"/>
    <hyperlink location="Validation_D009_J202_S40_0" ref="S117"/>
    <hyperlink location="Validation_D009_J202_T40_0" ref="T117"/>
    <hyperlink location="Validation_D009_J202_U40_0" ref="U117"/>
    <hyperlink location="Validation_D009_J202_V40_0" ref="V117"/>
    <hyperlink location="Validation_D009_J202_W40_0" ref="W117"/>
    <hyperlink location="Validation_D009_J202_X40_0" ref="X117"/>
    <hyperlink location="Validation_D009_J202_Y40_0" ref="Y117"/>
    <hyperlink location="Validation_D008_J202_K41_0" ref="K118"/>
    <hyperlink location="Validation_D005_J202_K41_0" ref="K119"/>
    <hyperlink location="Validation_D008_J202_L41_0" ref="L118"/>
    <hyperlink location="Validation_D005_J202_L41_0" ref="L119"/>
    <hyperlink location="Validation_D008_J202_M41_0" ref="M118"/>
    <hyperlink location="Validation_D005_J202_M41_0" ref="M119"/>
    <hyperlink location="Validation_D008_J202_N41_0" ref="N118"/>
    <hyperlink location="Validation_D005_J202_N41_0" ref="N119"/>
    <hyperlink location="Validation_D008_J202_O41_0" ref="O118"/>
    <hyperlink location="Validation_D005_J202_O41_0" ref="O119"/>
    <hyperlink location="Validation_D008_J202_P41_0" ref="P118"/>
    <hyperlink location="Validation_D005_J202_P41_0" ref="P119"/>
    <hyperlink location="Validation_D008_J202_Q41_0" ref="Q118"/>
    <hyperlink location="Validation_D005_J202_Q41_0" ref="Q119"/>
    <hyperlink location="Validation_D008_J202_R41_0" ref="R118"/>
    <hyperlink location="Validation_D005_J202_R41_0" ref="R119"/>
    <hyperlink location="Validation_D008_J202_S41_0" ref="S118"/>
    <hyperlink location="Validation_D005_J202_S41_0" ref="S119"/>
    <hyperlink location="Validation_D008_J202_T41_0" ref="T118"/>
    <hyperlink location="Validation_D005_J202_T41_0" ref="T119"/>
    <hyperlink location="Validation_D008_J202_U41_0" ref="U118"/>
    <hyperlink location="Validation_D005_J202_U41_0" ref="U119"/>
    <hyperlink location="Validation_D008_J202_V41_0" ref="V118"/>
    <hyperlink location="Validation_D005_J202_V41_0" ref="V119"/>
    <hyperlink location="Validation_D008_J202_W41_0" ref="W118"/>
    <hyperlink location="Validation_D005_J202_W41_0" ref="W119"/>
    <hyperlink location="Validation_D008_J202_X41_0" ref="X118"/>
    <hyperlink location="Validation_D005_J202_X41_0" ref="X119"/>
    <hyperlink location="Validation_D008_J202_Y41_0" ref="Y118"/>
    <hyperlink location="Validation_D005_J202_Y41_0" ref="Y119"/>
    <hyperlink location="Validation_D008_J202_K42_0" ref="K120"/>
    <hyperlink location="Validation_D008_J202_L42_0" ref="L120"/>
    <hyperlink location="Validation_D008_J202_M42_0" ref="M120"/>
    <hyperlink location="Validation_D008_J202_N42_0" ref="N120"/>
    <hyperlink location="Validation_D008_J202_O42_0" ref="O120"/>
    <hyperlink location="Validation_D008_J202_P42_0" ref="P120"/>
    <hyperlink location="Validation_D008_J202_Q42_0" ref="Q120"/>
    <hyperlink location="Validation_D008_J202_R42_0" ref="R120"/>
    <hyperlink location="Validation_D008_J202_S42_0" ref="S120"/>
    <hyperlink location="Validation_D008_J202_T42_0" ref="T120"/>
    <hyperlink location="Validation_D008_J202_U42_0" ref="U120"/>
    <hyperlink location="Validation_D008_J202_V42_0" ref="V120"/>
    <hyperlink location="Validation_D008_J202_W42_0" ref="W120"/>
    <hyperlink location="Validation_D008_J202_X42_0" ref="X120"/>
    <hyperlink location="Validation_D008_J202_Y42_0" ref="Y120"/>
    <hyperlink location="Validation_D008_J202_K43_0" ref="K121"/>
    <hyperlink location="Validation_D008_J202_L43_0" ref="L121"/>
    <hyperlink location="Validation_D008_J202_M43_0" ref="M121"/>
    <hyperlink location="Validation_D008_J202_N43_0" ref="N121"/>
    <hyperlink location="Validation_D008_J202_O43_0" ref="O121"/>
    <hyperlink location="Validation_D008_J202_P43_0" ref="P121"/>
    <hyperlink location="Validation_D008_J202_Q43_0" ref="Q121"/>
    <hyperlink location="Validation_D008_J202_R43_0" ref="R121"/>
    <hyperlink location="Validation_D008_J202_S43_0" ref="S121"/>
    <hyperlink location="Validation_D008_J202_T43_0" ref="T121"/>
    <hyperlink location="Validation_D008_J202_U43_0" ref="U121"/>
    <hyperlink location="Validation_D008_J202_V43_0" ref="V121"/>
    <hyperlink location="Validation_D008_J202_W43_0" ref="W121"/>
    <hyperlink location="Validation_D008_J202_X43_0" ref="X121"/>
    <hyperlink location="Validation_D008_J202_Y43_0" ref="Y121"/>
    <hyperlink location="Validation_D008_J202_K44_0" ref="K122"/>
    <hyperlink location="Validation_D006_J202_K44_0" ref="K123"/>
    <hyperlink location="Validation_D008_J202_L44_0" ref="L122"/>
    <hyperlink location="Validation_D006_J202_L44_0" ref="L123"/>
    <hyperlink location="Validation_D008_J202_M44_0" ref="M122"/>
    <hyperlink location="Validation_D006_J202_M44_0" ref="M123"/>
    <hyperlink location="Validation_D008_J202_N44_0" ref="N122"/>
    <hyperlink location="Validation_D006_J202_N44_0" ref="N123"/>
    <hyperlink location="Validation_D008_J202_O44_0" ref="O122"/>
    <hyperlink location="Validation_D006_J202_O44_0" ref="O123"/>
    <hyperlink location="Validation_D008_J202_P44_0" ref="P122"/>
    <hyperlink location="Validation_D006_J202_P44_0" ref="P123"/>
    <hyperlink location="Validation_D008_J202_Q44_0" ref="Q122"/>
    <hyperlink location="Validation_D006_J202_Q44_0" ref="Q123"/>
    <hyperlink location="Validation_D008_J202_R44_0" ref="R122"/>
    <hyperlink location="Validation_D006_J202_R44_0" ref="R123"/>
    <hyperlink location="Validation_D008_J202_S44_0" ref="S122"/>
    <hyperlink location="Validation_D006_J202_S44_0" ref="S123"/>
    <hyperlink location="Validation_D008_J202_T44_0" ref="T122"/>
    <hyperlink location="Validation_D006_J202_T44_0" ref="T123"/>
    <hyperlink location="Validation_D008_J202_U44_0" ref="U122"/>
    <hyperlink location="Validation_D006_J202_U44_0" ref="U123"/>
    <hyperlink location="Validation_D008_J202_V44_0" ref="V122"/>
    <hyperlink location="Validation_D006_J202_V44_0" ref="V123"/>
    <hyperlink location="Validation_D008_J202_W44_0" ref="W122"/>
    <hyperlink location="Validation_D006_J202_W44_0" ref="W123"/>
    <hyperlink location="Validation_D008_J202_X44_0" ref="X122"/>
    <hyperlink location="Validation_D006_J202_X44_0" ref="X123"/>
    <hyperlink location="Validation_D008_J202_Y44_0" ref="Y122"/>
    <hyperlink location="Validation_D006_J202_Y44_0" ref="Y123"/>
    <hyperlink location="Validation_D008_J202_K45_0" ref="K124"/>
    <hyperlink location="Validation_D008_J202_L45_0" ref="L124"/>
    <hyperlink location="Validation_D008_J202_M45_0" ref="M124"/>
    <hyperlink location="Validation_D008_J202_N45_0" ref="N124"/>
    <hyperlink location="Validation_D008_J202_O45_0" ref="O124"/>
    <hyperlink location="Validation_D008_J202_P45_0" ref="P124"/>
    <hyperlink location="Validation_D008_J202_Q45_0" ref="Q124"/>
    <hyperlink location="Validation_D008_J202_R45_0" ref="R124"/>
    <hyperlink location="Validation_D008_J202_S45_0" ref="S124"/>
    <hyperlink location="Validation_D008_J202_T45_0" ref="T124"/>
    <hyperlink location="Validation_D008_J202_U45_0" ref="U124"/>
    <hyperlink location="Validation_D008_J202_V45_0" ref="V124"/>
    <hyperlink location="Validation_D008_J202_W45_0" ref="W124"/>
    <hyperlink location="Validation_D008_J202_X45_0" ref="X124"/>
    <hyperlink location="Validation_D008_J202_Y45_0" ref="Y124"/>
    <hyperlink location="Validation_D008_J202_K46_0" ref="K125"/>
    <hyperlink location="Validation_D008_J202_L46_0" ref="L125"/>
    <hyperlink location="Validation_D008_J202_M46_0" ref="M125"/>
    <hyperlink location="Validation_D008_J202_N46_0" ref="N125"/>
    <hyperlink location="Validation_D008_J202_O46_0" ref="O125"/>
    <hyperlink location="Validation_D008_J202_P46_0" ref="P125"/>
    <hyperlink location="Validation_D008_J202_Q46_0" ref="Q125"/>
    <hyperlink location="Validation_D008_J202_R46_0" ref="R125"/>
    <hyperlink location="Validation_D008_J202_S46_0" ref="S125"/>
    <hyperlink location="Validation_D008_J202_T46_0" ref="T125"/>
    <hyperlink location="Validation_D008_J202_U46_0" ref="U125"/>
    <hyperlink location="Validation_D008_J202_V46_0" ref="V125"/>
    <hyperlink location="Validation_D008_J202_W46_0" ref="W125"/>
    <hyperlink location="Validation_D008_J202_X46_0" ref="X125"/>
    <hyperlink location="Validation_D008_J202_Y46_0" ref="Y125"/>
    <hyperlink location="Validation_D008_J202_K47_0" ref="K126"/>
    <hyperlink location="Validation_D008_J202_L47_0" ref="L126"/>
    <hyperlink location="Validation_D008_J202_M47_0" ref="M126"/>
    <hyperlink location="Validation_D008_J202_N47_0" ref="N126"/>
    <hyperlink location="Validation_D008_J202_O47_0" ref="O126"/>
    <hyperlink location="Validation_D008_J202_P47_0" ref="P126"/>
    <hyperlink location="Validation_D008_J202_Q47_0" ref="Q126"/>
    <hyperlink location="Validation_D008_J202_R47_0" ref="R126"/>
    <hyperlink location="Validation_D008_J202_S47_0" ref="S126"/>
    <hyperlink location="Validation_D008_J202_T47_0" ref="T126"/>
    <hyperlink location="Validation_D008_J202_U47_0" ref="U126"/>
    <hyperlink location="Validation_D008_J202_V47_0" ref="V126"/>
    <hyperlink location="Validation_D008_J202_W47_0" ref="W126"/>
    <hyperlink location="Validation_D008_J202_X47_0" ref="X126"/>
    <hyperlink location="Validation_D008_J202_Y47_0" ref="Y126"/>
    <hyperlink location="Validation_D008_J202_K48_0" ref="K127"/>
    <hyperlink location="Validation_D008_J202_L48_0" ref="L127"/>
    <hyperlink location="Validation_D008_J202_M48_0" ref="M127"/>
    <hyperlink location="Validation_D008_J202_N48_0" ref="N127"/>
    <hyperlink location="Validation_D008_J202_O48_0" ref="O127"/>
    <hyperlink location="Validation_D008_J202_P48_0" ref="P127"/>
    <hyperlink location="Validation_D008_J202_Q48_0" ref="Q127"/>
    <hyperlink location="Validation_D008_J202_R48_0" ref="R127"/>
    <hyperlink location="Validation_D008_J202_S48_0" ref="S127"/>
    <hyperlink location="Validation_D008_J202_T48_0" ref="T127"/>
    <hyperlink location="Validation_D008_J202_U48_0" ref="U127"/>
    <hyperlink location="Validation_D008_J202_V48_0" ref="V127"/>
    <hyperlink location="Validation_D008_J202_W48_0" ref="W127"/>
    <hyperlink location="Validation_D008_J202_X48_0" ref="X127"/>
    <hyperlink location="Validation_D008_J202_Y48_0" ref="Y127"/>
    <hyperlink location="Validation_D008_J202_K49_0" ref="K128"/>
    <hyperlink location="Validation_D008_J202_L49_0" ref="L128"/>
    <hyperlink location="Validation_D008_J202_M49_0" ref="M128"/>
    <hyperlink location="Validation_D008_J202_N49_0" ref="N128"/>
    <hyperlink location="Validation_D008_J202_O49_0" ref="O128"/>
    <hyperlink location="Validation_D008_J202_P49_0" ref="P128"/>
    <hyperlink location="Validation_D008_J202_Q49_0" ref="Q128"/>
    <hyperlink location="Validation_D008_J202_R49_0" ref="R128"/>
    <hyperlink location="Validation_D008_J202_S49_0" ref="S128"/>
    <hyperlink location="Validation_D008_J202_T49_0" ref="T128"/>
    <hyperlink location="Validation_D008_J202_U49_0" ref="U128"/>
    <hyperlink location="Validation_D008_J202_V49_0" ref="V128"/>
    <hyperlink location="Validation_D008_J202_W49_0" ref="W128"/>
    <hyperlink location="Validation_D008_J202_X49_0" ref="X128"/>
    <hyperlink location="Validation_D008_J202_Y49_0" ref="Y128"/>
    <hyperlink location="Validation_K010_J202_K50_0" ref="K129"/>
    <hyperlink location="Validation_K010_J202_L50_0" ref="L129"/>
    <hyperlink location="Validation_K010_J202_M50_0" ref="M129"/>
    <hyperlink location="Validation_K010_J202_N50_0" ref="N129"/>
    <hyperlink location="Validation_K010_J202_O50_0" ref="O129"/>
    <hyperlink location="Validation_K010_J202_P50_0" ref="P129"/>
    <hyperlink location="Validation_K010_J202_Q50_0" ref="Q129"/>
    <hyperlink location="Validation_K010_J202_R50_0" ref="R129"/>
    <hyperlink location="Validation_K010_J202_S50_0" ref="S129"/>
    <hyperlink location="Validation_K010_J202_T50_0" ref="T129"/>
    <hyperlink location="Validation_K010_J202_U50_0" ref="U129"/>
    <hyperlink location="Validation_K010_J202_V50_0" ref="V129"/>
    <hyperlink location="Validation_K010_J202_W50_0" ref="W129"/>
    <hyperlink location="Validation_K010_J202_X50_0" ref="X129"/>
    <hyperlink location="Validation_K010_J202_Y50_0" ref="Y129"/>
    <hyperlink location="Validation_D005_J202_K51_0" ref="K130"/>
    <hyperlink location="Validation_KD003_J202_K51_0" ref="K131"/>
    <hyperlink location="Validation_K012_J202_K51_0" ref="K132"/>
    <hyperlink location="Validation_D005_J202_L51_0" ref="L130"/>
    <hyperlink location="Validation_KD003_J202_L51_0" ref="L131"/>
    <hyperlink location="Validation_D005_J202_M51_0" ref="M130"/>
    <hyperlink location="Validation_KD003_J202_M51_0" ref="M131"/>
    <hyperlink location="Validation_K012_J202_M51_0" ref="M132"/>
    <hyperlink location="Validation_D005_J202_N51_0" ref="N130"/>
    <hyperlink location="Validation_KD003_J202_N51_0" ref="N131"/>
    <hyperlink location="Validation_K012_J202_N51_0" ref="N132"/>
    <hyperlink location="Validation_D005_J202_O51_0" ref="O130"/>
    <hyperlink location="Validation_KD003_J202_O51_0" ref="O131"/>
    <hyperlink location="Validation_K012_J202_O51_0" ref="O132"/>
    <hyperlink location="Validation_D005_J202_P51_0" ref="P130"/>
    <hyperlink location="Validation_KD003_J202_P51_0" ref="P131"/>
    <hyperlink location="Validation_K012_J202_P51_0" ref="P132"/>
    <hyperlink location="Validation_D005_J202_Q51_0" ref="Q130"/>
    <hyperlink location="Validation_KD003_J202_Q51_0" ref="Q131"/>
    <hyperlink location="Validation_K012_J202_Q51_0" ref="Q132"/>
    <hyperlink location="Validation_D005_J202_R51_0" ref="R130"/>
    <hyperlink location="Validation_KD003_J202_R51_0" ref="R131"/>
    <hyperlink location="Validation_K012_J202_R51_0" ref="R132"/>
    <hyperlink location="Validation_D005_J202_S51_0" ref="S130"/>
    <hyperlink location="Validation_KD003_J202_S51_0" ref="S131"/>
    <hyperlink location="Validation_D005_J202_T51_0" ref="T130"/>
    <hyperlink location="Validation_KD003_J202_T51_0" ref="T131"/>
    <hyperlink location="Validation_K012_J202_T51_0" ref="T132"/>
    <hyperlink location="Validation_D005_J202_U51_0" ref="U130"/>
    <hyperlink location="Validation_KD003_J202_U51_0" ref="U131"/>
    <hyperlink location="Validation_K012_J202_U51_0" ref="U132"/>
    <hyperlink location="Validation_D005_J202_V51_0" ref="V130"/>
    <hyperlink location="Validation_KD003_J202_V51_0" ref="V131"/>
    <hyperlink location="Validation_K012_J202_V51_0" ref="V132"/>
    <hyperlink location="Validation_D005_J202_W51_0" ref="W130"/>
    <hyperlink location="Validation_KD003_J202_W51_0" ref="W131"/>
    <hyperlink location="Validation_K012_J202_W51_0" ref="W132"/>
    <hyperlink location="Validation_D005_J202_X51_0" ref="X130"/>
    <hyperlink location="Validation_KD003_J202_X51_0" ref="X131"/>
    <hyperlink location="Validation_K012_J202_X51_0" ref="X132"/>
    <hyperlink location="Validation_D005_J202_Y51_0" ref="Y130"/>
    <hyperlink location="Validation_KD003_J202_Y51_0" ref="Y131"/>
    <hyperlink location="Validation_K012_J202_Y51_0" ref="Y132"/>
    <hyperlink location="Validation_D013_J202_K53_0" ref="K133"/>
    <hyperlink location="Validation_D013_J202_L53_0" ref="L133"/>
    <hyperlink location="Validation_D013_J202_M53_0" ref="M133"/>
    <hyperlink location="Validation_D013_J202_N53_0" ref="N133"/>
    <hyperlink location="Validation_D013_J202_O53_0" ref="O133"/>
    <hyperlink location="Validation_D013_J202_P53_0" ref="P133"/>
    <hyperlink location="Validation_D013_J202_Q53_0" ref="Q133"/>
    <hyperlink location="Validation_D013_J202_R53_0" ref="R133"/>
    <hyperlink location="Validation_D013_J202_S53_0" ref="S133"/>
    <hyperlink location="Validation_D013_J202_T53_0" ref="T133"/>
    <hyperlink location="Validation_D013_J202_U53_0" ref="U133"/>
    <hyperlink location="Validation_D013_J202_V53_0" ref="V133"/>
    <hyperlink location="Validation_D013_J202_W53_0" ref="W133"/>
    <hyperlink location="Validation_D013_J202_X53_0" ref="X133"/>
    <hyperlink location="Validation_D013_J202_Y53_0" ref="Y133"/>
    <hyperlink location="Validation_KD002_J202_K55_0" ref="K134"/>
    <hyperlink location="Validation_KD002_J202_L55_0" ref="L134"/>
    <hyperlink location="Validation_KD002_J202_M55_0" ref="M134"/>
    <hyperlink location="Validation_KD002_J202_N55_0" ref="N134"/>
    <hyperlink location="Validation_KD002_J202_O55_0" ref="O134"/>
    <hyperlink location="Validation_KD002_J202_P55_0" ref="P134"/>
    <hyperlink location="Validation_KD002_J202_Q55_0" ref="Q134"/>
    <hyperlink location="Validation_KD002_J202_R55_0" ref="R134"/>
    <hyperlink location="Validation_KD002_J202_S55_0" ref="S134"/>
    <hyperlink location="Validation_KD002_J202_T55_0" ref="T134"/>
    <hyperlink location="Validation_KD002_J202_U55_0" ref="U134"/>
    <hyperlink location="Validation_KD002_J202_V55_0" ref="V134"/>
    <hyperlink location="Validation_KD002_J202_W55_0" ref="W134"/>
    <hyperlink location="Validation_KD002_J202_X55_0" ref="X134"/>
    <hyperlink location="Validation_KD002_J202_Y55_0" ref="Y134"/>
    <hyperlink location="Validation_D006_J202_K57_0" ref="K135"/>
    <hyperlink location="Validation_D006_J202_L57_0" ref="L135"/>
    <hyperlink location="Validation_D006_J202_M57_0" ref="M135"/>
    <hyperlink location="Validation_D006_J202_N57_0" ref="N135"/>
    <hyperlink location="Validation_D006_J202_O57_0" ref="O135"/>
    <hyperlink location="Validation_D006_J202_P57_0" ref="P135"/>
    <hyperlink location="Validation_D006_J202_Q57_0" ref="Q135"/>
    <hyperlink location="Validation_D006_J202_R57_0" ref="R135"/>
    <hyperlink location="Validation_D006_J202_S57_0" ref="S135"/>
    <hyperlink location="Validation_D006_J202_T57_0" ref="T135"/>
    <hyperlink location="Validation_D006_J202_U57_0" ref="U135"/>
    <hyperlink location="Validation_D006_J202_V57_0" ref="V135"/>
    <hyperlink location="Validation_D006_J202_W57_0" ref="W135"/>
    <hyperlink location="Validation_D006_J202_X57_0" ref="X135"/>
    <hyperlink location="Validation_D006_J202_Y57_0" ref="Y135"/>
    <hyperlink location="Validation_K019_J202_K64_0" ref="K136"/>
    <hyperlink location="Validation_K019_J202_L64_0" ref="L136"/>
    <hyperlink location="Validation_K019_J202_M64_0" ref="M136"/>
    <hyperlink location="Validation_K019_J202_N64_0" ref="N136"/>
    <hyperlink location="Validation_K019_J202_O64_0" ref="O136"/>
    <hyperlink location="Validation_K019_J202_P64_0" ref="P136"/>
    <hyperlink location="Validation_K019_J202_Q64_0" ref="Q136"/>
    <hyperlink location="Validation_K019_J202_R64_0" ref="R136"/>
    <hyperlink location="Validation_K019_J202_S64_0" ref="S136"/>
    <hyperlink location="Validation_K019_J202_T64_0" ref="T136"/>
    <hyperlink location="Validation_K019_J202_U64_0" ref="U136"/>
    <hyperlink location="Validation_K019_J202_V64_0" ref="V136"/>
    <hyperlink location="Validation_K019_J202_W64_0" ref="W136"/>
    <hyperlink location="Validation_K019_J202_X64_0" ref="X136"/>
    <hyperlink location="Validation_K019_J202_Y64_0" ref="Y136"/>
    <hyperlink location="Validation_D007_J202_K67_0" ref="K137"/>
    <hyperlink location="Validation_D007_J202_L67_0" ref="L137"/>
    <hyperlink location="Validation_D007_J202_M67_0" ref="M137"/>
    <hyperlink location="Validation_D007_J202_N67_0" ref="N137"/>
    <hyperlink location="Validation_D007_J202_O67_0" ref="O137"/>
    <hyperlink location="Validation_D007_J202_P67_0" ref="P137"/>
    <hyperlink location="Validation_D007_J202_Q67_0" ref="Q137"/>
    <hyperlink location="Validation_D007_J202_R67_0" ref="R137"/>
    <hyperlink location="Validation_D007_J202_S67_0" ref="S137"/>
    <hyperlink location="Validation_D007_J202_T67_0" ref="T137"/>
    <hyperlink location="Validation_D007_J202_U67_0" ref="U137"/>
    <hyperlink location="Validation_D007_J202_V67_0" ref="V137"/>
    <hyperlink location="Validation_D007_J202_W67_0" ref="W137"/>
    <hyperlink location="Validation_D007_J202_X67_0" ref="X137"/>
    <hyperlink location="Validation_D007_J202_Y67_0" ref="Y137"/>
    <hyperlink location="Validation_D009_J202_K68_0" ref="K138"/>
    <hyperlink location="Validation_D009_J202_L68_0" ref="L138"/>
    <hyperlink location="Validation_D009_J202_M68_0" ref="M138"/>
    <hyperlink location="Validation_D009_J202_N68_0" ref="N138"/>
    <hyperlink location="Validation_D009_J202_O68_0" ref="O138"/>
    <hyperlink location="Validation_D009_J202_P68_0" ref="P138"/>
    <hyperlink location="Validation_D009_J202_Q68_0" ref="Q138"/>
    <hyperlink location="Validation_D009_J202_R68_0" ref="R138"/>
    <hyperlink location="Validation_D009_J202_S68_0" ref="S138"/>
    <hyperlink location="Validation_D009_J202_T68_0" ref="T138"/>
    <hyperlink location="Validation_D009_J202_U68_0" ref="U138"/>
    <hyperlink location="Validation_D009_J202_V68_0" ref="V138"/>
    <hyperlink location="Validation_D009_J202_W68_0" ref="W138"/>
    <hyperlink location="Validation_D009_J202_X68_0" ref="X138"/>
    <hyperlink location="Validation_D009_J202_Y68_0" ref="Y138"/>
    <hyperlink location="Validation_D008_J202_K69_0" ref="K139"/>
    <hyperlink location="Validation_D008_J202_L69_0" ref="L139"/>
    <hyperlink location="Validation_D008_J202_M69_0" ref="M139"/>
    <hyperlink location="Validation_D008_J202_N69_0" ref="N139"/>
    <hyperlink location="Validation_D008_J202_O69_0" ref="O139"/>
    <hyperlink location="Validation_D008_J202_P69_0" ref="P139"/>
    <hyperlink location="Validation_D008_J202_Q69_0" ref="Q139"/>
    <hyperlink location="Validation_D008_J202_R69_0" ref="R139"/>
    <hyperlink location="Validation_D008_J202_S69_0" ref="S139"/>
    <hyperlink location="Validation_D008_J202_T69_0" ref="T139"/>
    <hyperlink location="Validation_D008_J202_U69_0" ref="U139"/>
    <hyperlink location="Validation_D008_J202_V69_0" ref="V139"/>
    <hyperlink location="Validation_D008_J202_W69_0" ref="W139"/>
    <hyperlink location="Validation_D008_J202_X69_0" ref="X139"/>
    <hyperlink location="Validation_D008_J202_Y69_0" ref="Y139"/>
    <hyperlink location="Validation_K014_J202_K71_0" ref="K140"/>
    <hyperlink location="Validation_K014_J202_L71_0" ref="L140"/>
    <hyperlink location="Validation_K014_J202_M71_0" ref="M140"/>
    <hyperlink location="Validation_K014_J202_N71_0" ref="N140"/>
    <hyperlink location="Validation_K014_J202_O71_0" ref="O140"/>
    <hyperlink location="Validation_K014_J202_P71_0" ref="P140"/>
    <hyperlink location="Validation_K014_J202_Q71_0" ref="Q140"/>
    <hyperlink location="Validation_K014_J202_R71_0" ref="R140"/>
    <hyperlink location="Validation_K014_J202_S71_0" ref="S140"/>
    <hyperlink location="Validation_K014_J202_T71_0" ref="T140"/>
    <hyperlink location="Validation_K014_J202_U71_0" ref="U140"/>
    <hyperlink location="Validation_K014_J202_V71_0" ref="V140"/>
    <hyperlink location="Validation_K014_J202_W71_0" ref="W140"/>
    <hyperlink location="Validation_K014_J202_X71_0" ref="X140"/>
    <hyperlink location="Validation_K014_J202_Y71_0" ref="Y140"/>
    <hyperlink location="Validation_D014_J202_K76_0" ref="K141"/>
    <hyperlink location="Validation_D014_J202_M76_0" ref="M141"/>
    <hyperlink location="Validation_D014_J202_N76_0" ref="N141"/>
    <hyperlink location="Validation_D014_J202_O76_0" ref="O141"/>
    <hyperlink location="Validation_D014_J202_P76_0" ref="P141"/>
    <hyperlink location="Validation_D014_J202_Q76_0" ref="Q141"/>
    <hyperlink location="Validation_D014_J202_R76_0" ref="R141"/>
    <hyperlink location="Validation_D014_J202_T76_0" ref="T141"/>
    <hyperlink location="Validation_D014_J202_U76_0" ref="U141"/>
    <hyperlink location="Validation_D014_J202_V76_0" ref="V141"/>
    <hyperlink location="Validation_D014_J202_W76_0" ref="W141"/>
    <hyperlink location="Validation_D014_J202_X76_0" ref="X141"/>
    <hyperlink location="Validation_D014_J202_Y76_0" ref="Y141"/>
    <hyperlink location="Validation_K015_J202_K79_0" ref="K142"/>
    <hyperlink location="Validation_K015_J202_M79_0" ref="M142"/>
    <hyperlink location="Validation_K015_J202_N79_0" ref="N142"/>
    <hyperlink location="Validation_K015_J202_O79_0" ref="O142"/>
    <hyperlink location="Validation_K015_J202_P79_0" ref="P142"/>
    <hyperlink location="Validation_K015_J202_Q79_0" ref="Q142"/>
    <hyperlink location="Validation_K015_J202_R79_0" ref="R142"/>
    <hyperlink location="Validation_K015_J202_T79_0" ref="T142"/>
    <hyperlink location="Validation_K015_J202_U79_0" ref="U142"/>
    <hyperlink location="Validation_K015_J202_V79_0" ref="V142"/>
    <hyperlink location="Validation_K015_J202_W79_0" ref="W142"/>
    <hyperlink location="Validation_K015_J202_X79_0" ref="X142"/>
    <hyperlink location="Validation_K015_J202_Y79_0" ref="Y142"/>
    <hyperlink location="Validation_K016_J202_K80_0" ref="K143"/>
    <hyperlink location="Validation_K016_J202_M80_0" ref="M143"/>
    <hyperlink location="Validation_K016_J202_N80_0" ref="N143"/>
    <hyperlink location="Validation_K016_J202_O80_0" ref="O143"/>
    <hyperlink location="Validation_K016_J202_P80_0" ref="P143"/>
    <hyperlink location="Validation_K016_J202_Q80_0" ref="Q143"/>
    <hyperlink location="Validation_K016_J202_R80_0" ref="R143"/>
    <hyperlink location="Validation_K016_J202_T80_0" ref="T143"/>
    <hyperlink location="Validation_K016_J202_U80_0" ref="U143"/>
    <hyperlink location="Validation_K016_J202_V80_0" ref="V143"/>
    <hyperlink location="Validation_K016_J202_W80_0" ref="W143"/>
    <hyperlink location="Validation_K016_J202_X80_0" ref="X143"/>
    <hyperlink location="Validation_K016_J202_Y80_0" ref="Y143"/>
    <hyperlink location="Validation_K020_J202_K86_0" ref="K144"/>
    <hyperlink location="Validation_K020_J202_L86_0" ref="L144"/>
    <hyperlink location="Validation_K020_J202_M86_0" ref="M144"/>
    <hyperlink location="Validation_K020_J202_N86_0" ref="N144"/>
    <hyperlink location="Validation_K020_J202_O86_0" ref="O144"/>
    <hyperlink location="Validation_K020_J202_P86_0" ref="P144"/>
    <hyperlink location="Validation_K020_J202_Q86_0" ref="Q144"/>
    <hyperlink location="Validation_K020_J202_R86_0" ref="R144"/>
    <hyperlink location="Validation_K020_J202_S86_0" ref="S144"/>
    <hyperlink location="Validation_K020_J202_T86_0" ref="T144"/>
    <hyperlink location="Validation_K020_J202_U86_0" ref="U144"/>
    <hyperlink location="Validation_K020_J202_V86_0" ref="V144"/>
    <hyperlink location="Validation_K020_J202_W86_0" ref="W144"/>
    <hyperlink location="Validation_K020_J202_X86_0" ref="X144"/>
    <hyperlink location="Validation_K020_J202_Y86_0" ref="Y144"/>
    <hyperlink location="Validation_K017_J202_K92_0" ref="K145"/>
    <hyperlink location="Validation_K017_J202_M92_0" ref="M145"/>
    <hyperlink location="Validation_K017_J202_N92_0" ref="N145"/>
    <hyperlink location="Validation_K017_J202_O92_0" ref="O145"/>
    <hyperlink location="Validation_K017_J202_P92_0" ref="P145"/>
    <hyperlink location="Validation_K017_J202_Q92_0" ref="Q145"/>
    <hyperlink location="Validation_K017_J202_Y92_0" ref="Y145"/>
    <hyperlink location="Validation_K018_J202_K96_0" ref="K146"/>
    <hyperlink location="Validation_K018_J202_M96_0" ref="M146"/>
    <hyperlink location="Validation_K018_J202_N96_0" ref="N146"/>
    <hyperlink location="Validation_K018_J202_O96_0" ref="O146"/>
    <hyperlink location="Validation_K018_J202_P96_0" ref="P146"/>
    <hyperlink location="Validation_K018_J202_Q96_0" ref="Q146"/>
    <hyperlink location="Validation_K018_J202_R96_0" ref="R146"/>
    <hyperlink location="Validation_K018_J202_T96_0" ref="T146"/>
    <hyperlink location="Validation_K018_J202_U96_0" ref="U146"/>
    <hyperlink location="Validation_K018_J202_V96_0" ref="V146"/>
    <hyperlink location="Validation_K018_J202_W96_0" ref="W146"/>
    <hyperlink location="Validation_K018_J202_X96_0" ref="X146"/>
    <hyperlink location="Validation_K018_J202_Y96_0" ref="Y146"/>
    <hyperlink location="Validation_K001_J202_K98_0" ref="K147"/>
    <hyperlink location="Validation_K002_J202_K98_0" ref="K148"/>
    <hyperlink location="Validation_K003_J202_K98_0" ref="K149"/>
    <hyperlink location="Validation_K001_J202_L98_0" ref="L147"/>
    <hyperlink location="Validation_K001_J202_M98_0" ref="M147"/>
    <hyperlink location="Validation_K002_J202_M98_0" ref="M148"/>
    <hyperlink location="Validation_K003_J202_M98_0" ref="M149"/>
    <hyperlink location="Validation_K001_J202_N98_0" ref="N147"/>
    <hyperlink location="Validation_K002_J202_N98_0" ref="N148"/>
    <hyperlink location="Validation_K003_J202_N98_0" ref="N149"/>
    <hyperlink location="Validation_K001_J202_O98_0" ref="O147"/>
    <hyperlink location="Validation_K002_J202_O98_0" ref="O148"/>
    <hyperlink location="Validation_K003_J202_O98_0" ref="O149"/>
    <hyperlink location="Validation_K001_J202_P98_0" ref="P147"/>
    <hyperlink location="Validation_K002_J202_P98_0" ref="P148"/>
    <hyperlink location="Validation_K003_J202_P98_0" ref="P149"/>
    <hyperlink location="Validation_K001_J202_Q98_0" ref="Q147"/>
    <hyperlink location="Validation_K002_J202_Q98_0" ref="Q148"/>
    <hyperlink location="Validation_K003_J202_Q98_0" ref="Q149"/>
    <hyperlink location="Validation_K001_J202_R98_0" ref="R147"/>
    <hyperlink location="Validation_K002_J202_R98_0" ref="R148"/>
    <hyperlink location="Validation_K003_J202_R98_0" ref="R149"/>
    <hyperlink location="Validation_K001_J202_S98_0" ref="S147"/>
    <hyperlink location="Validation_K001_J202_T98_0" ref="T147"/>
    <hyperlink location="Validation_K002_J202_T98_0" ref="T148"/>
    <hyperlink location="Validation_K003_J202_T98_0" ref="T149"/>
    <hyperlink location="Validation_K001_J202_U98_0" ref="U147"/>
    <hyperlink location="Validation_K002_J202_U98_0" ref="U148"/>
    <hyperlink location="Validation_K003_J202_U98_0" ref="U149"/>
    <hyperlink location="Validation_K001_J202_V98_0" ref="V147"/>
    <hyperlink location="Validation_K002_J202_V98_0" ref="V148"/>
    <hyperlink location="Validation_K003_J202_V98_0" ref="V149"/>
    <hyperlink location="Validation_K001_J202_W98_0" ref="W147"/>
    <hyperlink location="Validation_K002_J202_W98_0" ref="W148"/>
    <hyperlink location="Validation_K003_J202_W98_0" ref="W149"/>
    <hyperlink location="Validation_K001_J202_X98_0" ref="X147"/>
    <hyperlink location="Validation_K002_J202_X98_0" ref="X148"/>
    <hyperlink location="Validation_K003_J202_X98_0" ref="X149"/>
    <hyperlink location="Validation_K001_J202_Y98_0" ref="Y147"/>
    <hyperlink location="Validation_KD001_J202_Y98_0" ref="Y148"/>
    <hyperlink location="Validation_K002_J202_Y98_0" ref="Y149"/>
    <hyperlink location="Validation_K003_J202_Y98_0" ref="Y150"/>
    <hyperlink location="Validation_K004_J202_K99_0" ref="K151"/>
    <hyperlink location="Validation_K004_J202_M99_0" ref="M151"/>
    <hyperlink location="Validation_K004_J202_N99_0" ref="N151"/>
    <hyperlink location="Validation_K004_J202_O99_0" ref="O151"/>
    <hyperlink location="Validation_K004_J202_P99_0" ref="P151"/>
    <hyperlink location="Validation_K004_J202_Q99_0" ref="Q151"/>
    <hyperlink location="Validation_K004_J202_R99_0" ref="R151"/>
    <hyperlink location="Validation_K004_J202_T99_0" ref="T151"/>
    <hyperlink location="Validation_K004_J202_U99_0" ref="U151"/>
    <hyperlink location="Validation_K004_J202_V99_0" ref="V151"/>
    <hyperlink location="Validation_K004_J202_W99_0" ref="W151"/>
    <hyperlink location="Validation_K004_J202_X99_0" ref="X151"/>
    <hyperlink location="Validation_K004_J202_Y99_0" ref="Y151"/>
  </hyperlinks>
  <printOptions gridLinesSet="0"/>
  <pageMargins left="0.39370078740157483" right="0.39370078740157483" top="0.47244094488188981" bottom="0.59055118110236227" header="0.31496062992125984" footer="0.31496062992125984"/>
  <pageSetup paperSize="9" scale="47" orientation="landscape" r:id="rId2"/>
  <headerFooter>
    <oddFooter><![CDATA[&L&G   &"Arial,Fett"confidentiel&C&D&Rpage &P]]></oddFooter>
  </headerFooter>
  <rowBreaks count="1" manualBreakCount="1">
    <brk id="70" min="10" max="25" man="1"/>
  </rowBreaks>
  <drawing r:id="rId5"/>
  <legacyDrawing r:id="rId7"/>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AJ123"/>
  <sheetViews>
    <sheetView showGridLines="0" showRowColHeaders="0" showZeros="true" topLeftCell="B1" zoomScale="80" zoomScaleNormal="80" workbookViewId="0">
      <pane xSplit="9" ySplit="20" topLeftCell="K21" activePane="bottomRight" state="frozen"/>
      <selection activeCell="D2" sqref="D2"/>
      <selection pane="topRight" activeCell="D2" sqref="D2"/>
      <selection pane="bottomLeft" activeCell="D2" sqref="D2"/>
      <selection pane="bottomRight" activeCell="K23" sqref="K23"/>
    </sheetView>
  </sheetViews>
  <sheetFormatPr baseColWidth="10" defaultColWidth="11.54296875" defaultRowHeight="12.5" x14ac:dyDescent="0.25"/>
  <cols>
    <col min="30" max="35" customWidth="true" style="18" width="11.81640625" collapsed="true"/>
    <col min="29" max="29" customWidth="true" style="18" width="12.78125" collapsed="true"/>
    <col min="1" max="1" customWidth="true" hidden="true" style="18" width="1.81640625" collapsed="false"/>
    <col min="2" max="2" bestFit="true" customWidth="true" style="18" width="13.453125" collapsed="false"/>
    <col min="3" max="3" customWidth="true" hidden="true" style="18" width="9.7265625" collapsed="false"/>
    <col min="4" max="4" customWidth="true" style="18" width="43.26953125" collapsed="false"/>
    <col min="5" max="5" customWidth="true" hidden="true" style="18" width="4.7265625" collapsed="false"/>
    <col min="6" max="6" customWidth="true" style="18" width="4.7265625" collapsed="false"/>
    <col min="7" max="7" customWidth="true" hidden="true" style="77" width="5.1796875" collapsed="false"/>
    <col min="8" max="9" customWidth="true" hidden="true" style="77" width="3.54296875" collapsed="false"/>
    <col min="10" max="10" customWidth="true" hidden="true" style="18" width="24.1796875" collapsed="false"/>
    <col min="11" max="25" customWidth="true" style="18" width="15.7265625" collapsed="false"/>
    <col min="26" max="26" customWidth="true" style="18" width="1.7265625" collapsed="false"/>
    <col min="27" max="27" customWidth="true" style="18" width="9.54296875" collapsed="false"/>
    <col min="28" max="28" customWidth="true" style="18" width="12.78125" collapsed="false"/>
    <col min="36" max="36" customWidth="true" style="37" width="11.81640625" collapsed="false"/>
    <col min="37" max="37" customWidth="true" style="18" width="11.81640625" collapsed="false"/>
    <col min="38" max="16384" style="18" width="11.54296875" collapsed="false"/>
  </cols>
  <sheetData>
    <row r="1" spans="1:36" ht="22" customHeight="1" x14ac:dyDescent="0.4">
      <c r="A1" s="19"/>
      <c r="B1" s="67" t="str">
        <f>I_ReportName</f>
        <v>JAHR_U</v>
      </c>
      <c r="D1" s="15" t="s">
        <v>218</v>
      </c>
      <c r="E1" s="19"/>
      <c r="H1" s="78"/>
      <c r="I1" s="78"/>
      <c r="K1" s="137" t="s">
        <v>219</v>
      </c>
      <c r="L1" s="137"/>
      <c r="M1" s="137"/>
      <c r="N1" s="137"/>
      <c r="O1" s="137"/>
      <c r="P1" s="137"/>
      <c r="Q1" s="137"/>
      <c r="R1" s="137"/>
      <c r="S1" s="137"/>
      <c r="T1" s="137"/>
      <c r="U1" s="35"/>
      <c r="AB1" s="29"/>
      <c r="AC1" s="29"/>
      <c r="AD1" s="29"/>
      <c r="AE1" s="29"/>
    </row>
    <row r="2" spans="1:36" ht="22" customHeight="1" x14ac:dyDescent="0.35">
      <c r="A2" s="19"/>
      <c r="B2" s="67" t="s">
        <v>156</v>
      </c>
      <c r="D2" s="221" t="s">
        <v>516</v>
      </c>
      <c r="E2" s="19"/>
      <c r="H2" s="78"/>
      <c r="I2" s="78"/>
      <c r="K2" s="138" t="s">
        <v>220</v>
      </c>
      <c r="L2" s="138"/>
      <c r="M2" s="138"/>
      <c r="N2" s="138"/>
      <c r="O2" s="138"/>
      <c r="P2" s="138"/>
      <c r="Q2" s="138"/>
      <c r="R2" s="138"/>
      <c r="S2" s="138"/>
      <c r="T2" s="138"/>
      <c r="U2" s="35"/>
      <c r="AB2" s="30"/>
      <c r="AC2" s="30"/>
      <c r="AD2" s="30"/>
      <c r="AE2" s="30"/>
    </row>
    <row r="3" spans="1:36" ht="22" customHeight="1" x14ac:dyDescent="0.3">
      <c r="A3" s="19"/>
      <c r="B3" s="67" t="str">
        <f>I_SubjectId</f>
        <v>XXXXXX</v>
      </c>
      <c r="D3" s="15" t="s">
        <v>507</v>
      </c>
      <c r="E3" s="19"/>
      <c r="H3" s="78"/>
      <c r="I3" s="78"/>
      <c r="K3" s="51" t="s">
        <v>324</v>
      </c>
      <c r="L3" s="52"/>
      <c r="M3" s="52"/>
      <c r="N3" s="52"/>
      <c r="O3" s="52"/>
      <c r="P3" s="53"/>
      <c r="Q3" s="53"/>
      <c r="R3" s="53"/>
      <c r="S3" s="53"/>
      <c r="T3" s="52"/>
      <c r="AB3" s="31"/>
      <c r="AC3" s="31"/>
      <c r="AD3" s="31"/>
      <c r="AE3" s="31"/>
    </row>
    <row r="4" spans="1:36" ht="22" customHeight="1" x14ac:dyDescent="0.35">
      <c r="A4" s="24"/>
      <c r="B4" s="68" t="str">
        <f>I_ReferDate</f>
        <v>jj.mm.aaaa</v>
      </c>
      <c r="D4" s="15" t="s">
        <v>216</v>
      </c>
      <c r="E4" s="24"/>
      <c r="H4" s="78"/>
      <c r="I4" s="78"/>
      <c r="K4" s="63"/>
      <c r="U4" s="25"/>
      <c r="V4" s="25"/>
      <c r="W4" s="25"/>
    </row>
    <row r="5" spans="1:36" s="27" customFormat="1" ht="20.149999999999999" customHeight="1" x14ac:dyDescent="0.25">
      <c r="A5" s="37"/>
      <c r="B5" s="155">
        <f>COUNTIFS(AB23:AD48,"*ERROR*")+COUNTIFS(K51:Y75,"*ERROR*")</f>
      </c>
      <c r="D5" s="216" t="s">
        <v>503</v>
      </c>
      <c r="E5" s="37"/>
      <c r="F5" s="102"/>
      <c r="G5" s="79"/>
      <c r="H5" s="80"/>
      <c r="I5" s="80"/>
      <c r="J5" s="37"/>
      <c r="K5" s="168" t="s">
        <v>279</v>
      </c>
      <c r="L5" s="37"/>
      <c r="M5" s="37"/>
      <c r="N5" s="37"/>
      <c r="O5" s="37"/>
      <c r="P5" s="37"/>
      <c r="Q5" s="37"/>
      <c r="R5" s="37"/>
      <c r="S5" s="37"/>
      <c r="T5" s="37"/>
      <c r="U5" s="37"/>
      <c r="V5" s="37"/>
      <c r="W5" s="37"/>
      <c r="Z5" s="37"/>
      <c r="AG5" s="18"/>
      <c r="AH5" s="18"/>
      <c r="AI5" s="18"/>
      <c r="AJ5" s="37"/>
    </row>
    <row r="6" spans="1:36" ht="20.149999999999999" customHeight="1" x14ac:dyDescent="0.25">
      <c r="A6" s="37"/>
      <c r="B6" s="155">
        <f>COUNTIFS(AB23:AD48,"*WARNING*")+COUNTIFS(K51:Y75,"*WARNING*")</f>
      </c>
      <c r="C6" s="27"/>
      <c r="D6" s="216" t="s">
        <v>504</v>
      </c>
      <c r="E6" s="37"/>
      <c r="F6" s="102"/>
      <c r="G6" s="80"/>
      <c r="H6" s="80"/>
      <c r="I6" s="80"/>
      <c r="J6" s="37"/>
      <c r="K6" s="37"/>
      <c r="L6" s="37"/>
      <c r="M6" s="37"/>
      <c r="N6" s="37"/>
      <c r="O6" s="37"/>
      <c r="P6" s="37"/>
      <c r="Q6" s="37"/>
      <c r="R6" s="37"/>
      <c r="S6" s="37"/>
      <c r="T6" s="37"/>
      <c r="U6" s="37"/>
      <c r="V6" s="37"/>
      <c r="W6" s="37"/>
      <c r="X6" s="37"/>
      <c r="Y6" s="37"/>
      <c r="Z6" s="37"/>
    </row>
    <row r="7" spans="1:36" ht="15" hidden="1" customHeight="1" x14ac:dyDescent="0.25">
      <c r="A7" s="37"/>
      <c r="B7" s="37"/>
      <c r="C7" s="69"/>
      <c r="D7" s="37"/>
      <c r="E7" s="37"/>
      <c r="F7" s="102"/>
      <c r="G7" s="80"/>
      <c r="H7" s="80"/>
      <c r="I7" s="80"/>
      <c r="J7" s="37"/>
      <c r="K7" s="37"/>
      <c r="L7" s="37"/>
      <c r="M7" s="37"/>
      <c r="N7" s="37"/>
      <c r="O7" s="37"/>
      <c r="P7" s="37"/>
      <c r="Q7" s="37"/>
      <c r="R7" s="37"/>
      <c r="S7" s="37"/>
      <c r="T7" s="37"/>
      <c r="U7" s="37"/>
      <c r="V7" s="37"/>
      <c r="W7" s="37"/>
      <c r="X7" s="37"/>
      <c r="Y7" s="37"/>
      <c r="Z7" s="37"/>
    </row>
    <row r="8" spans="1:36" ht="15" hidden="1" customHeight="1" x14ac:dyDescent="0.25">
      <c r="A8" s="191"/>
      <c r="B8" s="191"/>
      <c r="C8" s="191"/>
      <c r="D8" s="191"/>
      <c r="E8" s="191"/>
      <c r="F8" s="191"/>
      <c r="G8" s="80"/>
      <c r="H8" s="80"/>
      <c r="I8" s="80"/>
      <c r="J8" s="191"/>
      <c r="K8" s="191"/>
      <c r="L8" s="191"/>
      <c r="M8" s="191"/>
      <c r="N8" s="191"/>
      <c r="O8" s="191"/>
      <c r="P8" s="191"/>
      <c r="Q8" s="191"/>
      <c r="R8" s="191"/>
      <c r="S8" s="191"/>
      <c r="T8" s="191"/>
      <c r="U8" s="191"/>
      <c r="V8" s="191"/>
      <c r="W8" s="191"/>
      <c r="X8" s="191"/>
      <c r="Y8" s="191"/>
      <c r="Z8" s="191"/>
      <c r="AJ8" s="191"/>
    </row>
    <row r="9" spans="1:36" ht="15" hidden="1" customHeight="1" x14ac:dyDescent="0.25">
      <c r="A9" s="191"/>
      <c r="B9" s="191"/>
      <c r="C9" s="191"/>
      <c r="D9" s="191"/>
      <c r="E9" s="191"/>
      <c r="F9" s="191"/>
      <c r="G9" s="80"/>
      <c r="H9" s="80"/>
      <c r="I9" s="80"/>
      <c r="J9" s="191"/>
      <c r="K9" s="191"/>
      <c r="L9" s="191"/>
      <c r="M9" s="191"/>
      <c r="N9" s="191"/>
      <c r="O9" s="191"/>
      <c r="P9" s="191"/>
      <c r="Q9" s="191"/>
      <c r="R9" s="191"/>
      <c r="S9" s="191"/>
      <c r="T9" s="191"/>
      <c r="U9" s="191"/>
      <c r="V9" s="191"/>
      <c r="W9" s="191"/>
      <c r="X9" s="191"/>
      <c r="Y9" s="191"/>
      <c r="Z9" s="191"/>
      <c r="AJ9" s="191"/>
    </row>
    <row r="10" spans="1:36" ht="15" hidden="1" customHeight="1" x14ac:dyDescent="0.25">
      <c r="A10" s="37"/>
      <c r="B10" s="37"/>
      <c r="C10" s="69"/>
      <c r="D10" s="37"/>
      <c r="E10" s="37"/>
      <c r="F10" s="102"/>
      <c r="G10" s="80"/>
      <c r="H10" s="80"/>
      <c r="I10" s="80"/>
      <c r="J10" s="37"/>
      <c r="K10" s="37"/>
      <c r="L10" s="37"/>
      <c r="M10" s="37"/>
      <c r="N10" s="37"/>
      <c r="O10" s="37"/>
      <c r="P10" s="37"/>
      <c r="Q10" s="37"/>
      <c r="R10" s="37"/>
      <c r="S10" s="37"/>
      <c r="T10" s="37"/>
      <c r="U10" s="37"/>
      <c r="V10" s="37"/>
      <c r="W10" s="37"/>
      <c r="X10" s="37"/>
      <c r="Y10" s="37"/>
      <c r="Z10" s="37"/>
    </row>
    <row r="11" spans="1:36" ht="15" hidden="1" customHeight="1" x14ac:dyDescent="0.25">
      <c r="A11" s="37"/>
      <c r="B11" s="37"/>
      <c r="C11" s="69"/>
      <c r="D11" s="37"/>
      <c r="E11" s="37"/>
      <c r="F11" s="102"/>
      <c r="G11" s="80"/>
      <c r="H11" s="80"/>
      <c r="I11" s="80"/>
      <c r="J11" s="37"/>
      <c r="K11" s="37"/>
      <c r="L11" s="37"/>
      <c r="M11" s="37"/>
      <c r="N11" s="37"/>
      <c r="O11" s="37"/>
      <c r="P11" s="37"/>
      <c r="Q11" s="37"/>
      <c r="R11" s="37"/>
      <c r="S11" s="37"/>
      <c r="T11" s="37"/>
      <c r="U11" s="37"/>
      <c r="V11" s="37"/>
      <c r="W11" s="37"/>
      <c r="X11" s="37"/>
      <c r="Y11" s="37"/>
      <c r="Z11" s="37"/>
    </row>
    <row r="12" spans="1:36" ht="15" hidden="1" customHeight="1" x14ac:dyDescent="0.25">
      <c r="A12" s="37"/>
      <c r="B12" s="37"/>
      <c r="C12" s="69"/>
      <c r="D12" s="37"/>
      <c r="E12" s="37"/>
      <c r="F12" s="102"/>
      <c r="G12" s="80"/>
      <c r="H12" s="80"/>
      <c r="I12" s="80"/>
      <c r="J12" s="37"/>
      <c r="K12" s="37"/>
      <c r="L12" s="37"/>
      <c r="M12" s="37"/>
      <c r="N12" s="37"/>
      <c r="O12" s="37"/>
      <c r="P12" s="37"/>
      <c r="Q12" s="37"/>
      <c r="R12" s="37"/>
      <c r="S12" s="37"/>
      <c r="T12" s="37"/>
      <c r="U12" s="37"/>
      <c r="V12" s="37"/>
      <c r="W12" s="37"/>
      <c r="X12" s="37"/>
      <c r="Y12" s="37"/>
      <c r="Z12" s="37"/>
    </row>
    <row r="13" spans="1:36" ht="15" hidden="1" customHeight="1" x14ac:dyDescent="0.25">
      <c r="A13" s="37"/>
      <c r="B13" s="37"/>
      <c r="C13" s="69"/>
      <c r="D13" s="37"/>
      <c r="E13" s="37"/>
      <c r="F13" s="102"/>
      <c r="G13" s="80"/>
      <c r="H13" s="80"/>
      <c r="I13" s="80"/>
      <c r="J13" s="37"/>
      <c r="K13" s="37"/>
      <c r="L13" s="37"/>
      <c r="M13" s="37"/>
      <c r="N13" s="37"/>
      <c r="O13" s="37"/>
      <c r="P13" s="37"/>
      <c r="Q13" s="37"/>
      <c r="R13" s="37"/>
      <c r="S13" s="37"/>
      <c r="T13" s="37"/>
      <c r="U13" s="37"/>
      <c r="V13" s="37"/>
      <c r="W13" s="37"/>
      <c r="X13" s="37"/>
      <c r="Y13" s="37"/>
      <c r="Z13" s="37"/>
    </row>
    <row r="14" spans="1:36" ht="15" hidden="1" customHeight="1" x14ac:dyDescent="0.25">
      <c r="A14" s="37"/>
      <c r="B14" s="37"/>
      <c r="C14" s="69"/>
      <c r="D14" s="37"/>
      <c r="E14" s="37"/>
      <c r="F14" s="102"/>
      <c r="G14" s="80"/>
      <c r="H14" s="80"/>
      <c r="I14" s="80"/>
      <c r="J14" s="37"/>
      <c r="K14" s="37"/>
      <c r="L14" s="37"/>
      <c r="M14" s="37"/>
      <c r="N14" s="37"/>
      <c r="O14" s="37"/>
      <c r="P14" s="37"/>
      <c r="Q14" s="37"/>
      <c r="R14" s="37"/>
      <c r="S14" s="37"/>
      <c r="T14" s="37"/>
      <c r="U14" s="37"/>
      <c r="V14" s="37"/>
      <c r="W14" s="37"/>
      <c r="X14" s="37"/>
      <c r="Y14" s="37"/>
      <c r="Z14" s="37"/>
    </row>
    <row r="15" spans="1:36" ht="15" customHeight="1" x14ac:dyDescent="0.25">
      <c r="A15" s="37"/>
      <c r="B15" s="37"/>
      <c r="C15" s="69"/>
      <c r="D15" s="37"/>
      <c r="E15" s="37"/>
      <c r="F15" s="102"/>
      <c r="G15" s="80"/>
      <c r="H15" s="80"/>
      <c r="I15" s="80"/>
      <c r="J15" s="37"/>
      <c r="K15" s="37"/>
      <c r="L15" s="37"/>
      <c r="M15" s="37"/>
      <c r="N15" s="37"/>
      <c r="O15" s="37"/>
      <c r="P15" s="37"/>
      <c r="Q15" s="37"/>
      <c r="R15" s="37"/>
      <c r="S15" s="37"/>
      <c r="T15" s="37"/>
      <c r="U15" s="37"/>
      <c r="V15" s="37"/>
      <c r="W15" s="37"/>
      <c r="X15" s="37"/>
      <c r="Y15" s="37"/>
      <c r="Z15" s="37"/>
    </row>
    <row r="16" spans="1:36" ht="29.25" customHeight="1" x14ac:dyDescent="0.25">
      <c r="A16" s="33"/>
      <c r="B16" s="33"/>
      <c r="C16" s="33"/>
      <c r="D16" s="34"/>
      <c r="E16" s="33"/>
      <c r="F16" s="42"/>
      <c r="G16" s="81"/>
      <c r="H16" s="81"/>
      <c r="I16" s="81"/>
      <c r="J16" s="34"/>
      <c r="K16" s="237" t="s">
        <v>280</v>
      </c>
      <c r="L16" s="238"/>
      <c r="M16" s="238"/>
      <c r="N16" s="238"/>
      <c r="O16" s="238"/>
      <c r="P16" s="238"/>
      <c r="Q16" s="239"/>
      <c r="R16" s="237" t="s">
        <v>281</v>
      </c>
      <c r="S16" s="238"/>
      <c r="T16" s="238"/>
      <c r="U16" s="238"/>
      <c r="V16" s="238"/>
      <c r="W16" s="238"/>
      <c r="X16" s="238"/>
      <c r="Y16" s="232" t="s">
        <v>282</v>
      </c>
      <c r="Z16" s="42"/>
    </row>
    <row r="17" spans="1:36" ht="28.5" customHeight="1" x14ac:dyDescent="0.25">
      <c r="A17" s="24"/>
      <c r="B17" s="24"/>
      <c r="C17" s="24"/>
      <c r="D17" s="39"/>
      <c r="E17" s="24"/>
      <c r="F17" s="43"/>
      <c r="G17" s="82"/>
      <c r="H17" s="82"/>
      <c r="I17" s="82"/>
      <c r="J17" s="39"/>
      <c r="K17" s="114" t="s">
        <v>2</v>
      </c>
      <c r="L17" s="114" t="s">
        <v>283</v>
      </c>
      <c r="M17" s="114" t="s">
        <v>5</v>
      </c>
      <c r="N17" s="114" t="s">
        <v>3</v>
      </c>
      <c r="O17" s="114" t="s">
        <v>6</v>
      </c>
      <c r="P17" s="114" t="s">
        <v>284</v>
      </c>
      <c r="Q17" s="114" t="s">
        <v>4</v>
      </c>
      <c r="R17" s="114" t="s">
        <v>2</v>
      </c>
      <c r="S17" s="114" t="s">
        <v>283</v>
      </c>
      <c r="T17" s="114" t="s">
        <v>5</v>
      </c>
      <c r="U17" s="114" t="s">
        <v>3</v>
      </c>
      <c r="V17" s="114" t="s">
        <v>6</v>
      </c>
      <c r="W17" s="114" t="s">
        <v>284</v>
      </c>
      <c r="X17" s="114" t="s">
        <v>4</v>
      </c>
      <c r="Y17" s="233"/>
      <c r="Z17" s="43"/>
    </row>
    <row r="18" spans="1:36" x14ac:dyDescent="0.25">
      <c r="A18" s="40"/>
      <c r="B18" s="40"/>
      <c r="C18" s="40"/>
      <c r="D18" s="41"/>
      <c r="E18" s="40"/>
      <c r="F18" s="105"/>
      <c r="G18" s="83"/>
      <c r="H18" s="83"/>
      <c r="I18" s="83"/>
      <c r="J18" s="41"/>
      <c r="K18" s="103" t="str">
        <f>SUBSTITUTE(ADDRESS(1,COLUMN(),4),1,)</f>
        <v>K</v>
      </c>
      <c r="L18" s="103" t="str">
        <f t="shared" ref="L18:Y18" si="0">SUBSTITUTE(ADDRESS(1,COLUMN(),4),1,)</f>
        <v>L</v>
      </c>
      <c r="M18" s="103" t="str">
        <f t="shared" si="0"/>
        <v>M</v>
      </c>
      <c r="N18" s="103" t="str">
        <f t="shared" si="0"/>
        <v>N</v>
      </c>
      <c r="O18" s="103" t="str">
        <f t="shared" si="0"/>
        <v>O</v>
      </c>
      <c r="P18" s="103" t="str">
        <f t="shared" si="0"/>
        <v>P</v>
      </c>
      <c r="Q18" s="103" t="str">
        <f t="shared" si="0"/>
        <v>Q</v>
      </c>
      <c r="R18" s="103" t="str">
        <f t="shared" si="0"/>
        <v>R</v>
      </c>
      <c r="S18" s="103" t="str">
        <f t="shared" si="0"/>
        <v>S</v>
      </c>
      <c r="T18" s="103" t="str">
        <f t="shared" si="0"/>
        <v>T</v>
      </c>
      <c r="U18" s="103" t="str">
        <f t="shared" si="0"/>
        <v>U</v>
      </c>
      <c r="V18" s="103" t="str">
        <f t="shared" si="0"/>
        <v>V</v>
      </c>
      <c r="W18" s="103" t="str">
        <f t="shared" si="0"/>
        <v>W</v>
      </c>
      <c r="X18" s="103" t="str">
        <f t="shared" si="0"/>
        <v>X</v>
      </c>
      <c r="Y18" s="103" t="str">
        <f t="shared" si="0"/>
        <v>Y</v>
      </c>
      <c r="Z18" s="43"/>
      <c r="AH18" s="28"/>
    </row>
    <row r="19" spans="1:36" hidden="1" x14ac:dyDescent="0.25">
      <c r="A19" s="37"/>
      <c r="C19" s="76"/>
      <c r="D19" s="69"/>
      <c r="E19" s="37"/>
      <c r="F19" s="103"/>
      <c r="G19" s="84"/>
      <c r="H19" s="84"/>
      <c r="I19" s="84"/>
      <c r="J19" s="38"/>
      <c r="K19" s="234"/>
      <c r="L19" s="235"/>
      <c r="M19" s="235"/>
      <c r="N19" s="235"/>
      <c r="O19" s="235"/>
      <c r="P19" s="235"/>
      <c r="Q19" s="236"/>
      <c r="R19" s="234"/>
      <c r="S19" s="235"/>
      <c r="T19" s="235"/>
      <c r="U19" s="235"/>
      <c r="V19" s="235"/>
      <c r="W19" s="235"/>
      <c r="X19" s="236"/>
      <c r="Y19" s="99"/>
      <c r="Z19" s="43"/>
    </row>
    <row r="20" spans="1:36" hidden="1" x14ac:dyDescent="0.25">
      <c r="A20" s="69"/>
      <c r="C20" s="76"/>
      <c r="D20" s="69"/>
      <c r="E20" s="69"/>
      <c r="F20" s="103"/>
      <c r="G20" s="84"/>
      <c r="H20" s="84"/>
      <c r="I20" s="84"/>
      <c r="J20" s="38"/>
      <c r="K20" s="38"/>
      <c r="L20" s="107"/>
      <c r="M20" s="38"/>
      <c r="N20" s="38"/>
      <c r="O20" s="38"/>
      <c r="P20" s="107"/>
      <c r="Q20" s="38"/>
      <c r="R20" s="38"/>
      <c r="S20" s="107"/>
      <c r="T20" s="38"/>
      <c r="U20" s="38"/>
      <c r="V20" s="38"/>
      <c r="W20" s="107"/>
      <c r="X20" s="38"/>
      <c r="Y20" s="73"/>
      <c r="Z20" s="43"/>
      <c r="AJ20" s="69"/>
    </row>
    <row r="21" spans="1:36" ht="45" customHeight="1" x14ac:dyDescent="0.25">
      <c r="A21" s="168"/>
      <c r="C21" s="168"/>
      <c r="D21" s="100" t="s">
        <v>325</v>
      </c>
      <c r="E21" s="168"/>
      <c r="F21" s="127"/>
      <c r="G21" s="116"/>
      <c r="H21" s="116"/>
      <c r="I21" s="116"/>
      <c r="J21" s="117"/>
      <c r="K21" s="96"/>
      <c r="L21" s="96"/>
      <c r="M21" s="96"/>
      <c r="N21" s="96"/>
      <c r="O21" s="96"/>
      <c r="P21" s="96"/>
      <c r="Q21" s="96"/>
      <c r="R21" s="96"/>
      <c r="S21" s="96"/>
      <c r="T21" s="96"/>
      <c r="U21" s="96"/>
      <c r="V21" s="96"/>
      <c r="W21" s="96"/>
      <c r="X21" s="96"/>
      <c r="Y21" s="96"/>
      <c r="Z21" s="103"/>
      <c r="AJ21" s="168"/>
    </row>
    <row r="22" spans="1:36" s="52" customFormat="1" ht="25" customHeight="1" x14ac:dyDescent="0.35">
      <c r="A22" s="56"/>
      <c r="C22" s="168"/>
      <c r="D22" s="214" t="s">
        <v>237</v>
      </c>
      <c r="E22" s="56"/>
      <c r="F22" s="127"/>
      <c r="G22" s="116"/>
      <c r="H22" s="116"/>
      <c r="I22" s="116"/>
      <c r="J22" s="118"/>
      <c r="K22" s="50"/>
      <c r="L22" s="50"/>
      <c r="M22" s="96"/>
      <c r="N22" s="96"/>
      <c r="O22" s="96"/>
      <c r="P22" s="96"/>
      <c r="Q22" s="96"/>
      <c r="R22" s="96"/>
      <c r="S22" s="96"/>
      <c r="T22" s="96"/>
      <c r="U22" s="96"/>
      <c r="V22" s="96"/>
      <c r="W22" s="96"/>
      <c r="X22" s="96"/>
      <c r="Y22" s="96"/>
      <c r="Z22" s="103"/>
      <c r="AH22" s="57"/>
      <c r="AJ22" s="168"/>
    </row>
    <row r="23" spans="1:36" ht="30.75" customHeight="1" x14ac:dyDescent="0.25">
      <c r="A23" s="168"/>
      <c r="C23" s="168"/>
      <c r="D23" s="184" t="s">
        <v>326</v>
      </c>
      <c r="E23" s="168"/>
      <c r="F23" s="127">
        <f>ROW()</f>
        <v>23</v>
      </c>
      <c r="G23" s="116"/>
      <c r="H23" s="116"/>
      <c r="I23" s="116"/>
      <c r="J23" s="119"/>
      <c r="K23" s="48"/>
      <c r="L23" s="48"/>
      <c r="M23" s="48"/>
      <c r="N23" s="48"/>
      <c r="O23" s="48"/>
      <c r="P23" s="48"/>
      <c r="Q23" s="22"/>
      <c r="R23" s="48"/>
      <c r="S23" s="48"/>
      <c r="T23" s="48"/>
      <c r="U23" s="48"/>
      <c r="V23" s="48"/>
      <c r="W23" s="48"/>
      <c r="X23" s="22"/>
      <c r="Y23" s="22"/>
      <c r="Z23" s="103"/>
      <c r="AB23" s="256">
        <f>IF(ABS(Q23-SUM(K23,L23,N23,O23,M23,P23))&lt;=0.5,"OK","Q23: ERROR")</f>
      </c>
      <c r="AC23" s="256">
        <f>IF(ABS(X23-SUM(R23,S23,U23,V23,T23,W23))&lt;=0.5,"OK","X23: ERROR")</f>
      </c>
      <c r="AD23" s="256">
        <f>IF(ABS(Y23-SUM(X23,Q23))&lt;=0.5,"OK","Y23: ERROR")</f>
      </c>
      <c r="AH23" s="168"/>
      <c r="AJ23" s="168"/>
    </row>
    <row r="24" spans="1:36" ht="33.75" customHeight="1" x14ac:dyDescent="0.35">
      <c r="A24" s="168"/>
      <c r="C24" s="168"/>
      <c r="D24" s="214" t="s">
        <v>246</v>
      </c>
      <c r="E24" s="168"/>
      <c r="F24" s="127"/>
      <c r="G24" s="116"/>
      <c r="H24" s="116"/>
      <c r="I24" s="116"/>
      <c r="J24" s="118"/>
      <c r="K24" s="50"/>
      <c r="L24" s="50"/>
      <c r="M24" s="50"/>
      <c r="N24" s="50"/>
      <c r="O24" s="50"/>
      <c r="P24" s="50"/>
      <c r="Q24" s="50"/>
      <c r="R24" s="50"/>
      <c r="S24" s="50"/>
      <c r="T24" s="50"/>
      <c r="U24" s="50"/>
      <c r="V24" s="50"/>
      <c r="W24" s="50"/>
      <c r="X24" s="50"/>
      <c r="Y24" s="50"/>
      <c r="Z24" s="103"/>
      <c r="AH24" s="168"/>
      <c r="AJ24" s="168"/>
    </row>
    <row r="25" spans="1:36" ht="32.25" customHeight="1" x14ac:dyDescent="0.25">
      <c r="A25" s="168"/>
      <c r="C25" s="168"/>
      <c r="D25" s="184" t="s">
        <v>327</v>
      </c>
      <c r="E25" s="168"/>
      <c r="F25" s="127">
        <f>ROW()</f>
        <v>25</v>
      </c>
      <c r="G25" s="116"/>
      <c r="H25" s="116"/>
      <c r="I25" s="116"/>
      <c r="J25" s="120"/>
      <c r="K25" s="22"/>
      <c r="L25" s="22"/>
      <c r="M25" s="22"/>
      <c r="N25" s="22"/>
      <c r="O25" s="22"/>
      <c r="P25" s="22"/>
      <c r="Q25" s="22"/>
      <c r="R25" s="22"/>
      <c r="S25" s="22"/>
      <c r="T25" s="22"/>
      <c r="U25" s="22"/>
      <c r="V25" s="22"/>
      <c r="W25" s="22"/>
      <c r="X25" s="22"/>
      <c r="Y25" s="22"/>
      <c r="Z25" s="103"/>
      <c r="AB25" s="256">
        <f>IF(ABS(Q25-SUM(K25,L25,N25,O25,P25,M25))&lt;=0.5,"OK","Q25: ERROR")</f>
      </c>
      <c r="AC25" s="256">
        <f>IF(ABS(X25-SUM(R25,S25,U25,V25,W25,T25))&lt;=0.5,"OK","X25: ERROR")</f>
      </c>
      <c r="AD25" s="256">
        <f>IF(ABS(Y25-SUM(X25,Q25))&lt;=0.5,"OK","Y25: ERROR")</f>
      </c>
      <c r="AH25" s="168"/>
      <c r="AJ25" s="168"/>
    </row>
    <row r="26" spans="1:36" ht="15" customHeight="1" x14ac:dyDescent="0.25">
      <c r="A26" s="168"/>
      <c r="C26" s="168"/>
      <c r="D26" s="95" t="s">
        <v>328</v>
      </c>
      <c r="E26" s="168"/>
      <c r="F26" s="127">
        <f>ROW()</f>
        <v>26</v>
      </c>
      <c r="G26" s="121"/>
      <c r="H26" s="116"/>
      <c r="I26" s="116"/>
      <c r="J26" s="122"/>
      <c r="K26" s="48"/>
      <c r="L26" s="48"/>
      <c r="M26" s="48"/>
      <c r="N26" s="48"/>
      <c r="O26" s="48"/>
      <c r="P26" s="48"/>
      <c r="Q26" s="22"/>
      <c r="R26" s="48"/>
      <c r="S26" s="48"/>
      <c r="T26" s="48"/>
      <c r="U26" s="48"/>
      <c r="V26" s="48"/>
      <c r="W26" s="48"/>
      <c r="X26" s="22"/>
      <c r="Y26" s="22"/>
      <c r="Z26" s="103"/>
      <c r="AB26" s="256">
        <f>IF(ABS(Q26-SUM(K26,L26,N26,O26,P26,M26))&lt;=0.5,"OK","Q26: ERROR")</f>
      </c>
      <c r="AC26" s="256">
        <f>IF(ABS(X26-SUM(R26,S26,U26,V26,W26,T26))&lt;=0.5,"OK","X26: ERROR")</f>
      </c>
      <c r="AD26" s="256">
        <f>IF(ABS(Y26-SUM(X26,Q26))&lt;=0.5,"OK","Y26: ERROR")</f>
      </c>
      <c r="AH26" s="168"/>
      <c r="AJ26" s="168"/>
    </row>
    <row r="27" spans="1:36" ht="15" customHeight="1" x14ac:dyDescent="0.25">
      <c r="A27" s="168"/>
      <c r="C27" s="168"/>
      <c r="D27" s="95" t="s">
        <v>329</v>
      </c>
      <c r="E27" s="168"/>
      <c r="F27" s="127">
        <f>ROW()</f>
        <v>27</v>
      </c>
      <c r="G27" s="121"/>
      <c r="H27" s="116"/>
      <c r="I27" s="116"/>
      <c r="J27" s="122"/>
      <c r="K27" s="48"/>
      <c r="L27" s="48"/>
      <c r="M27" s="48"/>
      <c r="N27" s="48"/>
      <c r="O27" s="48"/>
      <c r="P27" s="48"/>
      <c r="Q27" s="22"/>
      <c r="R27" s="48"/>
      <c r="S27" s="48"/>
      <c r="T27" s="48"/>
      <c r="U27" s="48"/>
      <c r="V27" s="48"/>
      <c r="W27" s="48"/>
      <c r="X27" s="22"/>
      <c r="Y27" s="22"/>
      <c r="Z27" s="103"/>
      <c r="AB27" s="256">
        <f>IF(ABS(Q27-SUM(K27,L27,N27,O27,P27,M27))&lt;=0.5,"OK","Q27: ERROR")</f>
      </c>
      <c r="AC27" s="256">
        <f>IF(ABS(X27-SUM(R27,S27,U27,V27,W27,T27))&lt;=0.5,"OK","X27: ERROR")</f>
      </c>
      <c r="AD27" s="256">
        <f>IF(ABS(Y27-SUM(X27,Q27))&lt;=0.5,"OK","Y27: ERROR")</f>
      </c>
      <c r="AH27" s="168"/>
      <c r="AJ27" s="168"/>
    </row>
    <row r="28" spans="1:36" ht="44.25" customHeight="1" x14ac:dyDescent="0.25">
      <c r="A28" s="168"/>
      <c r="C28" s="168"/>
      <c r="D28" s="94" t="s">
        <v>330</v>
      </c>
      <c r="E28" s="168"/>
      <c r="F28" s="127">
        <f>ROW()</f>
        <v>28</v>
      </c>
      <c r="G28" s="116"/>
      <c r="H28" s="116"/>
      <c r="I28" s="116"/>
      <c r="J28" s="120"/>
      <c r="K28" s="22"/>
      <c r="L28" s="22"/>
      <c r="M28" s="22"/>
      <c r="N28" s="22"/>
      <c r="O28" s="22"/>
      <c r="P28" s="22"/>
      <c r="Q28" s="22"/>
      <c r="R28" s="22"/>
      <c r="S28" s="22"/>
      <c r="T28" s="22"/>
      <c r="U28" s="22"/>
      <c r="V28" s="22"/>
      <c r="W28" s="22"/>
      <c r="X28" s="22"/>
      <c r="Y28" s="22"/>
      <c r="Z28" s="103"/>
      <c r="AB28" s="256">
        <f>IF(ABS(Q28-SUM(K28,L28,N28,O28,P28,M28))&lt;=0.5,"OK","Q28: ERROR")</f>
      </c>
      <c r="AC28" s="256">
        <f>IF(ABS(X28-SUM(R28,S28,U28,V28,W28,T28))&lt;=0.5,"OK","X28: ERROR")</f>
      </c>
      <c r="AD28" s="256">
        <f>IF(ABS(Y28-SUM(X28,Q28))&lt;=0.5,"OK","Y28: ERROR")</f>
      </c>
      <c r="AH28" s="168"/>
      <c r="AJ28" s="168"/>
    </row>
    <row r="29" spans="1:36" ht="15" customHeight="1" x14ac:dyDescent="0.25">
      <c r="A29" s="168"/>
      <c r="C29" s="168"/>
      <c r="D29" s="95" t="s">
        <v>328</v>
      </c>
      <c r="E29" s="168"/>
      <c r="F29" s="127">
        <f>ROW()</f>
        <v>29</v>
      </c>
      <c r="G29" s="121"/>
      <c r="H29" s="116"/>
      <c r="I29" s="116"/>
      <c r="J29" s="122"/>
      <c r="K29" s="48"/>
      <c r="L29" s="48"/>
      <c r="M29" s="48"/>
      <c r="N29" s="48"/>
      <c r="O29" s="48"/>
      <c r="P29" s="48"/>
      <c r="Q29" s="22"/>
      <c r="R29" s="48"/>
      <c r="S29" s="48"/>
      <c r="T29" s="48"/>
      <c r="U29" s="48"/>
      <c r="V29" s="48"/>
      <c r="W29" s="48"/>
      <c r="X29" s="22"/>
      <c r="Y29" s="22"/>
      <c r="Z29" s="103"/>
      <c r="AB29" s="256">
        <f>IF(ABS(Q29-SUM(K29,L29,N29,O29,P29,M29))&lt;=0.5,"OK","Q29: ERROR")</f>
      </c>
      <c r="AC29" s="256">
        <f>IF(ABS(X29-SUM(R29,S29,U29,V29,W29,T29))&lt;=0.5,"OK","X29: ERROR")</f>
      </c>
      <c r="AD29" s="256">
        <f>IF(ABS(Y29-SUM(X29,Q29))&lt;=0.5,"OK","Y29: ERROR")</f>
      </c>
      <c r="AH29" s="168"/>
      <c r="AJ29" s="168"/>
    </row>
    <row r="30" spans="1:36" s="52" customFormat="1" ht="15" customHeight="1" x14ac:dyDescent="0.25">
      <c r="A30" s="56"/>
      <c r="C30" s="168"/>
      <c r="D30" s="95" t="s">
        <v>329</v>
      </c>
      <c r="E30" s="56"/>
      <c r="F30" s="127">
        <f>ROW()</f>
        <v>30</v>
      </c>
      <c r="G30" s="121"/>
      <c r="H30" s="116"/>
      <c r="I30" s="116"/>
      <c r="J30" s="118"/>
      <c r="K30" s="48"/>
      <c r="L30" s="48"/>
      <c r="M30" s="48"/>
      <c r="N30" s="48"/>
      <c r="O30" s="48"/>
      <c r="P30" s="48"/>
      <c r="Q30" s="22"/>
      <c r="R30" s="48"/>
      <c r="S30" s="48"/>
      <c r="T30" s="48"/>
      <c r="U30" s="48"/>
      <c r="V30" s="48"/>
      <c r="W30" s="48"/>
      <c r="X30" s="22"/>
      <c r="Y30" s="22"/>
      <c r="Z30" s="103"/>
      <c r="AB30" s="256">
        <f>IF(ABS(Q30-SUM(K30,L30,N30,O30,P30,M30))&lt;=0.5,"OK","Q30: ERROR")</f>
      </c>
      <c r="AC30" s="256">
        <f>IF(ABS(X30-SUM(R30,S30,U30,V30,W30,T30))&lt;=0.5,"OK","X30: ERROR")</f>
      </c>
      <c r="AD30" s="256">
        <f>IF(ABS(Y30-SUM(X30,Q30))&lt;=0.5,"OK","Y30: ERROR")</f>
      </c>
      <c r="AH30" s="56"/>
      <c r="AJ30" s="168"/>
    </row>
    <row r="31" spans="1:36" ht="25" customHeight="1" x14ac:dyDescent="0.35">
      <c r="A31" s="168"/>
      <c r="C31" s="168"/>
      <c r="D31" s="214" t="s">
        <v>250</v>
      </c>
      <c r="E31" s="168"/>
      <c r="F31" s="127"/>
      <c r="G31" s="116"/>
      <c r="H31" s="116"/>
      <c r="I31" s="116"/>
      <c r="J31" s="122"/>
      <c r="K31" s="50"/>
      <c r="L31" s="50"/>
      <c r="M31" s="50"/>
      <c r="N31" s="50"/>
      <c r="O31" s="50"/>
      <c r="P31" s="50"/>
      <c r="Q31" s="50"/>
      <c r="R31" s="50"/>
      <c r="S31" s="50"/>
      <c r="T31" s="50"/>
      <c r="U31" s="50"/>
      <c r="V31" s="50"/>
      <c r="W31" s="50"/>
      <c r="X31" s="50"/>
      <c r="Y31" s="50"/>
      <c r="Z31" s="103"/>
      <c r="AH31" s="168"/>
      <c r="AJ31" s="168"/>
    </row>
    <row r="32" spans="1:36" ht="30.75" customHeight="1" x14ac:dyDescent="0.25">
      <c r="A32" s="168"/>
      <c r="C32" s="168"/>
      <c r="D32" s="184" t="s">
        <v>331</v>
      </c>
      <c r="E32" s="168"/>
      <c r="F32" s="127">
        <f>ROW()</f>
        <v>32</v>
      </c>
      <c r="G32" s="116"/>
      <c r="H32" s="116"/>
      <c r="I32" s="116"/>
      <c r="J32" s="119"/>
      <c r="K32" s="48"/>
      <c r="L32" s="48"/>
      <c r="M32" s="48"/>
      <c r="N32" s="48"/>
      <c r="O32" s="48"/>
      <c r="P32" s="48"/>
      <c r="Q32" s="22"/>
      <c r="R32" s="48"/>
      <c r="S32" s="48"/>
      <c r="T32" s="48"/>
      <c r="U32" s="48"/>
      <c r="V32" s="48"/>
      <c r="W32" s="48"/>
      <c r="X32" s="22"/>
      <c r="Y32" s="22"/>
      <c r="Z32" s="103"/>
      <c r="AB32" s="256">
        <f>IF(ABS(Q32-SUM(K32,L32,N32,O32,M32,P32))&lt;=0.5,"OK","Q32: ERROR")</f>
      </c>
      <c r="AC32" s="256">
        <f>IF(ABS(X32-SUM(R32,S32,U32,V32,T32,W32))&lt;=0.5,"OK","X32: ERROR")</f>
      </c>
      <c r="AD32" s="256">
        <f>IF(ABS(Y32-SUM(X32,Q32))&lt;=0.5,"OK","Y32: ERROR")</f>
      </c>
      <c r="AH32" s="168"/>
      <c r="AJ32" s="168"/>
    </row>
    <row r="33" spans="1:36" ht="6" customHeight="1" x14ac:dyDescent="0.25">
      <c r="A33" s="21"/>
      <c r="C33" s="76"/>
      <c r="D33" s="21"/>
      <c r="E33" s="21"/>
      <c r="F33" s="127"/>
      <c r="G33" s="116"/>
      <c r="H33" s="116"/>
      <c r="I33" s="116"/>
      <c r="J33" s="118"/>
      <c r="K33" s="21"/>
      <c r="L33" s="21"/>
      <c r="M33" s="21"/>
      <c r="N33" s="21"/>
      <c r="O33" s="21"/>
      <c r="P33" s="21"/>
      <c r="Q33" s="21"/>
      <c r="R33" s="21"/>
      <c r="S33" s="21"/>
      <c r="T33" s="21"/>
      <c r="U33" s="21"/>
      <c r="V33" s="21"/>
      <c r="W33" s="21"/>
      <c r="X33" s="21"/>
      <c r="Y33" s="21"/>
      <c r="Z33" s="103"/>
    </row>
    <row r="34" spans="1:36" x14ac:dyDescent="0.25">
      <c r="C34" s="76"/>
      <c r="D34" s="19"/>
      <c r="F34" s="127"/>
      <c r="G34" s="116"/>
      <c r="H34" s="116"/>
      <c r="I34" s="116"/>
      <c r="J34" s="118"/>
      <c r="Z34" s="103"/>
    </row>
    <row r="35" spans="1:36" x14ac:dyDescent="0.25">
      <c r="C35" s="76"/>
      <c r="D35" s="19"/>
      <c r="F35" s="127"/>
      <c r="G35" s="116"/>
      <c r="H35" s="116"/>
      <c r="I35" s="116"/>
      <c r="J35" s="118"/>
      <c r="Z35" s="103"/>
      <c r="AJ35" s="65"/>
    </row>
    <row r="36" spans="1:36" x14ac:dyDescent="0.25">
      <c r="C36" s="76"/>
      <c r="D36" s="19"/>
      <c r="F36" s="127"/>
      <c r="G36" s="116"/>
      <c r="H36" s="116"/>
      <c r="I36" s="116"/>
      <c r="J36" s="118"/>
      <c r="Z36" s="103"/>
      <c r="AJ36" s="65"/>
    </row>
    <row r="37" spans="1:36" ht="45" customHeight="1" x14ac:dyDescent="0.25">
      <c r="C37" s="168"/>
      <c r="D37" s="185" t="s">
        <v>332</v>
      </c>
      <c r="E37" s="168"/>
      <c r="F37" s="127"/>
      <c r="G37" s="116"/>
      <c r="H37" s="116"/>
      <c r="I37" s="116"/>
      <c r="J37" s="118"/>
      <c r="K37" s="129"/>
      <c r="L37" s="129"/>
      <c r="M37" s="129"/>
      <c r="N37" s="129"/>
      <c r="O37" s="129"/>
      <c r="P37" s="129"/>
      <c r="Q37" s="129"/>
      <c r="R37" s="129"/>
      <c r="S37" s="129"/>
      <c r="T37" s="129"/>
      <c r="U37" s="129"/>
      <c r="V37" s="129"/>
      <c r="W37" s="129"/>
      <c r="X37" s="129"/>
      <c r="Y37" s="129"/>
      <c r="Z37" s="103"/>
      <c r="AJ37" s="168"/>
    </row>
    <row r="38" spans="1:36" s="52" customFormat="1" ht="25" customHeight="1" x14ac:dyDescent="0.35">
      <c r="A38" s="56"/>
      <c r="C38" s="168"/>
      <c r="D38" s="214" t="s">
        <v>287</v>
      </c>
      <c r="E38" s="56"/>
      <c r="F38" s="127"/>
      <c r="G38" s="116"/>
      <c r="H38" s="116"/>
      <c r="I38" s="116"/>
      <c r="J38" s="123"/>
      <c r="K38" s="50"/>
      <c r="L38" s="50"/>
      <c r="M38" s="96"/>
      <c r="N38" s="96"/>
      <c r="O38" s="96"/>
      <c r="P38" s="96"/>
      <c r="Q38" s="96"/>
      <c r="R38" s="96"/>
      <c r="S38" s="96"/>
      <c r="T38" s="96"/>
      <c r="U38" s="96"/>
      <c r="V38" s="96"/>
      <c r="W38" s="96"/>
      <c r="X38" s="96"/>
      <c r="Y38" s="96"/>
      <c r="Z38" s="103"/>
      <c r="AH38" s="57"/>
      <c r="AJ38" s="168"/>
    </row>
    <row r="39" spans="1:36" ht="28.5" customHeight="1" x14ac:dyDescent="0.25">
      <c r="A39" s="168"/>
      <c r="C39" s="168"/>
      <c r="D39" s="184" t="s">
        <v>333</v>
      </c>
      <c r="E39" s="168"/>
      <c r="F39" s="127">
        <f>ROW()</f>
        <v>39</v>
      </c>
      <c r="G39" s="116"/>
      <c r="H39" s="116"/>
      <c r="I39" s="116"/>
      <c r="J39" s="124"/>
      <c r="K39" s="48"/>
      <c r="L39" s="48"/>
      <c r="M39" s="48"/>
      <c r="N39" s="48"/>
      <c r="O39" s="48"/>
      <c r="P39" s="48"/>
      <c r="Q39" s="22"/>
      <c r="R39" s="48"/>
      <c r="S39" s="48"/>
      <c r="T39" s="48"/>
      <c r="U39" s="48"/>
      <c r="V39" s="48"/>
      <c r="W39" s="48"/>
      <c r="X39" s="22"/>
      <c r="Y39" s="22"/>
      <c r="Z39" s="103"/>
      <c r="AB39" s="256">
        <f>IF(ABS(Q39-SUM(K39,L39,N39,O39,M39,P39))&lt;=0.5,"OK","Q39: ERROR")</f>
      </c>
      <c r="AC39" s="256">
        <f>IF(ABS(X39-SUM(R39,S39,U39,V39,T39,W39))&lt;=0.5,"OK","X39: ERROR")</f>
      </c>
      <c r="AD39" s="256">
        <f>IF(ABS(Y39-SUM(X39,Q39))&lt;=0.5,"OK","Y39: ERROR")</f>
      </c>
      <c r="AH39" s="168"/>
      <c r="AJ39" s="168"/>
    </row>
    <row r="40" spans="1:36" ht="40.5" customHeight="1" x14ac:dyDescent="0.35">
      <c r="A40" s="168"/>
      <c r="C40" s="168"/>
      <c r="D40" s="214" t="s">
        <v>288</v>
      </c>
      <c r="E40" s="168"/>
      <c r="F40" s="127"/>
      <c r="G40" s="116"/>
      <c r="H40" s="116"/>
      <c r="I40" s="116"/>
      <c r="J40" s="125"/>
      <c r="K40" s="50"/>
      <c r="L40" s="50"/>
      <c r="M40" s="50"/>
      <c r="N40" s="50"/>
      <c r="O40" s="50"/>
      <c r="P40" s="50"/>
      <c r="Q40" s="50"/>
      <c r="R40" s="50"/>
      <c r="S40" s="50"/>
      <c r="T40" s="50"/>
      <c r="U40" s="50"/>
      <c r="V40" s="50"/>
      <c r="W40" s="50"/>
      <c r="X40" s="50"/>
      <c r="Y40" s="50"/>
      <c r="Z40" s="103"/>
      <c r="AH40" s="168"/>
      <c r="AJ40" s="168"/>
    </row>
    <row r="41" spans="1:36" ht="28.5" customHeight="1" x14ac:dyDescent="0.25">
      <c r="A41" s="168"/>
      <c r="C41" s="168"/>
      <c r="D41" s="184" t="s">
        <v>334</v>
      </c>
      <c r="E41" s="168"/>
      <c r="F41" s="127">
        <f>ROW()</f>
        <v>41</v>
      </c>
      <c r="G41" s="116"/>
      <c r="H41" s="116"/>
      <c r="I41" s="116"/>
      <c r="J41" s="126"/>
      <c r="K41" s="22"/>
      <c r="L41" s="22"/>
      <c r="M41" s="22"/>
      <c r="N41" s="22"/>
      <c r="O41" s="22"/>
      <c r="P41" s="22"/>
      <c r="Q41" s="22"/>
      <c r="R41" s="22"/>
      <c r="S41" s="22"/>
      <c r="T41" s="22"/>
      <c r="U41" s="22"/>
      <c r="V41" s="22"/>
      <c r="W41" s="22"/>
      <c r="X41" s="22"/>
      <c r="Y41" s="22"/>
      <c r="Z41" s="103"/>
      <c r="AB41" s="256">
        <f>IF(ABS(Q41-SUM(K41,L41,N41,O41,P41,M41))&lt;=0.5,"OK","Q41: ERROR")</f>
      </c>
      <c r="AC41" s="256">
        <f>IF(ABS(X41-SUM(R41,S41,U41,V41,W41,T41))&lt;=0.5,"OK","X41: ERROR")</f>
      </c>
      <c r="AD41" s="256">
        <f>IF(ABS(Y41-SUM(X41,Q41))&lt;=0.5,"OK","Y41: ERROR")</f>
      </c>
      <c r="AH41" s="168"/>
      <c r="AJ41" s="168"/>
    </row>
    <row r="42" spans="1:36" ht="15" customHeight="1" x14ac:dyDescent="0.25">
      <c r="A42" s="168"/>
      <c r="C42" s="168"/>
      <c r="D42" s="95" t="s">
        <v>299</v>
      </c>
      <c r="E42" s="168"/>
      <c r="F42" s="127">
        <f>ROW()</f>
        <v>42</v>
      </c>
      <c r="G42" s="121"/>
      <c r="H42" s="116"/>
      <c r="I42" s="116"/>
      <c r="J42" s="122"/>
      <c r="K42" s="48"/>
      <c r="L42" s="48"/>
      <c r="M42" s="48"/>
      <c r="N42" s="48"/>
      <c r="O42" s="48"/>
      <c r="P42" s="48"/>
      <c r="Q42" s="22"/>
      <c r="R42" s="48"/>
      <c r="S42" s="48"/>
      <c r="T42" s="48"/>
      <c r="U42" s="48"/>
      <c r="V42" s="48"/>
      <c r="W42" s="48"/>
      <c r="X42" s="22"/>
      <c r="Y42" s="22"/>
      <c r="Z42" s="103"/>
      <c r="AB42" s="256">
        <f>IF(ABS(Q42-SUM(K42,L42,N42,O42,P42,M42))&lt;=0.5,"OK","Q42: ERROR")</f>
      </c>
      <c r="AC42" s="256">
        <f>IF(ABS(X42-SUM(R42,S42,U42,V42,W42,T42))&lt;=0.5,"OK","X42: ERROR")</f>
      </c>
      <c r="AD42" s="256">
        <f>IF(ABS(Y42-SUM(X42,Q42))&lt;=0.5,"OK","Y42: ERROR")</f>
      </c>
      <c r="AH42" s="168"/>
      <c r="AJ42" s="168"/>
    </row>
    <row r="43" spans="1:36" ht="15" customHeight="1" x14ac:dyDescent="0.25">
      <c r="A43" s="168"/>
      <c r="C43" s="168"/>
      <c r="D43" s="95" t="s">
        <v>300</v>
      </c>
      <c r="E43" s="168"/>
      <c r="F43" s="127">
        <f>ROW()</f>
        <v>43</v>
      </c>
      <c r="G43" s="121"/>
      <c r="H43" s="116"/>
      <c r="I43" s="116"/>
      <c r="J43" s="122"/>
      <c r="K43" s="48"/>
      <c r="L43" s="48"/>
      <c r="M43" s="48"/>
      <c r="N43" s="48"/>
      <c r="O43" s="48"/>
      <c r="P43" s="48"/>
      <c r="Q43" s="22"/>
      <c r="R43" s="48"/>
      <c r="S43" s="48"/>
      <c r="T43" s="48"/>
      <c r="U43" s="48"/>
      <c r="V43" s="48"/>
      <c r="W43" s="48"/>
      <c r="X43" s="22"/>
      <c r="Y43" s="22"/>
      <c r="Z43" s="103"/>
      <c r="AB43" s="256">
        <f>IF(ABS(Q43-SUM(K43,L43,N43,O43,P43,M43))&lt;=0.5,"OK","Q43: ERROR")</f>
      </c>
      <c r="AC43" s="256">
        <f>IF(ABS(X43-SUM(R43,S43,U43,V43,W43,T43))&lt;=0.5,"OK","X43: ERROR")</f>
      </c>
      <c r="AD43" s="256">
        <f>IF(ABS(Y43-SUM(X43,Q43))&lt;=0.5,"OK","Y43: ERROR")</f>
      </c>
      <c r="AH43" s="168"/>
      <c r="AJ43" s="168"/>
    </row>
    <row r="44" spans="1:36" ht="43.5" customHeight="1" x14ac:dyDescent="0.25">
      <c r="A44" s="168"/>
      <c r="C44" s="168"/>
      <c r="D44" s="94" t="s">
        <v>335</v>
      </c>
      <c r="E44" s="168"/>
      <c r="F44" s="127">
        <f>ROW()</f>
        <v>44</v>
      </c>
      <c r="G44" s="116"/>
      <c r="H44" s="116"/>
      <c r="I44" s="116"/>
      <c r="J44" s="126"/>
      <c r="K44" s="22"/>
      <c r="L44" s="22"/>
      <c r="M44" s="22"/>
      <c r="N44" s="22"/>
      <c r="O44" s="22"/>
      <c r="P44" s="22"/>
      <c r="Q44" s="22"/>
      <c r="R44" s="22"/>
      <c r="S44" s="22"/>
      <c r="T44" s="22"/>
      <c r="U44" s="22"/>
      <c r="V44" s="22"/>
      <c r="W44" s="22"/>
      <c r="X44" s="22"/>
      <c r="Y44" s="22"/>
      <c r="Z44" s="103"/>
      <c r="AB44" s="256">
        <f>IF(ABS(Q44-SUM(K44,L44,N44,O44,P44,M44))&lt;=0.5,"OK","Q44: ERROR")</f>
      </c>
      <c r="AC44" s="256">
        <f>IF(ABS(X44-SUM(R44,S44,U44,V44,W44,T44))&lt;=0.5,"OK","X44: ERROR")</f>
      </c>
      <c r="AD44" s="256">
        <f>IF(ABS(Y44-SUM(X44,Q44))&lt;=0.5,"OK","Y44: ERROR")</f>
      </c>
      <c r="AH44" s="168"/>
      <c r="AJ44" s="168"/>
    </row>
    <row r="45" spans="1:36" ht="15" customHeight="1" x14ac:dyDescent="0.25">
      <c r="A45" s="168"/>
      <c r="C45" s="168"/>
      <c r="D45" s="95" t="s">
        <v>299</v>
      </c>
      <c r="E45" s="168"/>
      <c r="F45" s="127">
        <f>ROW()</f>
        <v>45</v>
      </c>
      <c r="G45" s="121"/>
      <c r="H45" s="116"/>
      <c r="I45" s="116"/>
      <c r="J45" s="122"/>
      <c r="K45" s="48"/>
      <c r="L45" s="48"/>
      <c r="M45" s="48"/>
      <c r="N45" s="48"/>
      <c r="O45" s="48"/>
      <c r="P45" s="48"/>
      <c r="Q45" s="22"/>
      <c r="R45" s="48"/>
      <c r="S45" s="48"/>
      <c r="T45" s="48"/>
      <c r="U45" s="48"/>
      <c r="V45" s="48"/>
      <c r="W45" s="48"/>
      <c r="X45" s="22"/>
      <c r="Y45" s="22"/>
      <c r="Z45" s="103"/>
      <c r="AB45" s="256">
        <f>IF(ABS(Q45-SUM(K45,L45,N45,O45,P45,M45))&lt;=0.5,"OK","Q45: ERROR")</f>
      </c>
      <c r="AC45" s="256">
        <f>IF(ABS(X45-SUM(R45,S45,U45,V45,W45,T45))&lt;=0.5,"OK","X45: ERROR")</f>
      </c>
      <c r="AD45" s="256">
        <f>IF(ABS(Y45-SUM(X45,Q45))&lt;=0.5,"OK","Y45: ERROR")</f>
      </c>
      <c r="AH45" s="168"/>
      <c r="AJ45" s="168"/>
    </row>
    <row r="46" spans="1:36" s="52" customFormat="1" ht="15" customHeight="1" x14ac:dyDescent="0.25">
      <c r="A46" s="56"/>
      <c r="C46" s="168"/>
      <c r="D46" s="95" t="s">
        <v>300</v>
      </c>
      <c r="E46" s="56"/>
      <c r="F46" s="127">
        <f>ROW()</f>
        <v>46</v>
      </c>
      <c r="G46" s="121"/>
      <c r="H46" s="116"/>
      <c r="I46" s="116"/>
      <c r="J46" s="118"/>
      <c r="K46" s="48"/>
      <c r="L46" s="48"/>
      <c r="M46" s="48"/>
      <c r="N46" s="48"/>
      <c r="O46" s="48"/>
      <c r="P46" s="48"/>
      <c r="Q46" s="22"/>
      <c r="R46" s="48"/>
      <c r="S46" s="48"/>
      <c r="T46" s="48"/>
      <c r="U46" s="48"/>
      <c r="V46" s="48"/>
      <c r="W46" s="48"/>
      <c r="X46" s="22"/>
      <c r="Y46" s="22"/>
      <c r="Z46" s="103"/>
      <c r="AB46" s="256">
        <f>IF(ABS(Q46-SUM(K46,L46,N46,O46,P46,M46))&lt;=0.5,"OK","Q46: ERROR")</f>
      </c>
      <c r="AC46" s="256">
        <f>IF(ABS(X46-SUM(R46,S46,U46,V46,W46,T46))&lt;=0.5,"OK","X46: ERROR")</f>
      </c>
      <c r="AD46" s="256">
        <f>IF(ABS(Y46-SUM(X46,Q46))&lt;=0.5,"OK","Y46: ERROR")</f>
      </c>
      <c r="AH46" s="56"/>
      <c r="AJ46" s="168"/>
    </row>
    <row r="47" spans="1:36" ht="38.25" customHeight="1" x14ac:dyDescent="0.35">
      <c r="A47" s="168"/>
      <c r="C47" s="168"/>
      <c r="D47" s="214" t="s">
        <v>291</v>
      </c>
      <c r="E47" s="168"/>
      <c r="F47" s="127"/>
      <c r="G47" s="116"/>
      <c r="H47" s="116"/>
      <c r="I47" s="116"/>
      <c r="J47" s="125"/>
      <c r="K47" s="50"/>
      <c r="L47" s="50"/>
      <c r="M47" s="50"/>
      <c r="N47" s="50"/>
      <c r="O47" s="50"/>
      <c r="P47" s="50"/>
      <c r="Q47" s="50"/>
      <c r="R47" s="50"/>
      <c r="S47" s="50"/>
      <c r="T47" s="50"/>
      <c r="U47" s="50"/>
      <c r="V47" s="50"/>
      <c r="W47" s="50"/>
      <c r="X47" s="50"/>
      <c r="Y47" s="50"/>
      <c r="Z47" s="103"/>
      <c r="AH47" s="168"/>
      <c r="AJ47" s="168"/>
    </row>
    <row r="48" spans="1:36" ht="28.5" customHeight="1" x14ac:dyDescent="0.25">
      <c r="A48" s="168"/>
      <c r="C48" s="168"/>
      <c r="D48" s="184" t="s">
        <v>333</v>
      </c>
      <c r="E48" s="168"/>
      <c r="F48" s="127">
        <f>ROW()</f>
        <v>48</v>
      </c>
      <c r="G48" s="116"/>
      <c r="H48" s="116"/>
      <c r="I48" s="116"/>
      <c r="J48" s="126"/>
      <c r="K48" s="48"/>
      <c r="L48" s="48"/>
      <c r="M48" s="48"/>
      <c r="N48" s="48"/>
      <c r="O48" s="48"/>
      <c r="P48" s="48"/>
      <c r="Q48" s="22"/>
      <c r="R48" s="48"/>
      <c r="S48" s="48"/>
      <c r="T48" s="48"/>
      <c r="U48" s="48"/>
      <c r="V48" s="48"/>
      <c r="W48" s="48"/>
      <c r="X48" s="22"/>
      <c r="Y48" s="22"/>
      <c r="Z48" s="103"/>
      <c r="AB48" s="256">
        <f>IF(ABS(Q48-SUM(K48,L48,N48,O48,M48,P48))&lt;=0.5,"OK","Q48: ERROR")</f>
      </c>
      <c r="AC48" s="256">
        <f>IF(ABS(X48-SUM(R48,S48,U48,V48,T48,W48))&lt;=0.5,"OK","X48: ERROR")</f>
      </c>
      <c r="AD48" s="256">
        <f>IF(ABS(Y48-SUM(X48,Q48))&lt;=0.5,"OK","Y48: ERROR")</f>
      </c>
      <c r="AH48" s="168"/>
      <c r="AJ48" s="168"/>
    </row>
    <row r="49" spans="2:36" ht="6" customHeight="1" x14ac:dyDescent="0.25">
      <c r="B49" s="21"/>
      <c r="C49" s="21"/>
      <c r="D49" s="21"/>
      <c r="E49" s="21"/>
      <c r="F49" s="21"/>
      <c r="G49" s="85"/>
      <c r="H49" s="85"/>
      <c r="I49" s="85"/>
      <c r="J49" s="21"/>
      <c r="K49" s="21"/>
      <c r="L49" s="21"/>
      <c r="M49" s="21"/>
      <c r="N49" s="21"/>
      <c r="O49" s="21"/>
      <c r="P49" s="21"/>
      <c r="Q49" s="21"/>
      <c r="R49" s="21"/>
      <c r="S49" s="21"/>
      <c r="T49" s="21"/>
      <c r="U49" s="21"/>
      <c r="V49" s="21"/>
      <c r="W49" s="21"/>
      <c r="X49" s="21"/>
      <c r="Y49" s="21"/>
      <c r="Z49" s="21"/>
      <c r="AJ49" s="65"/>
    </row>
    <row r="50" spans="2:36" x14ac:dyDescent="0.25">
      <c r="AJ50" s="65"/>
    </row>
    <row r="51" spans="2:36" ht="13.0" customHeight="true" x14ac:dyDescent="0.25">
      <c r="K51" s="256">
        <f>IF(K25&gt;=0,"OK","K25: ERROR")</f>
      </c>
      <c r="L51" s="256">
        <f>IF(L25&gt;=0,"OK","L25: ERROR")</f>
      </c>
      <c r="M51" s="256">
        <f>IF(M25&gt;=0,"OK","M25: ERROR")</f>
      </c>
      <c r="N51" s="256">
        <f>IF(N25&gt;=0,"OK","N25: ERROR")</f>
      </c>
      <c r="O51" s="256">
        <f>IF(O25&gt;=0,"OK","O25: ERROR")</f>
      </c>
      <c r="P51" s="256">
        <f>IF(P25&gt;=0,"OK","P25: ERROR")</f>
      </c>
      <c r="Q51" s="256">
        <f>IF(Q25&gt;=0,"OK","Q25: ERROR")</f>
      </c>
      <c r="R51" s="256">
        <f>IF(R25&gt;=0,"OK","R25: ERROR")</f>
      </c>
      <c r="S51" s="256">
        <f>IF(S25&gt;=0,"OK","S25: ERROR")</f>
      </c>
      <c r="T51" s="256">
        <f>IF(T25&gt;=0,"OK","T25: ERROR")</f>
      </c>
      <c r="U51" s="256">
        <f>IF(U25&gt;=0,"OK","U25: ERROR")</f>
      </c>
      <c r="V51" s="256">
        <f>IF(V25&gt;=0,"OK","V25: ERROR")</f>
      </c>
      <c r="W51" s="256">
        <f>IF(W25&gt;=0,"OK","W25: ERROR")</f>
      </c>
      <c r="X51" s="256">
        <f>IF(X25&gt;=0,"OK","X25: ERROR")</f>
      </c>
      <c r="Y51" s="256">
        <f>IF(Y25&gt;=0,"OK","Y25: ERROR")</f>
      </c>
      <c r="AJ51" s="218"/>
    </row>
    <row r="52" spans="2:36" s="218" customFormat="1" ht="13.0" customHeight="true" x14ac:dyDescent="0.25">
      <c r="D52" s="1"/>
      <c r="K52" s="256">
        <f>IF(ABS(K25-SUM(K26,K27))&lt;=0.5,"OK","K25: ERROR")</f>
      </c>
      <c r="L52" s="256">
        <f>IF(ABS(L25-SUM(L26,L27))&lt;=0.5,"OK","L25: ERROR")</f>
      </c>
      <c r="M52" s="256">
        <f>IF(ABS(M25-SUM(M26,M27))&lt;=0.5,"OK","M25: ERROR")</f>
      </c>
      <c r="N52" s="256">
        <f>IF(ABS(N25-SUM(N26,N27))&lt;=0.5,"OK","N25: ERROR")</f>
      </c>
      <c r="O52" s="256">
        <f>IF(ABS(O25-SUM(O26,O27))&lt;=0.5,"OK","O25: ERROR")</f>
      </c>
      <c r="P52" s="256">
        <f>IF(ABS(P25-SUM(P26,P27))&lt;=0.5,"OK","P25: ERROR")</f>
      </c>
      <c r="Q52" s="256">
        <f>IF(ABS(Q25-SUM(Q26,Q27))&lt;=0.5,"OK","Q25: ERROR")</f>
      </c>
      <c r="R52" s="256">
        <f>IF(ABS(R25-SUM(R26,R27))&lt;=0.5,"OK","R25: ERROR")</f>
      </c>
      <c r="S52" s="256">
        <f>IF(ABS(S25-SUM(S26,S27))&lt;=0.5,"OK","S25: ERROR")</f>
      </c>
      <c r="T52" s="256">
        <f>IF(ABS(T25-SUM(T26,T27))&lt;=0.5,"OK","T25: ERROR")</f>
      </c>
      <c r="U52" s="256">
        <f>IF(ABS(U25-SUM(U26,U27))&lt;=0.5,"OK","U25: ERROR")</f>
      </c>
      <c r="V52" s="256">
        <f>IF(ABS(V25-SUM(V26,V27))&lt;=0.5,"OK","V25: ERROR")</f>
      </c>
      <c r="W52" s="256">
        <f>IF(ABS(W25-SUM(W26,W27))&lt;=0.5,"OK","W25: ERROR")</f>
      </c>
      <c r="X52" s="256">
        <f>IF(ABS(X25-SUM(X26,X27))&lt;=0.5,"OK","X25: ERROR")</f>
      </c>
      <c r="Y52" s="256">
        <f>IF(ABS(Y25-SUM(Y26,Y27))&lt;=0.5,"OK","Y25: ERROR")</f>
      </c>
    </row>
    <row r="53" spans="2:36" s="218" customFormat="1" ht="13.0" customHeight="true" x14ac:dyDescent="0.25">
      <c r="D53" s="1"/>
      <c r="K53" s="256">
        <f>IF(K26&gt;=0,"OK","K26: ERROR")</f>
      </c>
      <c r="L53" s="256">
        <f>IF(L26&gt;=0,"OK","L26: ERROR")</f>
      </c>
      <c r="M53" s="256">
        <f>IF(M26&gt;=0,"OK","M26: ERROR")</f>
      </c>
      <c r="N53" s="256">
        <f>IF(N26&gt;=0,"OK","N26: ERROR")</f>
      </c>
      <c r="O53" s="256">
        <f>IF(O26&gt;=0,"OK","O26: ERROR")</f>
      </c>
      <c r="P53" s="256">
        <f>IF(P26&gt;=0,"OK","P26: ERROR")</f>
      </c>
      <c r="Q53" s="256">
        <f>IF(Q26&gt;=0,"OK","Q26: ERROR")</f>
      </c>
      <c r="R53" s="256">
        <f>IF(R26&gt;=0,"OK","R26: ERROR")</f>
      </c>
      <c r="S53" s="256">
        <f>IF(S26&gt;=0,"OK","S26: ERROR")</f>
      </c>
      <c r="T53" s="256">
        <f>IF(T26&gt;=0,"OK","T26: ERROR")</f>
      </c>
      <c r="U53" s="256">
        <f>IF(U26&gt;=0,"OK","U26: ERROR")</f>
      </c>
      <c r="V53" s="256">
        <f>IF(V26&gt;=0,"OK","V26: ERROR")</f>
      </c>
      <c r="W53" s="256">
        <f>IF(W26&gt;=0,"OK","W26: ERROR")</f>
      </c>
      <c r="X53" s="256">
        <f>IF(X26&gt;=0,"OK","X26: ERROR")</f>
      </c>
      <c r="Y53" s="256">
        <f>IF(Y26&gt;=0,"OK","Y26: ERROR")</f>
      </c>
    </row>
    <row r="54" spans="2:36" s="218" customFormat="1" ht="13.0" customHeight="true" x14ac:dyDescent="0.25">
      <c r="D54" s="1"/>
      <c r="K54" s="256">
        <f>IF(K26&gt;=0,"OK","K26: ERROR")</f>
      </c>
      <c r="L54" s="256">
        <f>IF(L26&gt;=0,"OK","L26: ERROR")</f>
      </c>
      <c r="M54" s="256">
        <f>IF(M26&gt;=0,"OK","M26: ERROR")</f>
      </c>
      <c r="N54" s="256">
        <f>IF(N26&gt;=0,"OK","N26: ERROR")</f>
      </c>
      <c r="O54" s="256">
        <f>IF(O26&gt;=0,"OK","O26: ERROR")</f>
      </c>
      <c r="P54" s="256">
        <f>IF(P26&gt;=0,"OK","P26: ERROR")</f>
      </c>
      <c r="Q54" s="256">
        <f>IF(Q26&gt;=0,"OK","Q26: ERROR")</f>
      </c>
      <c r="R54" s="256">
        <f>IF(R26&gt;=0,"OK","R26: ERROR")</f>
      </c>
      <c r="S54" s="256">
        <f>IF(S26&gt;=0,"OK","S26: ERROR")</f>
      </c>
      <c r="T54" s="256">
        <f>IF(T26&gt;=0,"OK","T26: ERROR")</f>
      </c>
      <c r="U54" s="256">
        <f>IF(U26&gt;=0,"OK","U26: ERROR")</f>
      </c>
      <c r="V54" s="256">
        <f>IF(V26&gt;=0,"OK","V26: ERROR")</f>
      </c>
      <c r="W54" s="256">
        <f>IF(W26&gt;=0,"OK","W26: ERROR")</f>
      </c>
      <c r="X54" s="256">
        <f>IF(X26&gt;=0,"OK","X26: ERROR")</f>
      </c>
      <c r="Y54" s="256">
        <f>IF(Y26&gt;=0,"OK","Y26: ERROR")</f>
      </c>
    </row>
    <row r="55" spans="2:36" s="218" customFormat="1" ht="13.0" customHeight="true" x14ac:dyDescent="0.25">
      <c r="D55" s="1"/>
      <c r="K55" s="256">
        <f>IF(K27&gt;=0,"OK","K27: ERROR")</f>
      </c>
      <c r="L55" s="256">
        <f>IF(L27&gt;=0,"OK","L27: ERROR")</f>
      </c>
      <c r="M55" s="256">
        <f>IF(M27&gt;=0,"OK","M27: ERROR")</f>
      </c>
      <c r="N55" s="256">
        <f>IF(N27&gt;=0,"OK","N27: ERROR")</f>
      </c>
      <c r="O55" s="256">
        <f>IF(O27&gt;=0,"OK","O27: ERROR")</f>
      </c>
      <c r="P55" s="256">
        <f>IF(P27&gt;=0,"OK","P27: ERROR")</f>
      </c>
      <c r="Q55" s="256">
        <f>IF(Q27&gt;=0,"OK","Q27: ERROR")</f>
      </c>
      <c r="R55" s="256">
        <f>IF(R27&gt;=0,"OK","R27: ERROR")</f>
      </c>
      <c r="S55" s="256">
        <f>IF(S27&gt;=0,"OK","S27: ERROR")</f>
      </c>
      <c r="T55" s="256">
        <f>IF(T27&gt;=0,"OK","T27: ERROR")</f>
      </c>
      <c r="U55" s="256">
        <f>IF(U27&gt;=0,"OK","U27: ERROR")</f>
      </c>
      <c r="V55" s="256">
        <f>IF(V27&gt;=0,"OK","V27: ERROR")</f>
      </c>
      <c r="W55" s="256">
        <f>IF(W27&gt;=0,"OK","W27: ERROR")</f>
      </c>
      <c r="X55" s="256">
        <f>IF(X27&gt;=0,"OK","X27: ERROR")</f>
      </c>
      <c r="Y55" s="256">
        <f>IF(Y27&gt;=0,"OK","Y27: ERROR")</f>
      </c>
    </row>
    <row r="56" spans="2:36" s="218" customFormat="1" ht="13.0" customHeight="true" x14ac:dyDescent="0.25">
      <c r="D56" s="1"/>
      <c r="K56" s="256">
        <f>IF(K27&gt;=0,"OK","K27: ERROR")</f>
      </c>
      <c r="L56" s="256">
        <f>IF(L27&gt;=0,"OK","L27: ERROR")</f>
      </c>
      <c r="M56" s="256">
        <f>IF(M27&gt;=0,"OK","M27: ERROR")</f>
      </c>
      <c r="N56" s="256">
        <f>IF(N27&gt;=0,"OK","N27: ERROR")</f>
      </c>
      <c r="O56" s="256">
        <f>IF(O27&gt;=0,"OK","O27: ERROR")</f>
      </c>
      <c r="P56" s="256">
        <f>IF(P27&gt;=0,"OK","P27: ERROR")</f>
      </c>
      <c r="Q56" s="256">
        <f>IF(Q27&gt;=0,"OK","Q27: ERROR")</f>
      </c>
      <c r="R56" s="256">
        <f>IF(R27&gt;=0,"OK","R27: ERROR")</f>
      </c>
      <c r="S56" s="256">
        <f>IF(S27&gt;=0,"OK","S27: ERROR")</f>
      </c>
      <c r="T56" s="256">
        <f>IF(T27&gt;=0,"OK","T27: ERROR")</f>
      </c>
      <c r="U56" s="256">
        <f>IF(U27&gt;=0,"OK","U27: ERROR")</f>
      </c>
      <c r="V56" s="256">
        <f>IF(V27&gt;=0,"OK","V27: ERROR")</f>
      </c>
      <c r="W56" s="256">
        <f>IF(W27&gt;=0,"OK","W27: ERROR")</f>
      </c>
      <c r="X56" s="256">
        <f>IF(X27&gt;=0,"OK","X27: ERROR")</f>
      </c>
      <c r="Y56" s="256">
        <f>IF(Y27&gt;=0,"OK","Y27: ERROR")</f>
      </c>
    </row>
    <row r="57" spans="2:36" s="218" customFormat="1" ht="13.0" customHeight="true" x14ac:dyDescent="0.25">
      <c r="D57" s="1"/>
      <c r="K57" s="256">
        <f>IF(K28&gt;=0,"OK","K28: ERROR")</f>
      </c>
      <c r="L57" s="256">
        <f>IF(L28&gt;=0,"OK","L28: ERROR")</f>
      </c>
      <c r="M57" s="256">
        <f>IF(M28&gt;=0,"OK","M28: ERROR")</f>
      </c>
      <c r="N57" s="256">
        <f>IF(N28&gt;=0,"OK","N28: ERROR")</f>
      </c>
      <c r="O57" s="256">
        <f>IF(O28&gt;=0,"OK","O28: ERROR")</f>
      </c>
      <c r="P57" s="256">
        <f>IF(P28&gt;=0,"OK","P28: ERROR")</f>
      </c>
      <c r="Q57" s="256">
        <f>IF(Q28&gt;=0,"OK","Q28: ERROR")</f>
      </c>
      <c r="R57" s="256">
        <f>IF(R28&gt;=0,"OK","R28: ERROR")</f>
      </c>
      <c r="S57" s="256">
        <f>IF(S28&gt;=0,"OK","S28: ERROR")</f>
      </c>
      <c r="T57" s="256">
        <f>IF(T28&gt;=0,"OK","T28: ERROR")</f>
      </c>
      <c r="U57" s="256">
        <f>IF(U28&gt;=0,"OK","U28: ERROR")</f>
      </c>
      <c r="V57" s="256">
        <f>IF(V28&gt;=0,"OK","V28: ERROR")</f>
      </c>
      <c r="W57" s="256">
        <f>IF(W28&gt;=0,"OK","W28: ERROR")</f>
      </c>
      <c r="X57" s="256">
        <f>IF(X28&gt;=0,"OK","X28: ERROR")</f>
      </c>
      <c r="Y57" s="256">
        <f>IF(Y28&gt;=0,"OK","Y28: ERROR")</f>
      </c>
    </row>
    <row r="58" spans="2:36" s="218" customFormat="1" ht="13.0" customHeight="true" x14ac:dyDescent="0.25">
      <c r="D58" s="1"/>
      <c r="K58" s="256">
        <f>IF(ABS(K28-SUM(K29,K30))&lt;=0.5,"OK","K28: ERROR")</f>
      </c>
      <c r="L58" s="256">
        <f>IF(ABS(L28-SUM(L29,L30))&lt;=0.5,"OK","L28: ERROR")</f>
      </c>
      <c r="M58" s="256">
        <f>IF(ABS(M28-SUM(M29,M30))&lt;=0.5,"OK","M28: ERROR")</f>
      </c>
      <c r="N58" s="256">
        <f>IF(ABS(N28-SUM(N29,N30))&lt;=0.5,"OK","N28: ERROR")</f>
      </c>
      <c r="O58" s="256">
        <f>IF(ABS(O28-SUM(O29,O30))&lt;=0.5,"OK","O28: ERROR")</f>
      </c>
      <c r="P58" s="256">
        <f>IF(ABS(P28-SUM(P29,P30))&lt;=0.5,"OK","P28: ERROR")</f>
      </c>
      <c r="Q58" s="256">
        <f>IF(ABS(Q28-SUM(Q29,Q30))&lt;=0.5,"OK","Q28: ERROR")</f>
      </c>
      <c r="R58" s="256">
        <f>IF(ABS(R28-SUM(R29,R30))&lt;=0.5,"OK","R28: ERROR")</f>
      </c>
      <c r="S58" s="256">
        <f>IF(ABS(S28-SUM(S29,S30))&lt;=0.5,"OK","S28: ERROR")</f>
      </c>
      <c r="T58" s="256">
        <f>IF(ABS(T28-SUM(T29,T30))&lt;=0.5,"OK","T28: ERROR")</f>
      </c>
      <c r="U58" s="256">
        <f>IF(ABS(U28-SUM(U29,U30))&lt;=0.5,"OK","U28: ERROR")</f>
      </c>
      <c r="V58" s="256">
        <f>IF(ABS(V28-SUM(V29,V30))&lt;=0.5,"OK","V28: ERROR")</f>
      </c>
      <c r="W58" s="256">
        <f>IF(ABS(W28-SUM(W29,W30))&lt;=0.5,"OK","W28: ERROR")</f>
      </c>
      <c r="X58" s="256">
        <f>IF(ABS(X28-SUM(X29,X30))&lt;=0.5,"OK","X28: ERROR")</f>
      </c>
      <c r="Y58" s="256">
        <f>IF(ABS(Y28-SUM(Y29,Y30))&lt;=0.5,"OK","Y28: ERROR")</f>
      </c>
    </row>
    <row r="59" spans="2:36" s="218" customFormat="1" ht="13.0" customHeight="true" x14ac:dyDescent="0.25">
      <c r="D59" s="1"/>
      <c r="K59" s="256">
        <f>IF(K29&gt;=0,"OK","K29: ERROR")</f>
      </c>
      <c r="L59" s="256">
        <f>IF(L29&gt;=0,"OK","L29: ERROR")</f>
      </c>
      <c r="M59" s="256">
        <f>IF(M29&gt;=0,"OK","M29: ERROR")</f>
      </c>
      <c r="N59" s="256">
        <f>IF(N29&gt;=0,"OK","N29: ERROR")</f>
      </c>
      <c r="O59" s="256">
        <f>IF(O29&gt;=0,"OK","O29: ERROR")</f>
      </c>
      <c r="P59" s="256">
        <f>IF(P29&gt;=0,"OK","P29: ERROR")</f>
      </c>
      <c r="Q59" s="256">
        <f>IF(Q29&gt;=0,"OK","Q29: ERROR")</f>
      </c>
      <c r="R59" s="256">
        <f>IF(R29&gt;=0,"OK","R29: ERROR")</f>
      </c>
      <c r="S59" s="256">
        <f>IF(S29&gt;=0,"OK","S29: ERROR")</f>
      </c>
      <c r="T59" s="256">
        <f>IF(T29&gt;=0,"OK","T29: ERROR")</f>
      </c>
      <c r="U59" s="256">
        <f>IF(U29&gt;=0,"OK","U29: ERROR")</f>
      </c>
      <c r="V59" s="256">
        <f>IF(V29&gt;=0,"OK","V29: ERROR")</f>
      </c>
      <c r="W59" s="256">
        <f>IF(W29&gt;=0,"OK","W29: ERROR")</f>
      </c>
      <c r="X59" s="256">
        <f>IF(X29&gt;=0,"OK","X29: ERROR")</f>
      </c>
      <c r="Y59" s="256">
        <f>IF(Y29&gt;=0,"OK","Y29: ERROR")</f>
      </c>
    </row>
    <row r="60" spans="2:36" s="218" customFormat="1" ht="13.0" customHeight="true" x14ac:dyDescent="0.25">
      <c r="D60" s="1"/>
      <c r="K60" s="256">
        <f>IF(K29&gt;=0,"OK","K29: ERROR")</f>
      </c>
      <c r="L60" s="256">
        <f>IF(L29&gt;=0,"OK","L29: ERROR")</f>
      </c>
      <c r="M60" s="256">
        <f>IF(M29&gt;=0,"OK","M29: ERROR")</f>
      </c>
      <c r="N60" s="256">
        <f>IF(N29&gt;=0,"OK","N29: ERROR")</f>
      </c>
      <c r="O60" s="256">
        <f>IF(O29&gt;=0,"OK","O29: ERROR")</f>
      </c>
      <c r="P60" s="256">
        <f>IF(P29&gt;=0,"OK","P29: ERROR")</f>
      </c>
      <c r="Q60" s="256">
        <f>IF(Q29&gt;=0,"OK","Q29: ERROR")</f>
      </c>
      <c r="R60" s="256">
        <f>IF(R29&gt;=0,"OK","R29: ERROR")</f>
      </c>
      <c r="S60" s="256">
        <f>IF(S29&gt;=0,"OK","S29: ERROR")</f>
      </c>
      <c r="T60" s="256">
        <f>IF(T29&gt;=0,"OK","T29: ERROR")</f>
      </c>
      <c r="U60" s="256">
        <f>IF(U29&gt;=0,"OK","U29: ERROR")</f>
      </c>
      <c r="V60" s="256">
        <f>IF(V29&gt;=0,"OK","V29: ERROR")</f>
      </c>
      <c r="W60" s="256">
        <f>IF(W29&gt;=0,"OK","W29: ERROR")</f>
      </c>
      <c r="X60" s="256">
        <f>IF(X29&gt;=0,"OK","X29: ERROR")</f>
      </c>
      <c r="Y60" s="256">
        <f>IF(Y29&gt;=0,"OK","Y29: ERROR")</f>
      </c>
    </row>
    <row r="61" spans="2:36" s="218" customFormat="1" ht="13.0" customHeight="true" x14ac:dyDescent="0.25">
      <c r="D61" s="1"/>
      <c r="K61" s="256">
        <f>IF(K30&gt;=0,"OK","K30: ERROR")</f>
      </c>
      <c r="L61" s="256">
        <f>IF(L30&gt;=0,"OK","L30: ERROR")</f>
      </c>
      <c r="M61" s="256">
        <f>IF(M30&gt;=0,"OK","M30: ERROR")</f>
      </c>
      <c r="N61" s="256">
        <f>IF(N30&gt;=0,"OK","N30: ERROR")</f>
      </c>
      <c r="O61" s="256">
        <f>IF(O30&gt;=0,"OK","O30: ERROR")</f>
      </c>
      <c r="P61" s="256">
        <f>IF(P30&gt;=0,"OK","P30: ERROR")</f>
      </c>
      <c r="Q61" s="256">
        <f>IF(Q30&gt;=0,"OK","Q30: ERROR")</f>
      </c>
      <c r="R61" s="256">
        <f>IF(R30&gt;=0,"OK","R30: ERROR")</f>
      </c>
      <c r="S61" s="256">
        <f>IF(S30&gt;=0,"OK","S30: ERROR")</f>
      </c>
      <c r="T61" s="256">
        <f>IF(T30&gt;=0,"OK","T30: ERROR")</f>
      </c>
      <c r="U61" s="256">
        <f>IF(U30&gt;=0,"OK","U30: ERROR")</f>
      </c>
      <c r="V61" s="256">
        <f>IF(V30&gt;=0,"OK","V30: ERROR")</f>
      </c>
      <c r="W61" s="256">
        <f>IF(W30&gt;=0,"OK","W30: ERROR")</f>
      </c>
      <c r="X61" s="256">
        <f>IF(X30&gt;=0,"OK","X30: ERROR")</f>
      </c>
      <c r="Y61" s="256">
        <f>IF(Y30&gt;=0,"OK","Y30: ERROR")</f>
      </c>
    </row>
    <row r="62" spans="2:36" s="218" customFormat="1" ht="13.0" customHeight="true" x14ac:dyDescent="0.25">
      <c r="D62" s="1"/>
      <c r="K62" s="256">
        <f>IF(K30&gt;=0,"OK","K30: ERROR")</f>
      </c>
      <c r="L62" s="256">
        <f>IF(L30&gt;=0,"OK","L30: ERROR")</f>
      </c>
      <c r="M62" s="256">
        <f>IF(M30&gt;=0,"OK","M30: ERROR")</f>
      </c>
      <c r="N62" s="256">
        <f>IF(N30&gt;=0,"OK","N30: ERROR")</f>
      </c>
      <c r="O62" s="256">
        <f>IF(O30&gt;=0,"OK","O30: ERROR")</f>
      </c>
      <c r="P62" s="256">
        <f>IF(P30&gt;=0,"OK","P30: ERROR")</f>
      </c>
      <c r="Q62" s="256">
        <f>IF(Q30&gt;=0,"OK","Q30: ERROR")</f>
      </c>
      <c r="R62" s="256">
        <f>IF(R30&gt;=0,"OK","R30: ERROR")</f>
      </c>
      <c r="S62" s="256">
        <f>IF(S30&gt;=0,"OK","S30: ERROR")</f>
      </c>
      <c r="T62" s="256">
        <f>IF(T30&gt;=0,"OK","T30: ERROR")</f>
      </c>
      <c r="U62" s="256">
        <f>IF(U30&gt;=0,"OK","U30: ERROR")</f>
      </c>
      <c r="V62" s="256">
        <f>IF(V30&gt;=0,"OK","V30: ERROR")</f>
      </c>
      <c r="W62" s="256">
        <f>IF(W30&gt;=0,"OK","W30: ERROR")</f>
      </c>
      <c r="X62" s="256">
        <f>IF(X30&gt;=0,"OK","X30: ERROR")</f>
      </c>
      <c r="Y62" s="256">
        <f>IF(Y30&gt;=0,"OK","Y30: ERROR")</f>
      </c>
    </row>
    <row r="63" spans="2:36" s="218" customFormat="1" ht="13.0" customHeight="true" x14ac:dyDescent="0.25">
      <c r="D63" s="1"/>
      <c r="K63" s="256">
        <f>IF(K41&gt;=0,"OK","K41: ERROR")</f>
      </c>
      <c r="L63" s="256">
        <f>IF(L41&gt;=0,"OK","L41: ERROR")</f>
      </c>
      <c r="M63" s="256">
        <f>IF(M41&gt;=0,"OK","M41: ERROR")</f>
      </c>
      <c r="N63" s="256">
        <f>IF(N41&gt;=0,"OK","N41: ERROR")</f>
      </c>
      <c r="O63" s="256">
        <f>IF(O41&gt;=0,"OK","O41: ERROR")</f>
      </c>
      <c r="P63" s="256">
        <f>IF(P41&gt;=0,"OK","P41: ERROR")</f>
      </c>
      <c r="Q63" s="256">
        <f>IF(Q41&gt;=0,"OK","Q41: ERROR")</f>
      </c>
      <c r="R63" s="256">
        <f>IF(R41&gt;=0,"OK","R41: ERROR")</f>
      </c>
      <c r="S63" s="256">
        <f>IF(S41&gt;=0,"OK","S41: ERROR")</f>
      </c>
      <c r="T63" s="256">
        <f>IF(T41&gt;=0,"OK","T41: ERROR")</f>
      </c>
      <c r="U63" s="256">
        <f>IF(U41&gt;=0,"OK","U41: ERROR")</f>
      </c>
      <c r="V63" s="256">
        <f>IF(V41&gt;=0,"OK","V41: ERROR")</f>
      </c>
      <c r="W63" s="256">
        <f>IF(W41&gt;=0,"OK","W41: ERROR")</f>
      </c>
      <c r="X63" s="256">
        <f>IF(X41&gt;=0,"OK","X41: ERROR")</f>
      </c>
      <c r="Y63" s="256">
        <f>IF(Y41&gt;=0,"OK","Y41: ERROR")</f>
      </c>
    </row>
    <row r="64" spans="2:36" s="218" customFormat="1" ht="13.0" customHeight="true" x14ac:dyDescent="0.25">
      <c r="D64" s="1"/>
      <c r="K64" s="256">
        <f>IF(ABS(K41-SUM(K42,K43))&lt;=0.5,"OK","K41: ERROR")</f>
      </c>
      <c r="L64" s="256">
        <f>IF(ABS(L41-SUM(L42,L43))&lt;=0.5,"OK","L41: ERROR")</f>
      </c>
      <c r="M64" s="256">
        <f>IF(ABS(M41-SUM(M42,M43))&lt;=0.5,"OK","M41: ERROR")</f>
      </c>
      <c r="N64" s="256">
        <f>IF(ABS(N41-SUM(N42,N43))&lt;=0.5,"OK","N41: ERROR")</f>
      </c>
      <c r="O64" s="256">
        <f>IF(ABS(O41-SUM(O42,O43))&lt;=0.5,"OK","O41: ERROR")</f>
      </c>
      <c r="P64" s="256">
        <f>IF(ABS(P41-SUM(P42,P43))&lt;=0.5,"OK","P41: ERROR")</f>
      </c>
      <c r="Q64" s="256">
        <f>IF(ABS(Q41-SUM(Q42,Q43))&lt;=0.5,"OK","Q41: ERROR")</f>
      </c>
      <c r="R64" s="256">
        <f>IF(ABS(R41-SUM(R42,R43))&lt;=0.5,"OK","R41: ERROR")</f>
      </c>
      <c r="S64" s="256">
        <f>IF(ABS(S41-SUM(S42,S43))&lt;=0.5,"OK","S41: ERROR")</f>
      </c>
      <c r="T64" s="256">
        <f>IF(ABS(T41-SUM(T42,T43))&lt;=0.5,"OK","T41: ERROR")</f>
      </c>
      <c r="U64" s="256">
        <f>IF(ABS(U41-SUM(U42,U43))&lt;=0.5,"OK","U41: ERROR")</f>
      </c>
      <c r="V64" s="256">
        <f>IF(ABS(V41-SUM(V42,V43))&lt;=0.5,"OK","V41: ERROR")</f>
      </c>
      <c r="W64" s="256">
        <f>IF(ABS(W41-SUM(W42,W43))&lt;=0.5,"OK","W41: ERROR")</f>
      </c>
      <c r="X64" s="256">
        <f>IF(ABS(X41-SUM(X42,X43))&lt;=0.5,"OK","X41: ERROR")</f>
      </c>
      <c r="Y64" s="256">
        <f>IF(ABS(Y41-SUM(Y42,Y43))&lt;=0.5,"OK","Y41: ERROR")</f>
      </c>
    </row>
    <row r="65" spans="11:23" s="218" customFormat="1" ht="13.0" customHeight="true" x14ac:dyDescent="0.25">
      <c r="K65" s="256">
        <f>IF(K42&gt;=0,"OK","K42: ERROR")</f>
      </c>
      <c r="L65" s="256">
        <f>IF(L42&gt;=0,"OK","L42: ERROR")</f>
      </c>
      <c r="M65" s="256">
        <f>IF(M42&gt;=0,"OK","M42: ERROR")</f>
      </c>
      <c r="N65" s="256">
        <f>IF(N42&gt;=0,"OK","N42: ERROR")</f>
      </c>
      <c r="O65" s="256">
        <f>IF(O42&gt;=0,"OK","O42: ERROR")</f>
      </c>
      <c r="P65" s="256">
        <f>IF(P42&gt;=0,"OK","P42: ERROR")</f>
      </c>
      <c r="Q65" s="256">
        <f>IF(Q42&gt;=0,"OK","Q42: ERROR")</f>
      </c>
      <c r="R65" s="256">
        <f>IF(R42&gt;=0,"OK","R42: ERROR")</f>
      </c>
      <c r="S65" s="256">
        <f>IF(S42&gt;=0,"OK","S42: ERROR")</f>
      </c>
      <c r="T65" s="256">
        <f>IF(T42&gt;=0,"OK","T42: ERROR")</f>
      </c>
      <c r="U65" s="256">
        <f>IF(U42&gt;=0,"OK","U42: ERROR")</f>
      </c>
      <c r="V65" s="256">
        <f>IF(V42&gt;=0,"OK","V42: ERROR")</f>
      </c>
      <c r="W65" s="256">
        <f>IF(W42&gt;=0,"OK","W42: ERROR")</f>
      </c>
      <c r="X65" s="256">
        <f>IF(X42&gt;=0,"OK","X42: ERROR")</f>
      </c>
      <c r="Y65" s="256">
        <f>IF(Y42&gt;=0,"OK","Y42: ERROR")</f>
      </c>
    </row>
    <row r="66" spans="11:23" s="218" customFormat="1" ht="13.0" customHeight="true" x14ac:dyDescent="0.25">
      <c r="K66" s="256">
        <f>IF(K42&gt;=0,"OK","K42: ERROR")</f>
      </c>
      <c r="L66" s="256">
        <f>IF(L42&gt;=0,"OK","L42: ERROR")</f>
      </c>
      <c r="M66" s="256">
        <f>IF(M42&gt;=0,"OK","M42: ERROR")</f>
      </c>
      <c r="N66" s="256">
        <f>IF(N42&gt;=0,"OK","N42: ERROR")</f>
      </c>
      <c r="O66" s="256">
        <f>IF(O42&gt;=0,"OK","O42: ERROR")</f>
      </c>
      <c r="P66" s="256">
        <f>IF(P42&gt;=0,"OK","P42: ERROR")</f>
      </c>
      <c r="Q66" s="256">
        <f>IF(Q42&gt;=0,"OK","Q42: ERROR")</f>
      </c>
      <c r="R66" s="256">
        <f>IF(R42&gt;=0,"OK","R42: ERROR")</f>
      </c>
      <c r="S66" s="256">
        <f>IF(S42&gt;=0,"OK","S42: ERROR")</f>
      </c>
      <c r="T66" s="256">
        <f>IF(T42&gt;=0,"OK","T42: ERROR")</f>
      </c>
      <c r="U66" s="256">
        <f>IF(U42&gt;=0,"OK","U42: ERROR")</f>
      </c>
      <c r="V66" s="256">
        <f>IF(V42&gt;=0,"OK","V42: ERROR")</f>
      </c>
      <c r="W66" s="256">
        <f>IF(W42&gt;=0,"OK","W42: ERROR")</f>
      </c>
      <c r="X66" s="256">
        <f>IF(X42&gt;=0,"OK","X42: ERROR")</f>
      </c>
      <c r="Y66" s="256">
        <f>IF(Y42&gt;=0,"OK","Y42: ERROR")</f>
      </c>
    </row>
    <row r="67" spans="11:23" s="218" customFormat="1" ht="13.0" customHeight="true" x14ac:dyDescent="0.25">
      <c r="K67" s="256">
        <f>IF(K43&gt;=0,"OK","K43: ERROR")</f>
      </c>
      <c r="L67" s="256">
        <f>IF(L43&gt;=0,"OK","L43: ERROR")</f>
      </c>
      <c r="M67" s="256">
        <f>IF(M43&gt;=0,"OK","M43: ERROR")</f>
      </c>
      <c r="N67" s="256">
        <f>IF(N43&gt;=0,"OK","N43: ERROR")</f>
      </c>
      <c r="O67" s="256">
        <f>IF(O43&gt;=0,"OK","O43: ERROR")</f>
      </c>
      <c r="P67" s="256">
        <f>IF(P43&gt;=0,"OK","P43: ERROR")</f>
      </c>
      <c r="Q67" s="256">
        <f>IF(Q43&gt;=0,"OK","Q43: ERROR")</f>
      </c>
      <c r="R67" s="256">
        <f>IF(R43&gt;=0,"OK","R43: ERROR")</f>
      </c>
      <c r="S67" s="256">
        <f>IF(S43&gt;=0,"OK","S43: ERROR")</f>
      </c>
      <c r="T67" s="256">
        <f>IF(T43&gt;=0,"OK","T43: ERROR")</f>
      </c>
      <c r="U67" s="256">
        <f>IF(U43&gt;=0,"OK","U43: ERROR")</f>
      </c>
      <c r="V67" s="256">
        <f>IF(V43&gt;=0,"OK","V43: ERROR")</f>
      </c>
      <c r="W67" s="256">
        <f>IF(W43&gt;=0,"OK","W43: ERROR")</f>
      </c>
      <c r="X67" s="256">
        <f>IF(X43&gt;=0,"OK","X43: ERROR")</f>
      </c>
      <c r="Y67" s="256">
        <f>IF(Y43&gt;=0,"OK","Y43: ERROR")</f>
      </c>
    </row>
    <row r="68" spans="11:23" s="218" customFormat="1" ht="13.0" customHeight="true" x14ac:dyDescent="0.25">
      <c r="K68" s="256">
        <f>IF(K43&gt;=0,"OK","K43: ERROR")</f>
      </c>
      <c r="L68" s="256">
        <f>IF(L43&gt;=0,"OK","L43: ERROR")</f>
      </c>
      <c r="M68" s="256">
        <f>IF(M43&gt;=0,"OK","M43: ERROR")</f>
      </c>
      <c r="N68" s="256">
        <f>IF(N43&gt;=0,"OK","N43: ERROR")</f>
      </c>
      <c r="O68" s="256">
        <f>IF(O43&gt;=0,"OK","O43: ERROR")</f>
      </c>
      <c r="P68" s="256">
        <f>IF(P43&gt;=0,"OK","P43: ERROR")</f>
      </c>
      <c r="Q68" s="256">
        <f>IF(Q43&gt;=0,"OK","Q43: ERROR")</f>
      </c>
      <c r="R68" s="256">
        <f>IF(R43&gt;=0,"OK","R43: ERROR")</f>
      </c>
      <c r="S68" s="256">
        <f>IF(S43&gt;=0,"OK","S43: ERROR")</f>
      </c>
      <c r="T68" s="256">
        <f>IF(T43&gt;=0,"OK","T43: ERROR")</f>
      </c>
      <c r="U68" s="256">
        <f>IF(U43&gt;=0,"OK","U43: ERROR")</f>
      </c>
      <c r="V68" s="256">
        <f>IF(V43&gt;=0,"OK","V43: ERROR")</f>
      </c>
      <c r="W68" s="256">
        <f>IF(W43&gt;=0,"OK","W43: ERROR")</f>
      </c>
      <c r="X68" s="256">
        <f>IF(X43&gt;=0,"OK","X43: ERROR")</f>
      </c>
      <c r="Y68" s="256">
        <f>IF(Y43&gt;=0,"OK","Y43: ERROR")</f>
      </c>
    </row>
    <row r="69" spans="11:23" s="218" customFormat="1" ht="13.0" customHeight="true" x14ac:dyDescent="0.25">
      <c r="K69" s="256">
        <f>IF(K44&gt;=0,"OK","K44: ERROR")</f>
      </c>
      <c r="L69" s="256">
        <f>IF(L44&gt;=0,"OK","L44: ERROR")</f>
      </c>
      <c r="M69" s="256">
        <f>IF(M44&gt;=0,"OK","M44: ERROR")</f>
      </c>
      <c r="N69" s="256">
        <f>IF(N44&gt;=0,"OK","N44: ERROR")</f>
      </c>
      <c r="O69" s="256">
        <f>IF(O44&gt;=0,"OK","O44: ERROR")</f>
      </c>
      <c r="P69" s="256">
        <f>IF(P44&gt;=0,"OK","P44: ERROR")</f>
      </c>
      <c r="Q69" s="256">
        <f>IF(Q44&gt;=0,"OK","Q44: ERROR")</f>
      </c>
      <c r="R69" s="256">
        <f>IF(R44&gt;=0,"OK","R44: ERROR")</f>
      </c>
      <c r="S69" s="256">
        <f>IF(S44&gt;=0,"OK","S44: ERROR")</f>
      </c>
      <c r="T69" s="256">
        <f>IF(T44&gt;=0,"OK","T44: ERROR")</f>
      </c>
      <c r="U69" s="256">
        <f>IF(U44&gt;=0,"OK","U44: ERROR")</f>
      </c>
      <c r="V69" s="256">
        <f>IF(V44&gt;=0,"OK","V44: ERROR")</f>
      </c>
      <c r="W69" s="256">
        <f>IF(W44&gt;=0,"OK","W44: ERROR")</f>
      </c>
      <c r="X69" s="256">
        <f>IF(X44&gt;=0,"OK","X44: ERROR")</f>
      </c>
      <c r="Y69" s="256">
        <f>IF(Y44&gt;=0,"OK","Y44: ERROR")</f>
      </c>
    </row>
    <row r="70" spans="11:23" s="218" customFormat="1" ht="13.0" customHeight="true" x14ac:dyDescent="0.25">
      <c r="K70" s="256">
        <f>IF(ABS(K44-SUM(K45,K46))&lt;=0.5,"OK","K44: ERROR")</f>
      </c>
      <c r="L70" s="256">
        <f>IF(ABS(L44-SUM(L45,L46))&lt;=0.5,"OK","L44: ERROR")</f>
      </c>
      <c r="M70" s="256">
        <f>IF(ABS(M44-SUM(M45,M46))&lt;=0.5,"OK","M44: ERROR")</f>
      </c>
      <c r="N70" s="256">
        <f>IF(ABS(N44-SUM(N45,N46))&lt;=0.5,"OK","N44: ERROR")</f>
      </c>
      <c r="O70" s="256">
        <f>IF(ABS(O44-SUM(O45,O46))&lt;=0.5,"OK","O44: ERROR")</f>
      </c>
      <c r="P70" s="256">
        <f>IF(ABS(P44-SUM(P45,P46))&lt;=0.5,"OK","P44: ERROR")</f>
      </c>
      <c r="Q70" s="256">
        <f>IF(ABS(Q44-SUM(Q45,Q46))&lt;=0.5,"OK","Q44: ERROR")</f>
      </c>
      <c r="R70" s="256">
        <f>IF(ABS(R44-SUM(R45,R46))&lt;=0.5,"OK","R44: ERROR")</f>
      </c>
      <c r="S70" s="256">
        <f>IF(ABS(S44-SUM(S45,S46))&lt;=0.5,"OK","S44: ERROR")</f>
      </c>
      <c r="T70" s="256">
        <f>IF(ABS(T44-SUM(T45,T46))&lt;=0.5,"OK","T44: ERROR")</f>
      </c>
      <c r="U70" s="256">
        <f>IF(ABS(U44-SUM(U45,U46))&lt;=0.5,"OK","U44: ERROR")</f>
      </c>
      <c r="V70" s="256">
        <f>IF(ABS(V44-SUM(V45,V46))&lt;=0.5,"OK","V44: ERROR")</f>
      </c>
      <c r="W70" s="256">
        <f>IF(ABS(W44-SUM(W45,W46))&lt;=0.5,"OK","W44: ERROR")</f>
      </c>
      <c r="X70" s="256">
        <f>IF(ABS(X44-SUM(X45,X46))&lt;=0.5,"OK","X44: ERROR")</f>
      </c>
      <c r="Y70" s="256">
        <f>IF(ABS(Y44-SUM(Y45,Y46))&lt;=0.5,"OK","Y44: ERROR")</f>
      </c>
    </row>
    <row r="71" spans="11:23" s="218" customFormat="1" ht="13.0" customHeight="true" x14ac:dyDescent="0.25">
      <c r="K71" s="256">
        <f>IF(K45&gt;=0,"OK","K45: ERROR")</f>
      </c>
      <c r="L71" s="256">
        <f>IF(L45&gt;=0,"OK","L45: ERROR")</f>
      </c>
      <c r="M71" s="256">
        <f>IF(M45&gt;=0,"OK","M45: ERROR")</f>
      </c>
      <c r="N71" s="256">
        <f>IF(N45&gt;=0,"OK","N45: ERROR")</f>
      </c>
      <c r="O71" s="256">
        <f>IF(O45&gt;=0,"OK","O45: ERROR")</f>
      </c>
      <c r="P71" s="256">
        <f>IF(P45&gt;=0,"OK","P45: ERROR")</f>
      </c>
      <c r="Q71" s="256">
        <f>IF(Q45&gt;=0,"OK","Q45: ERROR")</f>
      </c>
      <c r="R71" s="256">
        <f>IF(R45&gt;=0,"OK","R45: ERROR")</f>
      </c>
      <c r="S71" s="256">
        <f>IF(S45&gt;=0,"OK","S45: ERROR")</f>
      </c>
      <c r="T71" s="256">
        <f>IF(T45&gt;=0,"OK","T45: ERROR")</f>
      </c>
      <c r="U71" s="256">
        <f>IF(U45&gt;=0,"OK","U45: ERROR")</f>
      </c>
      <c r="V71" s="256">
        <f>IF(V45&gt;=0,"OK","V45: ERROR")</f>
      </c>
      <c r="W71" s="256">
        <f>IF(W45&gt;=0,"OK","W45: ERROR")</f>
      </c>
      <c r="X71" s="256">
        <f>IF(X45&gt;=0,"OK","X45: ERROR")</f>
      </c>
      <c r="Y71" s="256">
        <f>IF(Y45&gt;=0,"OK","Y45: ERROR")</f>
      </c>
    </row>
    <row r="72" spans="11:23" s="218" customFormat="1" ht="13.0" customHeight="true" x14ac:dyDescent="0.25">
      <c r="K72" s="256">
        <f>IF(K45&gt;=0,"OK","K45: ERROR")</f>
      </c>
      <c r="L72" s="256">
        <f>IF(L45&gt;=0,"OK","L45: ERROR")</f>
      </c>
      <c r="M72" s="256">
        <f>IF(M45&gt;=0,"OK","M45: ERROR")</f>
      </c>
      <c r="N72" s="256">
        <f>IF(N45&gt;=0,"OK","N45: ERROR")</f>
      </c>
      <c r="O72" s="256">
        <f>IF(O45&gt;=0,"OK","O45: ERROR")</f>
      </c>
      <c r="P72" s="256">
        <f>IF(P45&gt;=0,"OK","P45: ERROR")</f>
      </c>
      <c r="Q72" s="256">
        <f>IF(Q45&gt;=0,"OK","Q45: ERROR")</f>
      </c>
      <c r="R72" s="256">
        <f>IF(R45&gt;=0,"OK","R45: ERROR")</f>
      </c>
      <c r="S72" s="256">
        <f>IF(S45&gt;=0,"OK","S45: ERROR")</f>
      </c>
      <c r="T72" s="256">
        <f>IF(T45&gt;=0,"OK","T45: ERROR")</f>
      </c>
      <c r="U72" s="256">
        <f>IF(U45&gt;=0,"OK","U45: ERROR")</f>
      </c>
      <c r="V72" s="256">
        <f>IF(V45&gt;=0,"OK","V45: ERROR")</f>
      </c>
      <c r="W72" s="256">
        <f>IF(W45&gt;=0,"OK","W45: ERROR")</f>
      </c>
      <c r="X72" s="256">
        <f>IF(X45&gt;=0,"OK","X45: ERROR")</f>
      </c>
      <c r="Y72" s="256">
        <f>IF(Y45&gt;=0,"OK","Y45: ERROR")</f>
      </c>
    </row>
    <row r="73" spans="11:23" s="218" customFormat="1" ht="13.0" customHeight="true" x14ac:dyDescent="0.25">
      <c r="K73" s="256">
        <f>IF(K46&gt;=0,"OK","K46: ERROR")</f>
      </c>
      <c r="L73" s="256">
        <f>IF(L46&gt;=0,"OK","L46: ERROR")</f>
      </c>
      <c r="M73" s="256">
        <f>IF(M46&gt;=0,"OK","M46: ERROR")</f>
      </c>
      <c r="N73" s="256">
        <f>IF(N46&gt;=0,"OK","N46: ERROR")</f>
      </c>
      <c r="O73" s="256">
        <f>IF(O46&gt;=0,"OK","O46: ERROR")</f>
      </c>
      <c r="P73" s="256">
        <f>IF(P46&gt;=0,"OK","P46: ERROR")</f>
      </c>
      <c r="Q73" s="256">
        <f>IF(Q46&gt;=0,"OK","Q46: ERROR")</f>
      </c>
      <c r="R73" s="256">
        <f>IF(R46&gt;=0,"OK","R46: ERROR")</f>
      </c>
      <c r="S73" s="256">
        <f>IF(S46&gt;=0,"OK","S46: ERROR")</f>
      </c>
      <c r="T73" s="256">
        <f>IF(T46&gt;=0,"OK","T46: ERROR")</f>
      </c>
      <c r="U73" s="256">
        <f>IF(U46&gt;=0,"OK","U46: ERROR")</f>
      </c>
      <c r="V73" s="256">
        <f>IF(V46&gt;=0,"OK","V46: ERROR")</f>
      </c>
      <c r="W73" s="256">
        <f>IF(W46&gt;=0,"OK","W46: ERROR")</f>
      </c>
      <c r="X73" s="256">
        <f>IF(X46&gt;=0,"OK","X46: ERROR")</f>
      </c>
      <c r="Y73" s="256">
        <f>IF(Y46&gt;=0,"OK","Y46: ERROR")</f>
      </c>
    </row>
    <row r="74" spans="11:23" s="218" customFormat="1" ht="13.0" customHeight="true" x14ac:dyDescent="0.25">
      <c r="K74" s="256">
        <f>IF(K46&gt;=0,"OK","K46: ERROR")</f>
      </c>
      <c r="L74" s="256">
        <f>IF(L46&gt;=0,"OK","L46: ERROR")</f>
      </c>
      <c r="M74" s="256">
        <f>IF(M46&gt;=0,"OK","M46: ERROR")</f>
      </c>
      <c r="N74" s="256">
        <f>IF(N46&gt;=0,"OK","N46: ERROR")</f>
      </c>
      <c r="O74" s="256">
        <f>IF(O46&gt;=0,"OK","O46: ERROR")</f>
      </c>
      <c r="P74" s="256">
        <f>IF(P46&gt;=0,"OK","P46: ERROR")</f>
      </c>
      <c r="Q74" s="256">
        <f>IF(Q46&gt;=0,"OK","Q46: ERROR")</f>
      </c>
      <c r="R74" s="256">
        <f>IF(R46&gt;=0,"OK","R46: ERROR")</f>
      </c>
      <c r="S74" s="256">
        <f>IF(S46&gt;=0,"OK","S46: ERROR")</f>
      </c>
      <c r="T74" s="256">
        <f>IF(T46&gt;=0,"OK","T46: ERROR")</f>
      </c>
      <c r="U74" s="256">
        <f>IF(U46&gt;=0,"OK","U46: ERROR")</f>
      </c>
      <c r="V74" s="256">
        <f>IF(V46&gt;=0,"OK","V46: ERROR")</f>
      </c>
      <c r="W74" s="256">
        <f>IF(W46&gt;=0,"OK","W46: ERROR")</f>
      </c>
      <c r="X74" s="256">
        <f>IF(X46&gt;=0,"OK","X46: ERROR")</f>
      </c>
      <c r="Y74" s="256">
        <f>IF(Y46&gt;=0,"OK","Y46: ERROR")</f>
      </c>
    </row>
    <row r="75" spans="11:23" s="218" customFormat="1" ht="13.0" customHeight="true" x14ac:dyDescent="0.25">
      <c r="K75" s="256">
        <f>IF(K48&gt;=0,"OK","K48: ERROR")</f>
      </c>
      <c r="L75" s="256">
        <f>IF(L48&gt;=0,"OK","L48: ERROR")</f>
      </c>
      <c r="M75" s="256">
        <f>IF(M48&gt;=0,"OK","M48: ERROR")</f>
      </c>
      <c r="N75" s="256">
        <f>IF(N48&gt;=0,"OK","N48: ERROR")</f>
      </c>
      <c r="O75" s="256">
        <f>IF(O48&gt;=0,"OK","O48: ERROR")</f>
      </c>
      <c r="P75" s="256">
        <f>IF(P48&gt;=0,"OK","P48: ERROR")</f>
      </c>
      <c r="Q75" s="256">
        <f>IF(Q48&gt;=0,"OK","Q48: ERROR")</f>
      </c>
      <c r="R75" s="256">
        <f>IF(R48&gt;=0,"OK","R48: ERROR")</f>
      </c>
      <c r="S75" s="256">
        <f>IF(S48&gt;=0,"OK","S48: ERROR")</f>
      </c>
      <c r="T75" s="256">
        <f>IF(T48&gt;=0,"OK","T48: ERROR")</f>
      </c>
      <c r="U75" s="256">
        <f>IF(U48&gt;=0,"OK","U48: ERROR")</f>
      </c>
      <c r="V75" s="256">
        <f>IF(V48&gt;=0,"OK","V48: ERROR")</f>
      </c>
      <c r="W75" s="256">
        <f>IF(W48&gt;=0,"OK","W48: ERROR")</f>
      </c>
      <c r="X75" s="256">
        <f>IF(X48&gt;=0,"OK","X48: ERROR")</f>
      </c>
      <c r="Y75" s="256">
        <f>IF(Y48&gt;=0,"OK","Y48: ERROR")</f>
      </c>
    </row>
    <row r="76" spans="11:23" s="218" customFormat="1" ht="13.0" customHeight="true" x14ac:dyDescent="0.25"/>
    <row r="77" spans="11:23" s="218" customFormat="1" ht="13.0" customHeight="true" x14ac:dyDescent="0.25"/>
    <row r="78" spans="11:23" s="218" customFormat="1" ht="13.0" customHeight="true" x14ac:dyDescent="0.25"/>
    <row r="79" spans="11:23" s="218" customFormat="1" ht="13.0" customHeight="true" x14ac:dyDescent="0.25">
      <c r="K79" s="56"/>
      <c r="L79" s="56"/>
      <c r="M79" s="56"/>
      <c r="N79" s="56"/>
      <c r="O79" s="56"/>
      <c r="P79" s="56"/>
      <c r="R79" s="56"/>
      <c r="S79" s="56"/>
      <c r="T79" s="56"/>
      <c r="U79" s="56"/>
      <c r="V79" s="56"/>
      <c r="W79" s="56"/>
    </row>
    <row r="80" spans="11:23" s="218" customFormat="1" ht="12.75" customHeight="1" x14ac:dyDescent="0.25">
      <c r="K80" s="56"/>
      <c r="L80" s="56"/>
      <c r="M80" s="56"/>
      <c r="N80" s="56"/>
      <c r="O80" s="56"/>
      <c r="P80" s="56"/>
      <c r="R80" s="56"/>
      <c r="S80" s="56"/>
      <c r="T80" s="56"/>
      <c r="U80" s="56"/>
      <c r="V80" s="56"/>
      <c r="W80" s="56"/>
    </row>
    <row r="81" spans="11:23" s="218" customFormat="1" ht="12.75" customHeight="1" x14ac:dyDescent="0.25"/>
    <row r="82" spans="11:23" s="218" customFormat="1" ht="12.75" customHeight="1" x14ac:dyDescent="0.25">
      <c r="K82" s="56"/>
      <c r="L82" s="56"/>
      <c r="M82" s="56"/>
      <c r="N82" s="56"/>
      <c r="O82" s="56"/>
      <c r="P82" s="56"/>
      <c r="R82" s="56"/>
      <c r="S82" s="56"/>
      <c r="T82" s="56"/>
      <c r="U82" s="56"/>
      <c r="V82" s="56"/>
      <c r="W82" s="56"/>
    </row>
    <row r="83" spans="11:23" s="218" customFormat="1" ht="12.75" customHeight="1" x14ac:dyDescent="0.25">
      <c r="K83" s="56"/>
      <c r="L83" s="56"/>
      <c r="M83" s="56"/>
      <c r="N83" s="56"/>
      <c r="O83" s="56"/>
      <c r="P83" s="56"/>
      <c r="R83" s="56"/>
      <c r="S83" s="56"/>
      <c r="T83" s="56"/>
      <c r="U83" s="56"/>
      <c r="V83" s="56"/>
      <c r="W83" s="56"/>
    </row>
    <row r="84" spans="11:23" s="218" customFormat="1" ht="12.75" customHeight="1" x14ac:dyDescent="0.25"/>
    <row r="85" spans="11:23" s="218" customFormat="1" ht="12.75" customHeight="1" x14ac:dyDescent="0.25"/>
    <row r="86" spans="11:23" s="218" customFormat="1" ht="12.75" customHeight="1" x14ac:dyDescent="0.25"/>
    <row r="87" spans="11:23" s="218" customFormat="1" ht="12.75" customHeight="1" x14ac:dyDescent="0.25"/>
    <row r="88" spans="11:23" s="218" customFormat="1" ht="12.75" customHeight="1" x14ac:dyDescent="0.25"/>
    <row r="89" spans="11:23" s="218" customFormat="1" ht="12.75" customHeight="1" x14ac:dyDescent="0.25"/>
    <row r="90" spans="11:23" s="218" customFormat="1" ht="12.75" customHeight="1" x14ac:dyDescent="0.25"/>
    <row r="91" spans="11:23" s="218" customFormat="1" ht="12.75" customHeight="1" x14ac:dyDescent="0.25"/>
    <row r="92" spans="11:23" s="218" customFormat="1" ht="12.75" customHeight="1" x14ac:dyDescent="0.25"/>
    <row r="93" spans="11:23" s="218" customFormat="1" ht="12.75" customHeight="1" x14ac:dyDescent="0.25"/>
    <row r="94" spans="11:23" s="218" customFormat="1" ht="12.75" customHeight="1" x14ac:dyDescent="0.25"/>
    <row r="95" spans="11:23" s="218" customFormat="1" ht="12.75" customHeight="1" x14ac:dyDescent="0.25"/>
    <row r="96" spans="11:23" s="218" customFormat="1" ht="12.75" customHeight="1" x14ac:dyDescent="0.25"/>
    <row r="97" s="218" customFormat="1" ht="12.75" customHeight="1" x14ac:dyDescent="0.25"/>
    <row r="98" s="218" customFormat="1" ht="12.75" customHeight="1" x14ac:dyDescent="0.25"/>
    <row r="99" s="218" customFormat="1" ht="12.75" customHeight="1" x14ac:dyDescent="0.25"/>
    <row r="100" s="218" customFormat="1" ht="12.75" customHeight="1" x14ac:dyDescent="0.25"/>
    <row r="101" s="218" customFormat="1" ht="12.75" customHeight="1" x14ac:dyDescent="0.25"/>
    <row r="102" s="218" customFormat="1" ht="12.75" customHeight="1" x14ac:dyDescent="0.25"/>
    <row r="103" s="218" customFormat="1" ht="12.75" customHeight="1" x14ac:dyDescent="0.25"/>
    <row r="104" s="218" customFormat="1" ht="12.75" customHeight="1" x14ac:dyDescent="0.25"/>
    <row r="105" s="218" customFormat="1" ht="12.75" customHeight="1" x14ac:dyDescent="0.25"/>
    <row r="106" s="218" customFormat="1" ht="12.75" customHeight="1" x14ac:dyDescent="0.25"/>
    <row r="107" s="218" customFormat="1" ht="12.75" customHeight="1" x14ac:dyDescent="0.25"/>
    <row r="108" s="218" customFormat="1" ht="12.75" customHeight="1" x14ac:dyDescent="0.25"/>
    <row r="109" s="218" customFormat="1" ht="12.75" customHeight="1" x14ac:dyDescent="0.25"/>
    <row r="110" s="218" customFormat="1" ht="12.75" customHeight="1" x14ac:dyDescent="0.25"/>
    <row r="111" s="218" customFormat="1" ht="12.75" customHeight="1" x14ac:dyDescent="0.25"/>
    <row r="112" s="218" customFormat="1" ht="12.75" customHeight="1" x14ac:dyDescent="0.25"/>
    <row r="113" s="218" customFormat="1" ht="12.75" customHeight="1" x14ac:dyDescent="0.25"/>
    <row r="114" s="218" customFormat="1" ht="12.75" customHeight="1" x14ac:dyDescent="0.25"/>
    <row r="115" s="218" customFormat="1" ht="12.75" customHeight="1" x14ac:dyDescent="0.25"/>
    <row r="116" s="218" customFormat="1" ht="12.75" customHeight="1" x14ac:dyDescent="0.25"/>
    <row r="117" s="218" customFormat="1" ht="12.75" customHeight="1" x14ac:dyDescent="0.25"/>
    <row r="118" s="130" customFormat="1" x14ac:dyDescent="0.25"/>
    <row r="119" s="130" customFormat="1" x14ac:dyDescent="0.25"/>
    <row r="120" s="130" customFormat="1" x14ac:dyDescent="0.25"/>
    <row r="121" s="130" customFormat="1" x14ac:dyDescent="0.25"/>
    <row r="122" s="130" customFormat="1" x14ac:dyDescent="0.25"/>
    <row r="123" s="130" customFormat="1" x14ac:dyDescent="0.25"/>
  </sheetData>
  <sheetProtection sheet="1" objects="1"/>
  <customSheetViews>
    <customSheetView guid="{CB120B31-F776-4B30-B33D-0B8FCFE1E658}" scale="80" showPageBreaks="1" showGridLines="0" zeroValues="0" printArea="1" hiddenRows="1" hiddenColumns="1" topLeftCell="B1">
      <pane xSplit="8" ySplit="19" topLeftCell="K20" activePane="bottomRight" state="frozen"/>
      <selection pane="bottomRight" activeCell="V33" sqref="V33"/>
      <pageMargins left="0.39370078740157483" right="0.39370078740157483" top="0.47244094488188981" bottom="0.59055118110236227" header="0.31496062992125984" footer="0.31496062992125984"/>
      <printOptions headings="1"/>
      <pageSetup paperSize="9" scale="45" orientation="landscape" r:id="rId1"/>
      <headerFooter>
        <oddFooter><![CDATA[&L&G   &"Arial,Fett"vertraulich&C&D&RSeite &P]]></oddFooter>
      </headerFooter>
    </customSheetView>
  </customSheetViews>
  <mergeCells count="5">
    <mergeCell ref="Y16:Y17"/>
    <mergeCell ref="K19:Q19"/>
    <mergeCell ref="R19:X19"/>
    <mergeCell ref="K16:Q16"/>
    <mergeCell ref="R16:X16"/>
  </mergeCells>
  <conditionalFormatting sqref="K51:Y75">
    <cfRule type="expression" dxfId="33" priority="1">
      <formula>ISNUMBER(SEARCH("ERROR",K51))</formula>
    </cfRule>
    <cfRule type="expression" dxfId="34" priority="2">
      <formula>ISNUMBER(SEARCH("WARNING",K51))</formula>
    </cfRule>
    <cfRule type="expression" dxfId="35" priority="3">
      <formula>ISNUMBER(SEARCH("OK",K51))</formula>
    </cfRule>
  </conditionalFormatting>
  <conditionalFormatting sqref="AB23:AD48">
    <cfRule type="expression" dxfId="36" priority="4">
      <formula>ISNUMBER(SEARCH("ERROR",AB23))</formula>
    </cfRule>
    <cfRule type="expression" dxfId="37" priority="5">
      <formula>ISNUMBER(SEARCH("WARNING",AB23))</formula>
    </cfRule>
    <cfRule type="expression" dxfId="38" priority="6">
      <formula>ISNUMBER(SEARCH("OK",AB23))</formula>
    </cfRule>
  </conditionalFormatting>
  <conditionalFormatting sqref="B5">
    <cfRule type="expression" dxfId="39" priority="7">
      <formula>OR(B5=0,B5="0")</formula>
    </cfRule>
    <cfRule type="expression" dxfId="40" priority="8">
      <formula>B5&gt;0</formula>
    </cfRule>
  </conditionalFormatting>
  <conditionalFormatting sqref="B6">
    <cfRule type="expression" dxfId="41" priority="9">
      <formula>OR(B6=0,B6="0")</formula>
    </cfRule>
    <cfRule type="expression" dxfId="42" priority="10">
      <formula>B6&gt;0</formula>
    </cfRule>
  </conditionalFormatting>
  <hyperlinks>
    <hyperlink location="Validation_D004_J203_Q23_0" ref="AB23"/>
    <hyperlink location="Validation_D004_J203_Q25_0" ref="AB25"/>
    <hyperlink location="Validation_D004_J203_Q26_0" ref="AB26"/>
    <hyperlink location="Validation_D004_J203_Q27_0" ref="AB27"/>
    <hyperlink location="Validation_D004_J203_Q28_0" ref="AB28"/>
    <hyperlink location="Validation_D004_J203_Q29_0" ref="AB29"/>
    <hyperlink location="Validation_D004_J203_Q30_0" ref="AB30"/>
    <hyperlink location="Validation_D004_J203_Q32_0" ref="AB32"/>
    <hyperlink location="Validation_D004_J203_Q39_0" ref="AB39"/>
    <hyperlink location="Validation_D004_J203_Q41_0" ref="AB41"/>
    <hyperlink location="Validation_D004_J203_Q42_0" ref="AB42"/>
    <hyperlink location="Validation_D004_J203_Q43_0" ref="AB43"/>
    <hyperlink location="Validation_D004_J203_Q44_0" ref="AB44"/>
    <hyperlink location="Validation_D004_J203_Q45_0" ref="AB45"/>
    <hyperlink location="Validation_D004_J203_Q46_0" ref="AB46"/>
    <hyperlink location="Validation_D004_J203_Q48_0" ref="AB48"/>
    <hyperlink location="Validation_D004_J203_X23_0" ref="AC23"/>
    <hyperlink location="Validation_D004_J203_X25_0" ref="AC25"/>
    <hyperlink location="Validation_D004_J203_X26_0" ref="AC26"/>
    <hyperlink location="Validation_D004_J203_X27_0" ref="AC27"/>
    <hyperlink location="Validation_D004_J203_X28_0" ref="AC28"/>
    <hyperlink location="Validation_D004_J203_X29_0" ref="AC29"/>
    <hyperlink location="Validation_D004_J203_X30_0" ref="AC30"/>
    <hyperlink location="Validation_D004_J203_X32_0" ref="AC32"/>
    <hyperlink location="Validation_D004_J203_X39_0" ref="AC39"/>
    <hyperlink location="Validation_D004_J203_X41_0" ref="AC41"/>
    <hyperlink location="Validation_D004_J203_X42_0" ref="AC42"/>
    <hyperlink location="Validation_D004_J203_X43_0" ref="AC43"/>
    <hyperlink location="Validation_D004_J203_X44_0" ref="AC44"/>
    <hyperlink location="Validation_D004_J203_X45_0" ref="AC45"/>
    <hyperlink location="Validation_D004_J203_X46_0" ref="AC46"/>
    <hyperlink location="Validation_D004_J203_X48_0" ref="AC48"/>
    <hyperlink location="Validation_D001_J203_Y23_0" ref="AD23"/>
    <hyperlink location="Validation_D001_J203_Y25_0" ref="AD25"/>
    <hyperlink location="Validation_D001_J203_Y26_0" ref="AD26"/>
    <hyperlink location="Validation_D001_J203_Y27_0" ref="AD27"/>
    <hyperlink location="Validation_D001_J203_Y28_0" ref="AD28"/>
    <hyperlink location="Validation_D001_J203_Y29_0" ref="AD29"/>
    <hyperlink location="Validation_D001_J203_Y30_0" ref="AD30"/>
    <hyperlink location="Validation_D001_J203_Y32_0" ref="AD32"/>
    <hyperlink location="Validation_D001_J203_Y39_0" ref="AD39"/>
    <hyperlink location="Validation_D001_J203_Y41_0" ref="AD41"/>
    <hyperlink location="Validation_D001_J203_Y42_0" ref="AD42"/>
    <hyperlink location="Validation_D001_J203_Y43_0" ref="AD43"/>
    <hyperlink location="Validation_D001_J203_Y44_0" ref="AD44"/>
    <hyperlink location="Validation_D001_J203_Y45_0" ref="AD45"/>
    <hyperlink location="Validation_D001_J203_Y46_0" ref="AD46"/>
    <hyperlink location="Validation_D001_J203_Y48_0" ref="AD48"/>
    <hyperlink location="Validation_K008_J203_K25_0" ref="K51"/>
    <hyperlink location="Validation_D007_J203_K25_0" ref="K52"/>
    <hyperlink location="Validation_K008_J203_L25_0" ref="L51"/>
    <hyperlink location="Validation_D007_J203_L25_0" ref="L52"/>
    <hyperlink location="Validation_K008_J203_M25_0" ref="M51"/>
    <hyperlink location="Validation_D007_J203_M25_0" ref="M52"/>
    <hyperlink location="Validation_K008_J203_N25_0" ref="N51"/>
    <hyperlink location="Validation_D007_J203_N25_0" ref="N52"/>
    <hyperlink location="Validation_K008_J203_O25_0" ref="O51"/>
    <hyperlink location="Validation_D007_J203_O25_0" ref="O52"/>
    <hyperlink location="Validation_K008_J203_P25_0" ref="P51"/>
    <hyperlink location="Validation_D007_J203_P25_0" ref="P52"/>
    <hyperlink location="Validation_K008_J203_Q25_0" ref="Q51"/>
    <hyperlink location="Validation_D007_J203_Q25_0" ref="Q52"/>
    <hyperlink location="Validation_K008_J203_R25_0" ref="R51"/>
    <hyperlink location="Validation_D007_J203_R25_0" ref="R52"/>
    <hyperlink location="Validation_K008_J203_S25_0" ref="S51"/>
    <hyperlink location="Validation_D007_J203_S25_0" ref="S52"/>
    <hyperlink location="Validation_K008_J203_T25_0" ref="T51"/>
    <hyperlink location="Validation_D007_J203_T25_0" ref="T52"/>
    <hyperlink location="Validation_K008_J203_U25_0" ref="U51"/>
    <hyperlink location="Validation_D007_J203_U25_0" ref="U52"/>
    <hyperlink location="Validation_K008_J203_V25_0" ref="V51"/>
    <hyperlink location="Validation_D007_J203_V25_0" ref="V52"/>
    <hyperlink location="Validation_K008_J203_W25_0" ref="W51"/>
    <hyperlink location="Validation_D007_J203_W25_0" ref="W52"/>
    <hyperlink location="Validation_K008_J203_X25_0" ref="X51"/>
    <hyperlink location="Validation_D007_J203_X25_0" ref="X52"/>
    <hyperlink location="Validation_K008_J203_Y25_0" ref="Y51"/>
    <hyperlink location="Validation_D007_J203_Y25_0" ref="Y52"/>
    <hyperlink location="Validation_K008_J203_K26_0" ref="K53"/>
    <hyperlink location="Validation_D009_J203_K26_0" ref="K54"/>
    <hyperlink location="Validation_K008_J203_L26_0" ref="L53"/>
    <hyperlink location="Validation_D009_J203_L26_0" ref="L54"/>
    <hyperlink location="Validation_K008_J203_M26_0" ref="M53"/>
    <hyperlink location="Validation_D009_J203_M26_0" ref="M54"/>
    <hyperlink location="Validation_K008_J203_N26_0" ref="N53"/>
    <hyperlink location="Validation_D009_J203_N26_0" ref="N54"/>
    <hyperlink location="Validation_K008_J203_O26_0" ref="O53"/>
    <hyperlink location="Validation_D009_J203_O26_0" ref="O54"/>
    <hyperlink location="Validation_K008_J203_P26_0" ref="P53"/>
    <hyperlink location="Validation_D009_J203_P26_0" ref="P54"/>
    <hyperlink location="Validation_K008_J203_Q26_0" ref="Q53"/>
    <hyperlink location="Validation_D009_J203_Q26_0" ref="Q54"/>
    <hyperlink location="Validation_K008_J203_R26_0" ref="R53"/>
    <hyperlink location="Validation_D009_J203_R26_0" ref="R54"/>
    <hyperlink location="Validation_K008_J203_S26_0" ref="S53"/>
    <hyperlink location="Validation_D009_J203_S26_0" ref="S54"/>
    <hyperlink location="Validation_K008_J203_T26_0" ref="T53"/>
    <hyperlink location="Validation_D009_J203_T26_0" ref="T54"/>
    <hyperlink location="Validation_K008_J203_U26_0" ref="U53"/>
    <hyperlink location="Validation_D009_J203_U26_0" ref="U54"/>
    <hyperlink location="Validation_K008_J203_V26_0" ref="V53"/>
    <hyperlink location="Validation_D009_J203_V26_0" ref="V54"/>
    <hyperlink location="Validation_K008_J203_W26_0" ref="W53"/>
    <hyperlink location="Validation_D009_J203_W26_0" ref="W54"/>
    <hyperlink location="Validation_K008_J203_X26_0" ref="X53"/>
    <hyperlink location="Validation_D009_J203_X26_0" ref="X54"/>
    <hyperlink location="Validation_K008_J203_Y26_0" ref="Y53"/>
    <hyperlink location="Validation_D009_J203_Y26_0" ref="Y54"/>
    <hyperlink location="Validation_K008_J203_K27_0" ref="K55"/>
    <hyperlink location="Validation_D008_J203_K27_0" ref="K56"/>
    <hyperlink location="Validation_K008_J203_L27_0" ref="L55"/>
    <hyperlink location="Validation_D008_J203_L27_0" ref="L56"/>
    <hyperlink location="Validation_K008_J203_M27_0" ref="M55"/>
    <hyperlink location="Validation_D008_J203_M27_0" ref="M56"/>
    <hyperlink location="Validation_K008_J203_N27_0" ref="N55"/>
    <hyperlink location="Validation_D008_J203_N27_0" ref="N56"/>
    <hyperlink location="Validation_K008_J203_O27_0" ref="O55"/>
    <hyperlink location="Validation_D008_J203_O27_0" ref="O56"/>
    <hyperlink location="Validation_K008_J203_P27_0" ref="P55"/>
    <hyperlink location="Validation_D008_J203_P27_0" ref="P56"/>
    <hyperlink location="Validation_K008_J203_Q27_0" ref="Q55"/>
    <hyperlink location="Validation_D008_J203_Q27_0" ref="Q56"/>
    <hyperlink location="Validation_K008_J203_R27_0" ref="R55"/>
    <hyperlink location="Validation_D008_J203_R27_0" ref="R56"/>
    <hyperlink location="Validation_K008_J203_S27_0" ref="S55"/>
    <hyperlink location="Validation_D008_J203_S27_0" ref="S56"/>
    <hyperlink location="Validation_K008_J203_T27_0" ref="T55"/>
    <hyperlink location="Validation_D008_J203_T27_0" ref="T56"/>
    <hyperlink location="Validation_K008_J203_U27_0" ref="U55"/>
    <hyperlink location="Validation_D008_J203_U27_0" ref="U56"/>
    <hyperlink location="Validation_K008_J203_V27_0" ref="V55"/>
    <hyperlink location="Validation_D008_J203_V27_0" ref="V56"/>
    <hyperlink location="Validation_K008_J203_W27_0" ref="W55"/>
    <hyperlink location="Validation_D008_J203_W27_0" ref="W56"/>
    <hyperlink location="Validation_K008_J203_X27_0" ref="X55"/>
    <hyperlink location="Validation_D008_J203_X27_0" ref="X56"/>
    <hyperlink location="Validation_K008_J203_Y27_0" ref="Y55"/>
    <hyperlink location="Validation_D008_J203_Y27_0" ref="Y56"/>
    <hyperlink location="Validation_K009_J203_K28_0" ref="K57"/>
    <hyperlink location="Validation_D007_J203_K28_0" ref="K58"/>
    <hyperlink location="Validation_K009_J203_L28_0" ref="L57"/>
    <hyperlink location="Validation_D007_J203_L28_0" ref="L58"/>
    <hyperlink location="Validation_K009_J203_M28_0" ref="M57"/>
    <hyperlink location="Validation_D007_J203_M28_0" ref="M58"/>
    <hyperlink location="Validation_K009_J203_N28_0" ref="N57"/>
    <hyperlink location="Validation_D007_J203_N28_0" ref="N58"/>
    <hyperlink location="Validation_K009_J203_O28_0" ref="O57"/>
    <hyperlink location="Validation_D007_J203_O28_0" ref="O58"/>
    <hyperlink location="Validation_K009_J203_P28_0" ref="P57"/>
    <hyperlink location="Validation_D007_J203_P28_0" ref="P58"/>
    <hyperlink location="Validation_K009_J203_Q28_0" ref="Q57"/>
    <hyperlink location="Validation_D007_J203_Q28_0" ref="Q58"/>
    <hyperlink location="Validation_K009_J203_R28_0" ref="R57"/>
    <hyperlink location="Validation_D007_J203_R28_0" ref="R58"/>
    <hyperlink location="Validation_K009_J203_S28_0" ref="S57"/>
    <hyperlink location="Validation_D007_J203_S28_0" ref="S58"/>
    <hyperlink location="Validation_K009_J203_T28_0" ref="T57"/>
    <hyperlink location="Validation_D007_J203_T28_0" ref="T58"/>
    <hyperlink location="Validation_K009_J203_U28_0" ref="U57"/>
    <hyperlink location="Validation_D007_J203_U28_0" ref="U58"/>
    <hyperlink location="Validation_K009_J203_V28_0" ref="V57"/>
    <hyperlink location="Validation_D007_J203_V28_0" ref="V58"/>
    <hyperlink location="Validation_K009_J203_W28_0" ref="W57"/>
    <hyperlink location="Validation_D007_J203_W28_0" ref="W58"/>
    <hyperlink location="Validation_K009_J203_X28_0" ref="X57"/>
    <hyperlink location="Validation_D007_J203_X28_0" ref="X58"/>
    <hyperlink location="Validation_K009_J203_Y28_0" ref="Y57"/>
    <hyperlink location="Validation_D007_J203_Y28_0" ref="Y58"/>
    <hyperlink location="Validation_K009_J203_K29_0" ref="K59"/>
    <hyperlink location="Validation_D009_J203_K29_0" ref="K60"/>
    <hyperlink location="Validation_K009_J203_L29_0" ref="L59"/>
    <hyperlink location="Validation_D009_J203_L29_0" ref="L60"/>
    <hyperlink location="Validation_K009_J203_M29_0" ref="M59"/>
    <hyperlink location="Validation_D009_J203_M29_0" ref="M60"/>
    <hyperlink location="Validation_K009_J203_N29_0" ref="N59"/>
    <hyperlink location="Validation_D009_J203_N29_0" ref="N60"/>
    <hyperlink location="Validation_K009_J203_O29_0" ref="O59"/>
    <hyperlink location="Validation_D009_J203_O29_0" ref="O60"/>
    <hyperlink location="Validation_K009_J203_P29_0" ref="P59"/>
    <hyperlink location="Validation_D009_J203_P29_0" ref="P60"/>
    <hyperlink location="Validation_K009_J203_Q29_0" ref="Q59"/>
    <hyperlink location="Validation_D009_J203_Q29_0" ref="Q60"/>
    <hyperlink location="Validation_K009_J203_R29_0" ref="R59"/>
    <hyperlink location="Validation_D009_J203_R29_0" ref="R60"/>
    <hyperlink location="Validation_K009_J203_S29_0" ref="S59"/>
    <hyperlink location="Validation_D009_J203_S29_0" ref="S60"/>
    <hyperlink location="Validation_K009_J203_T29_0" ref="T59"/>
    <hyperlink location="Validation_D009_J203_T29_0" ref="T60"/>
    <hyperlink location="Validation_K009_J203_U29_0" ref="U59"/>
    <hyperlink location="Validation_D009_J203_U29_0" ref="U60"/>
    <hyperlink location="Validation_K009_J203_V29_0" ref="V59"/>
    <hyperlink location="Validation_D009_J203_V29_0" ref="V60"/>
    <hyperlink location="Validation_K009_J203_W29_0" ref="W59"/>
    <hyperlink location="Validation_D009_J203_W29_0" ref="W60"/>
    <hyperlink location="Validation_K009_J203_X29_0" ref="X59"/>
    <hyperlink location="Validation_D009_J203_X29_0" ref="X60"/>
    <hyperlink location="Validation_K009_J203_Y29_0" ref="Y59"/>
    <hyperlink location="Validation_D009_J203_Y29_0" ref="Y60"/>
    <hyperlink location="Validation_K009_J203_K30_0" ref="K61"/>
    <hyperlink location="Validation_D008_J203_K30_0" ref="K62"/>
    <hyperlink location="Validation_K009_J203_L30_0" ref="L61"/>
    <hyperlink location="Validation_D008_J203_L30_0" ref="L62"/>
    <hyperlink location="Validation_K009_J203_M30_0" ref="M61"/>
    <hyperlink location="Validation_D008_J203_M30_0" ref="M62"/>
    <hyperlink location="Validation_K009_J203_N30_0" ref="N61"/>
    <hyperlink location="Validation_D008_J203_N30_0" ref="N62"/>
    <hyperlink location="Validation_K009_J203_O30_0" ref="O61"/>
    <hyperlink location="Validation_D008_J203_O30_0" ref="O62"/>
    <hyperlink location="Validation_K009_J203_P30_0" ref="P61"/>
    <hyperlink location="Validation_D008_J203_P30_0" ref="P62"/>
    <hyperlink location="Validation_K009_J203_Q30_0" ref="Q61"/>
    <hyperlink location="Validation_D008_J203_Q30_0" ref="Q62"/>
    <hyperlink location="Validation_K009_J203_R30_0" ref="R61"/>
    <hyperlink location="Validation_D008_J203_R30_0" ref="R62"/>
    <hyperlink location="Validation_K009_J203_S30_0" ref="S61"/>
    <hyperlink location="Validation_D008_J203_S30_0" ref="S62"/>
    <hyperlink location="Validation_K009_J203_T30_0" ref="T61"/>
    <hyperlink location="Validation_D008_J203_T30_0" ref="T62"/>
    <hyperlink location="Validation_K009_J203_U30_0" ref="U61"/>
    <hyperlink location="Validation_D008_J203_U30_0" ref="U62"/>
    <hyperlink location="Validation_K009_J203_V30_0" ref="V61"/>
    <hyperlink location="Validation_D008_J203_V30_0" ref="V62"/>
    <hyperlink location="Validation_K009_J203_W30_0" ref="W61"/>
    <hyperlink location="Validation_D008_J203_W30_0" ref="W62"/>
    <hyperlink location="Validation_K009_J203_X30_0" ref="X61"/>
    <hyperlink location="Validation_D008_J203_X30_0" ref="X62"/>
    <hyperlink location="Validation_K009_J203_Y30_0" ref="Y61"/>
    <hyperlink location="Validation_D008_J203_Y30_0" ref="Y62"/>
    <hyperlink location="Validation_K008_J203_K41_0" ref="K63"/>
    <hyperlink location="Validation_D007_J203_K41_0" ref="K64"/>
    <hyperlink location="Validation_K008_J203_L41_0" ref="L63"/>
    <hyperlink location="Validation_D007_J203_L41_0" ref="L64"/>
    <hyperlink location="Validation_K008_J203_M41_0" ref="M63"/>
    <hyperlink location="Validation_D007_J203_M41_0" ref="M64"/>
    <hyperlink location="Validation_K008_J203_N41_0" ref="N63"/>
    <hyperlink location="Validation_D007_J203_N41_0" ref="N64"/>
    <hyperlink location="Validation_K008_J203_O41_0" ref="O63"/>
    <hyperlink location="Validation_D007_J203_O41_0" ref="O64"/>
    <hyperlink location="Validation_K008_J203_P41_0" ref="P63"/>
    <hyperlink location="Validation_D007_J203_P41_0" ref="P64"/>
    <hyperlink location="Validation_K008_J203_Q41_0" ref="Q63"/>
    <hyperlink location="Validation_D007_J203_Q41_0" ref="Q64"/>
    <hyperlink location="Validation_K008_J203_R41_0" ref="R63"/>
    <hyperlink location="Validation_D007_J203_R41_0" ref="R64"/>
    <hyperlink location="Validation_K008_J203_S41_0" ref="S63"/>
    <hyperlink location="Validation_D007_J203_S41_0" ref="S64"/>
    <hyperlink location="Validation_K008_J203_T41_0" ref="T63"/>
    <hyperlink location="Validation_D007_J203_T41_0" ref="T64"/>
    <hyperlink location="Validation_K008_J203_U41_0" ref="U63"/>
    <hyperlink location="Validation_D007_J203_U41_0" ref="U64"/>
    <hyperlink location="Validation_K008_J203_V41_0" ref="V63"/>
    <hyperlink location="Validation_D007_J203_V41_0" ref="V64"/>
    <hyperlink location="Validation_K008_J203_W41_0" ref="W63"/>
    <hyperlink location="Validation_D007_J203_W41_0" ref="W64"/>
    <hyperlink location="Validation_K008_J203_X41_0" ref="X63"/>
    <hyperlink location="Validation_D007_J203_X41_0" ref="X64"/>
    <hyperlink location="Validation_K008_J203_Y41_0" ref="Y63"/>
    <hyperlink location="Validation_D007_J203_Y41_0" ref="Y64"/>
    <hyperlink location="Validation_D009_J203_K42_0" ref="K65"/>
    <hyperlink location="Validation_K008_J203_K42_0" ref="K66"/>
    <hyperlink location="Validation_D009_J203_L42_0" ref="L65"/>
    <hyperlink location="Validation_K008_J203_L42_0" ref="L66"/>
    <hyperlink location="Validation_D009_J203_M42_0" ref="M65"/>
    <hyperlink location="Validation_K008_J203_M42_0" ref="M66"/>
    <hyperlink location="Validation_D009_J203_N42_0" ref="N65"/>
    <hyperlink location="Validation_K008_J203_N42_0" ref="N66"/>
    <hyperlink location="Validation_D009_J203_O42_0" ref="O65"/>
    <hyperlink location="Validation_K008_J203_O42_0" ref="O66"/>
    <hyperlink location="Validation_D009_J203_P42_0" ref="P65"/>
    <hyperlink location="Validation_K008_J203_P42_0" ref="P66"/>
    <hyperlink location="Validation_D009_J203_Q42_0" ref="Q65"/>
    <hyperlink location="Validation_K008_J203_Q42_0" ref="Q66"/>
    <hyperlink location="Validation_D009_J203_R42_0" ref="R65"/>
    <hyperlink location="Validation_K008_J203_R42_0" ref="R66"/>
    <hyperlink location="Validation_D009_J203_S42_0" ref="S65"/>
    <hyperlink location="Validation_K008_J203_S42_0" ref="S66"/>
    <hyperlink location="Validation_D009_J203_T42_0" ref="T65"/>
    <hyperlink location="Validation_K008_J203_T42_0" ref="T66"/>
    <hyperlink location="Validation_D009_J203_U42_0" ref="U65"/>
    <hyperlink location="Validation_K008_J203_U42_0" ref="U66"/>
    <hyperlink location="Validation_D009_J203_V42_0" ref="V65"/>
    <hyperlink location="Validation_K008_J203_V42_0" ref="V66"/>
    <hyperlink location="Validation_D009_J203_W42_0" ref="W65"/>
    <hyperlink location="Validation_K008_J203_W42_0" ref="W66"/>
    <hyperlink location="Validation_D009_J203_X42_0" ref="X65"/>
    <hyperlink location="Validation_K008_J203_X42_0" ref="X66"/>
    <hyperlink location="Validation_D009_J203_Y42_0" ref="Y65"/>
    <hyperlink location="Validation_K008_J203_Y42_0" ref="Y66"/>
    <hyperlink location="Validation_D008_J203_K43_0" ref="K67"/>
    <hyperlink location="Validation_K008_J203_K43_0" ref="K68"/>
    <hyperlink location="Validation_D008_J203_L43_0" ref="L67"/>
    <hyperlink location="Validation_K008_J203_L43_0" ref="L68"/>
    <hyperlink location="Validation_D008_J203_M43_0" ref="M67"/>
    <hyperlink location="Validation_K008_J203_M43_0" ref="M68"/>
    <hyperlink location="Validation_D008_J203_N43_0" ref="N67"/>
    <hyperlink location="Validation_K008_J203_N43_0" ref="N68"/>
    <hyperlink location="Validation_D008_J203_O43_0" ref="O67"/>
    <hyperlink location="Validation_K008_J203_O43_0" ref="O68"/>
    <hyperlink location="Validation_D008_J203_P43_0" ref="P67"/>
    <hyperlink location="Validation_K008_J203_P43_0" ref="P68"/>
    <hyperlink location="Validation_D008_J203_Q43_0" ref="Q67"/>
    <hyperlink location="Validation_K008_J203_Q43_0" ref="Q68"/>
    <hyperlink location="Validation_D008_J203_R43_0" ref="R67"/>
    <hyperlink location="Validation_K008_J203_R43_0" ref="R68"/>
    <hyperlink location="Validation_D008_J203_S43_0" ref="S67"/>
    <hyperlink location="Validation_K008_J203_S43_0" ref="S68"/>
    <hyperlink location="Validation_D008_J203_T43_0" ref="T67"/>
    <hyperlink location="Validation_K008_J203_T43_0" ref="T68"/>
    <hyperlink location="Validation_D008_J203_U43_0" ref="U67"/>
    <hyperlink location="Validation_K008_J203_U43_0" ref="U68"/>
    <hyperlink location="Validation_D008_J203_V43_0" ref="V67"/>
    <hyperlink location="Validation_K008_J203_V43_0" ref="V68"/>
    <hyperlink location="Validation_D008_J203_W43_0" ref="W67"/>
    <hyperlink location="Validation_K008_J203_W43_0" ref="W68"/>
    <hyperlink location="Validation_D008_J203_X43_0" ref="X67"/>
    <hyperlink location="Validation_K008_J203_X43_0" ref="X68"/>
    <hyperlink location="Validation_D008_J203_Y43_0" ref="Y67"/>
    <hyperlink location="Validation_K008_J203_Y43_0" ref="Y68"/>
    <hyperlink location="Validation_K009_J203_K44_0" ref="K69"/>
    <hyperlink location="Validation_D007_J203_K44_0" ref="K70"/>
    <hyperlink location="Validation_K009_J203_L44_0" ref="L69"/>
    <hyperlink location="Validation_D007_J203_L44_0" ref="L70"/>
    <hyperlink location="Validation_K009_J203_M44_0" ref="M69"/>
    <hyperlink location="Validation_D007_J203_M44_0" ref="M70"/>
    <hyperlink location="Validation_K009_J203_N44_0" ref="N69"/>
    <hyperlink location="Validation_D007_J203_N44_0" ref="N70"/>
    <hyperlink location="Validation_K009_J203_O44_0" ref="O69"/>
    <hyperlink location="Validation_D007_J203_O44_0" ref="O70"/>
    <hyperlink location="Validation_K009_J203_P44_0" ref="P69"/>
    <hyperlink location="Validation_D007_J203_P44_0" ref="P70"/>
    <hyperlink location="Validation_K009_J203_Q44_0" ref="Q69"/>
    <hyperlink location="Validation_D007_J203_Q44_0" ref="Q70"/>
    <hyperlink location="Validation_K009_J203_R44_0" ref="R69"/>
    <hyperlink location="Validation_D007_J203_R44_0" ref="R70"/>
    <hyperlink location="Validation_K009_J203_S44_0" ref="S69"/>
    <hyperlink location="Validation_D007_J203_S44_0" ref="S70"/>
    <hyperlink location="Validation_K009_J203_T44_0" ref="T69"/>
    <hyperlink location="Validation_D007_J203_T44_0" ref="T70"/>
    <hyperlink location="Validation_K009_J203_U44_0" ref="U69"/>
    <hyperlink location="Validation_D007_J203_U44_0" ref="U70"/>
    <hyperlink location="Validation_K009_J203_V44_0" ref="V69"/>
    <hyperlink location="Validation_D007_J203_V44_0" ref="V70"/>
    <hyperlink location="Validation_K009_J203_W44_0" ref="W69"/>
    <hyperlink location="Validation_D007_J203_W44_0" ref="W70"/>
    <hyperlink location="Validation_K009_J203_X44_0" ref="X69"/>
    <hyperlink location="Validation_D007_J203_X44_0" ref="X70"/>
    <hyperlink location="Validation_K009_J203_Y44_0" ref="Y69"/>
    <hyperlink location="Validation_D007_J203_Y44_0" ref="Y70"/>
    <hyperlink location="Validation_D009_J203_K45_0" ref="K71"/>
    <hyperlink location="Validation_K009_J203_K45_0" ref="K72"/>
    <hyperlink location="Validation_D009_J203_L45_0" ref="L71"/>
    <hyperlink location="Validation_K009_J203_L45_0" ref="L72"/>
    <hyperlink location="Validation_D009_J203_M45_0" ref="M71"/>
    <hyperlink location="Validation_K009_J203_M45_0" ref="M72"/>
    <hyperlink location="Validation_D009_J203_N45_0" ref="N71"/>
    <hyperlink location="Validation_K009_J203_N45_0" ref="N72"/>
    <hyperlink location="Validation_D009_J203_O45_0" ref="O71"/>
    <hyperlink location="Validation_K009_J203_O45_0" ref="O72"/>
    <hyperlink location="Validation_D009_J203_P45_0" ref="P71"/>
    <hyperlink location="Validation_K009_J203_P45_0" ref="P72"/>
    <hyperlink location="Validation_D009_J203_Q45_0" ref="Q71"/>
    <hyperlink location="Validation_K009_J203_Q45_0" ref="Q72"/>
    <hyperlink location="Validation_D009_J203_R45_0" ref="R71"/>
    <hyperlink location="Validation_K009_J203_R45_0" ref="R72"/>
    <hyperlink location="Validation_D009_J203_S45_0" ref="S71"/>
    <hyperlink location="Validation_K009_J203_S45_0" ref="S72"/>
    <hyperlink location="Validation_D009_J203_T45_0" ref="T71"/>
    <hyperlink location="Validation_K009_J203_T45_0" ref="T72"/>
    <hyperlink location="Validation_D009_J203_U45_0" ref="U71"/>
    <hyperlink location="Validation_K009_J203_U45_0" ref="U72"/>
    <hyperlink location="Validation_D009_J203_V45_0" ref="V71"/>
    <hyperlink location="Validation_K009_J203_V45_0" ref="V72"/>
    <hyperlink location="Validation_D009_J203_W45_0" ref="W71"/>
    <hyperlink location="Validation_K009_J203_W45_0" ref="W72"/>
    <hyperlink location="Validation_D009_J203_X45_0" ref="X71"/>
    <hyperlink location="Validation_K009_J203_X45_0" ref="X72"/>
    <hyperlink location="Validation_D009_J203_Y45_0" ref="Y71"/>
    <hyperlink location="Validation_K009_J203_Y45_0" ref="Y72"/>
    <hyperlink location="Validation_D008_J203_K46_0" ref="K73"/>
    <hyperlink location="Validation_K009_J203_K46_0" ref="K74"/>
    <hyperlink location="Validation_D008_J203_L46_0" ref="L73"/>
    <hyperlink location="Validation_K009_J203_L46_0" ref="L74"/>
    <hyperlink location="Validation_D008_J203_M46_0" ref="M73"/>
    <hyperlink location="Validation_K009_J203_M46_0" ref="M74"/>
    <hyperlink location="Validation_D008_J203_N46_0" ref="N73"/>
    <hyperlink location="Validation_K009_J203_N46_0" ref="N74"/>
    <hyperlink location="Validation_D008_J203_O46_0" ref="O73"/>
    <hyperlink location="Validation_K009_J203_O46_0" ref="O74"/>
    <hyperlink location="Validation_D008_J203_P46_0" ref="P73"/>
    <hyperlink location="Validation_K009_J203_P46_0" ref="P74"/>
    <hyperlink location="Validation_D008_J203_Q46_0" ref="Q73"/>
    <hyperlink location="Validation_K009_J203_Q46_0" ref="Q74"/>
    <hyperlink location="Validation_D008_J203_R46_0" ref="R73"/>
    <hyperlink location="Validation_K009_J203_R46_0" ref="R74"/>
    <hyperlink location="Validation_D008_J203_S46_0" ref="S73"/>
    <hyperlink location="Validation_K009_J203_S46_0" ref="S74"/>
    <hyperlink location="Validation_D008_J203_T46_0" ref="T73"/>
    <hyperlink location="Validation_K009_J203_T46_0" ref="T74"/>
    <hyperlink location="Validation_D008_J203_U46_0" ref="U73"/>
    <hyperlink location="Validation_K009_J203_U46_0" ref="U74"/>
    <hyperlink location="Validation_D008_J203_V46_0" ref="V73"/>
    <hyperlink location="Validation_K009_J203_V46_0" ref="V74"/>
    <hyperlink location="Validation_D008_J203_W46_0" ref="W73"/>
    <hyperlink location="Validation_K009_J203_W46_0" ref="W74"/>
    <hyperlink location="Validation_D008_J203_X46_0" ref="X73"/>
    <hyperlink location="Validation_K009_J203_X46_0" ref="X74"/>
    <hyperlink location="Validation_D008_J203_Y46_0" ref="Y73"/>
    <hyperlink location="Validation_K009_J203_Y46_0" ref="Y74"/>
    <hyperlink location="Validation_K013_J203_K48_0" ref="K75"/>
    <hyperlink location="Validation_K013_J203_L48_0" ref="L75"/>
    <hyperlink location="Validation_K013_J203_M48_0" ref="M75"/>
    <hyperlink location="Validation_K013_J203_N48_0" ref="N75"/>
    <hyperlink location="Validation_K013_J203_O48_0" ref="O75"/>
    <hyperlink location="Validation_K013_J203_P48_0" ref="P75"/>
    <hyperlink location="Validation_K013_J203_Q48_0" ref="Q75"/>
    <hyperlink location="Validation_K013_J203_R48_0" ref="R75"/>
    <hyperlink location="Validation_K013_J203_S48_0" ref="S75"/>
    <hyperlink location="Validation_K013_J203_T48_0" ref="T75"/>
    <hyperlink location="Validation_K013_J203_U48_0" ref="U75"/>
    <hyperlink location="Validation_K013_J203_V48_0" ref="V75"/>
    <hyperlink location="Validation_K013_J203_W48_0" ref="W75"/>
    <hyperlink location="Validation_K013_J203_X48_0" ref="X75"/>
    <hyperlink location="Validation_K013_J203_Y48_0" ref="Y75"/>
  </hyperlinks>
  <printOptions gridLinesSet="0"/>
  <pageMargins left="0.39370078740157483" right="0.39370078740157483" top="0.47244094488188981" bottom="0.59055118110236227" header="0.31496062992125984" footer="0.31496062992125984"/>
  <pageSetup paperSize="9" scale="47" orientation="landscape" r:id="rId2"/>
  <headerFooter>
    <oddFooter><![CDATA[&L&G   &"Arial,Fett"confidentiel&C&D&Rpage &P]]></oddFooter>
  </headerFooter>
  <drawing r:id="rId5"/>
  <legacyDrawing r:id="rId7"/>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AO36"/>
  <sheetViews>
    <sheetView showGridLines="0" showRowColHeaders="0" showZeros="true" topLeftCell="B1" zoomScale="80" zoomScaleNormal="80" workbookViewId="0">
      <pane xSplit="9" ySplit="20" topLeftCell="K21" activePane="bottomRight" state="frozen"/>
      <selection activeCell="D2" sqref="D2"/>
      <selection pane="topRight" activeCell="D2" sqref="D2"/>
      <selection pane="bottomLeft" activeCell="D2" sqref="D2"/>
      <selection pane="bottomRight" activeCell="K21" sqref="K21"/>
    </sheetView>
  </sheetViews>
  <sheetFormatPr baseColWidth="10" defaultColWidth="11.54296875" defaultRowHeight="12.5" x14ac:dyDescent="0.25"/>
  <cols>
    <col min="41" max="16384" style="18" width="11.54296875" collapsed="true"/>
    <col min="40" max="40" style="18" width="12.78125" collapsed="true" customWidth="true"/>
    <col min="39" max="39" style="18" width="12.78125" collapsed="true" customWidth="true"/>
    <col min="35" max="35" customWidth="true" style="18" width="12.78125" collapsed="true"/>
    <col min="34" max="34" customWidth="true" style="18" width="12.78125" collapsed="true"/>
    <col min="33" max="33" customWidth="true" style="18" width="12.78125" collapsed="true"/>
    <col min="32" max="32" customWidth="true" style="18" width="12.78125" collapsed="true"/>
    <col min="31" max="31" customWidth="true" style="18" width="12.78125" collapsed="true"/>
    <col min="30" max="30" customWidth="true" style="18" width="12.78125" collapsed="true"/>
    <col min="29" max="29" customWidth="true" style="18" width="12.78125" collapsed="true"/>
    <col min="1" max="1" customWidth="true" hidden="true" style="18" width="1.81640625" collapsed="false"/>
    <col min="2" max="2" bestFit="true" customWidth="true" style="18" width="13.453125" collapsed="false"/>
    <col min="3" max="3" customWidth="true" hidden="true" style="18" width="9.7265625" collapsed="false"/>
    <col min="4" max="4" customWidth="true" style="18" width="43.26953125" collapsed="false"/>
    <col min="5" max="5" customWidth="true" hidden="true" style="18" width="4.7265625" collapsed="false"/>
    <col min="6" max="6" customWidth="true" style="18" width="4.7265625" collapsed="false"/>
    <col min="7" max="9" customWidth="true" hidden="true" style="77" width="3.54296875" collapsed="false"/>
    <col min="10" max="10" customWidth="true" hidden="true" style="18" width="14.81640625" collapsed="false"/>
    <col min="11" max="25" customWidth="true" style="18" width="15.7265625" collapsed="false"/>
    <col min="26" max="26" customWidth="true" style="18" width="1.7265625" collapsed="false"/>
    <col min="27" max="27" customWidth="true" style="18" width="9.54296875" collapsed="false"/>
    <col min="28" max="28" customWidth="true" style="18" width="12.78125" collapsed="false"/>
    <col min="36" max="36" customWidth="true" style="37" width="12.78125" collapsed="false"/>
    <col min="37" max="37" customWidth="true" style="18" width="12.78125" collapsed="false"/>
    <col min="38" max="38" style="18" width="12.78125" collapsed="false" customWidth="true"/>
  </cols>
  <sheetData>
    <row r="1" spans="1:36" ht="22" customHeight="1" x14ac:dyDescent="0.4">
      <c r="A1" s="19"/>
      <c r="B1" s="67" t="str">
        <f>I_ReportName</f>
        <v>JAHR_U</v>
      </c>
      <c r="D1" s="15" t="s">
        <v>218</v>
      </c>
      <c r="E1" s="19"/>
      <c r="H1" s="78"/>
      <c r="I1" s="78"/>
      <c r="K1" s="137" t="s">
        <v>219</v>
      </c>
      <c r="L1" s="137"/>
      <c r="M1" s="137"/>
      <c r="N1" s="137"/>
      <c r="O1" s="137"/>
      <c r="P1" s="137"/>
      <c r="Q1" s="137"/>
      <c r="R1" s="137"/>
      <c r="S1" s="137"/>
      <c r="T1" s="137"/>
      <c r="U1" s="35"/>
      <c r="AB1" s="29"/>
      <c r="AC1" s="29"/>
      <c r="AD1" s="29"/>
      <c r="AE1" s="29"/>
    </row>
    <row r="2" spans="1:36" ht="22" customHeight="1" x14ac:dyDescent="0.35">
      <c r="A2" s="19"/>
      <c r="B2" s="67" t="s">
        <v>157</v>
      </c>
      <c r="D2" s="221" t="s">
        <v>516</v>
      </c>
      <c r="E2" s="19"/>
      <c r="H2" s="78"/>
      <c r="I2" s="78"/>
      <c r="K2" s="138" t="s">
        <v>220</v>
      </c>
      <c r="L2" s="138"/>
      <c r="M2" s="138"/>
      <c r="N2" s="138"/>
      <c r="O2" s="138"/>
      <c r="P2" s="138"/>
      <c r="Q2" s="138"/>
      <c r="R2" s="138"/>
      <c r="S2" s="138"/>
      <c r="T2" s="138"/>
      <c r="U2" s="35"/>
      <c r="AB2" s="30"/>
      <c r="AC2" s="30"/>
      <c r="AD2" s="30"/>
      <c r="AE2" s="30"/>
    </row>
    <row r="3" spans="1:36" ht="22" customHeight="1" x14ac:dyDescent="0.3">
      <c r="A3" s="19"/>
      <c r="B3" s="67" t="str">
        <f>I_SubjectId</f>
        <v>XXXXXX</v>
      </c>
      <c r="D3" s="15" t="s">
        <v>507</v>
      </c>
      <c r="E3" s="19"/>
      <c r="H3" s="78"/>
      <c r="I3" s="78"/>
      <c r="K3" s="51" t="s">
        <v>342</v>
      </c>
      <c r="L3" s="52"/>
      <c r="M3" s="52"/>
      <c r="N3" s="52"/>
      <c r="O3" s="52"/>
      <c r="P3" s="53"/>
      <c r="Q3" s="53"/>
      <c r="R3" s="53"/>
      <c r="S3" s="53"/>
      <c r="T3" s="52"/>
      <c r="AB3" s="31"/>
      <c r="AC3" s="31"/>
      <c r="AD3" s="31"/>
      <c r="AE3" s="31"/>
    </row>
    <row r="4" spans="1:36" ht="22" customHeight="1" x14ac:dyDescent="0.35">
      <c r="A4" s="24"/>
      <c r="B4" s="68" t="str">
        <f>I_ReferDate</f>
        <v>jj.mm.aaaa</v>
      </c>
      <c r="D4" s="15" t="s">
        <v>216</v>
      </c>
      <c r="E4" s="24"/>
      <c r="H4" s="78"/>
      <c r="I4" s="78"/>
      <c r="K4" s="63"/>
      <c r="U4" s="25"/>
      <c r="V4" s="25"/>
      <c r="W4" s="25"/>
    </row>
    <row r="5" spans="1:36" s="27" customFormat="1" ht="20.149999999999999" customHeight="1" x14ac:dyDescent="0.25">
      <c r="A5" s="37"/>
      <c r="B5" s="155">
        <f>COUNTIFS(AB21:AD26,"*ERROR*")+COUNTIFS(K29:Y32,"*ERROR*")+COUNTIFS(AB29:AO30,"*ERROR*")</f>
      </c>
      <c r="D5" s="216" t="s">
        <v>503</v>
      </c>
      <c r="E5" s="37"/>
      <c r="F5" s="102"/>
      <c r="G5" s="79"/>
      <c r="H5" s="80"/>
      <c r="I5" s="80"/>
      <c r="J5" s="37"/>
      <c r="K5" s="168" t="s">
        <v>279</v>
      </c>
      <c r="L5" s="37"/>
      <c r="M5" s="37"/>
      <c r="N5" s="37"/>
      <c r="O5" s="37"/>
      <c r="P5" s="37"/>
      <c r="Q5" s="37"/>
      <c r="R5" s="37"/>
      <c r="S5" s="37"/>
      <c r="T5" s="37"/>
      <c r="U5" s="37"/>
      <c r="V5" s="37"/>
      <c r="W5" s="37"/>
      <c r="Z5" s="37"/>
      <c r="AG5" s="18"/>
      <c r="AH5" s="18"/>
      <c r="AI5" s="18"/>
      <c r="AJ5" s="37"/>
    </row>
    <row r="6" spans="1:36" ht="20.149999999999999" customHeight="1" x14ac:dyDescent="0.25">
      <c r="A6" s="37"/>
      <c r="B6" s="155">
        <f>COUNTIFS(AB21:AD26,"*WARNING*")+COUNTIFS(K29:Y32,"*WARNING*")+COUNTIFS(AB29:AO30,"*WARNING*")</f>
      </c>
      <c r="C6" s="27"/>
      <c r="D6" s="216" t="s">
        <v>504</v>
      </c>
      <c r="E6" s="37"/>
      <c r="F6" s="102"/>
      <c r="G6" s="80"/>
      <c r="H6" s="80"/>
      <c r="I6" s="80"/>
      <c r="J6" s="37"/>
      <c r="K6" s="37"/>
      <c r="L6" s="37"/>
      <c r="M6" s="37"/>
      <c r="N6" s="37"/>
      <c r="O6" s="37"/>
      <c r="P6" s="37"/>
      <c r="Q6" s="37"/>
      <c r="R6" s="37"/>
      <c r="S6" s="37"/>
      <c r="T6" s="37"/>
      <c r="U6" s="37"/>
      <c r="V6" s="37"/>
      <c r="W6" s="37"/>
      <c r="X6" s="37"/>
      <c r="Y6" s="37"/>
      <c r="Z6" s="37"/>
    </row>
    <row r="7" spans="1:36" ht="15" hidden="1" customHeight="1" x14ac:dyDescent="0.25">
      <c r="A7" s="37"/>
      <c r="B7" s="37"/>
      <c r="C7" s="69"/>
      <c r="D7" s="37"/>
      <c r="E7" s="37"/>
      <c r="F7" s="102"/>
      <c r="G7" s="80"/>
      <c r="H7" s="80"/>
      <c r="I7" s="80"/>
      <c r="J7" s="37"/>
      <c r="K7" s="37"/>
      <c r="L7" s="37"/>
      <c r="M7" s="37"/>
      <c r="N7" s="37"/>
      <c r="O7" s="37"/>
      <c r="P7" s="37"/>
      <c r="Q7" s="37"/>
      <c r="R7" s="37"/>
      <c r="S7" s="37"/>
      <c r="T7" s="37"/>
      <c r="U7" s="37"/>
      <c r="V7" s="37"/>
      <c r="W7" s="37"/>
      <c r="X7" s="37"/>
      <c r="Y7" s="37"/>
      <c r="Z7" s="37"/>
    </row>
    <row r="8" spans="1:36" ht="15" hidden="1" customHeight="1" x14ac:dyDescent="0.25">
      <c r="A8" s="37"/>
      <c r="B8" s="37"/>
      <c r="C8" s="69"/>
      <c r="D8" s="37"/>
      <c r="E8" s="37"/>
      <c r="F8" s="102"/>
      <c r="G8" s="80"/>
      <c r="H8" s="80"/>
      <c r="I8" s="80"/>
      <c r="J8" s="37"/>
      <c r="K8" s="37"/>
      <c r="L8" s="37"/>
      <c r="M8" s="37"/>
      <c r="N8" s="37"/>
      <c r="O8" s="37"/>
      <c r="P8" s="37"/>
      <c r="Q8" s="37"/>
      <c r="R8" s="37"/>
      <c r="S8" s="37"/>
      <c r="T8" s="37"/>
      <c r="U8" s="37"/>
      <c r="V8" s="37"/>
      <c r="W8" s="37"/>
      <c r="X8" s="37"/>
      <c r="Y8" s="37"/>
      <c r="Z8" s="37"/>
    </row>
    <row r="9" spans="1:36" ht="15" hidden="1" customHeight="1" x14ac:dyDescent="0.25">
      <c r="A9" s="37"/>
      <c r="B9" s="37"/>
      <c r="C9" s="69"/>
      <c r="D9" s="37"/>
      <c r="E9" s="37"/>
      <c r="F9" s="102"/>
      <c r="G9" s="80"/>
      <c r="H9" s="80"/>
      <c r="I9" s="80"/>
      <c r="J9" s="37"/>
      <c r="K9" s="37"/>
      <c r="L9" s="37"/>
      <c r="M9" s="37"/>
      <c r="N9" s="37"/>
      <c r="O9" s="37"/>
      <c r="P9" s="37"/>
      <c r="Q9" s="37"/>
      <c r="R9" s="37"/>
      <c r="S9" s="37"/>
      <c r="T9" s="37"/>
      <c r="U9" s="37"/>
      <c r="V9" s="37"/>
      <c r="W9" s="37"/>
      <c r="X9" s="37"/>
      <c r="Y9" s="37"/>
      <c r="Z9" s="37"/>
    </row>
    <row r="10" spans="1:36" ht="15" hidden="1" customHeight="1" x14ac:dyDescent="0.25">
      <c r="A10" s="163"/>
      <c r="B10" s="163"/>
      <c r="C10" s="163"/>
      <c r="D10" s="163"/>
      <c r="E10" s="163"/>
      <c r="F10" s="163"/>
      <c r="G10" s="80"/>
      <c r="H10" s="80"/>
      <c r="I10" s="80"/>
      <c r="J10" s="163"/>
      <c r="K10" s="163"/>
      <c r="L10" s="163"/>
      <c r="M10" s="163"/>
      <c r="N10" s="163"/>
      <c r="O10" s="163"/>
      <c r="P10" s="163"/>
      <c r="Q10" s="163"/>
      <c r="R10" s="163"/>
      <c r="S10" s="163"/>
      <c r="T10" s="163"/>
      <c r="U10" s="163"/>
      <c r="V10" s="163"/>
      <c r="W10" s="163"/>
      <c r="X10" s="163"/>
      <c r="Y10" s="163"/>
      <c r="Z10" s="163"/>
      <c r="AJ10" s="163"/>
    </row>
    <row r="11" spans="1:36" ht="15" hidden="1" customHeight="1" x14ac:dyDescent="0.25">
      <c r="A11" s="37"/>
      <c r="B11" s="37"/>
      <c r="C11" s="69"/>
      <c r="D11" s="37"/>
      <c r="E11" s="37"/>
      <c r="F11" s="102"/>
      <c r="G11" s="80"/>
      <c r="H11" s="80"/>
      <c r="I11" s="80"/>
      <c r="J11" s="37"/>
      <c r="K11" s="37"/>
      <c r="L11" s="37"/>
      <c r="M11" s="37"/>
      <c r="N11" s="37"/>
      <c r="O11" s="37"/>
      <c r="P11" s="37"/>
      <c r="Q11" s="37"/>
      <c r="R11" s="37"/>
      <c r="S11" s="37"/>
      <c r="T11" s="37"/>
      <c r="U11" s="37"/>
      <c r="V11" s="37"/>
      <c r="W11" s="37"/>
      <c r="X11" s="37"/>
      <c r="Y11" s="37"/>
      <c r="Z11" s="37"/>
    </row>
    <row r="12" spans="1:36" ht="15" hidden="1" customHeight="1" x14ac:dyDescent="0.25">
      <c r="A12" s="37"/>
      <c r="B12" s="37"/>
      <c r="C12" s="69"/>
      <c r="D12" s="37"/>
      <c r="E12" s="37"/>
      <c r="F12" s="102"/>
      <c r="G12" s="80"/>
      <c r="H12" s="80"/>
      <c r="I12" s="80"/>
      <c r="J12" s="37"/>
      <c r="K12" s="37"/>
      <c r="L12" s="37"/>
      <c r="M12" s="37"/>
      <c r="N12" s="37"/>
      <c r="O12" s="37"/>
      <c r="P12" s="37"/>
      <c r="Q12" s="37"/>
      <c r="R12" s="37"/>
      <c r="S12" s="37"/>
      <c r="T12" s="37"/>
      <c r="U12" s="37"/>
      <c r="V12" s="37"/>
      <c r="W12" s="37"/>
      <c r="X12" s="37"/>
      <c r="Y12" s="37"/>
      <c r="Z12" s="37"/>
    </row>
    <row r="13" spans="1:36" ht="15" hidden="1" customHeight="1" x14ac:dyDescent="0.25">
      <c r="A13" s="37"/>
      <c r="B13" s="37"/>
      <c r="C13" s="69"/>
      <c r="D13" s="37"/>
      <c r="E13" s="37"/>
      <c r="F13" s="102"/>
      <c r="G13" s="80"/>
      <c r="H13" s="80"/>
      <c r="I13" s="80"/>
      <c r="J13" s="37"/>
      <c r="K13" s="37"/>
      <c r="L13" s="37"/>
      <c r="M13" s="37"/>
      <c r="N13" s="37"/>
      <c r="O13" s="37"/>
      <c r="P13" s="37"/>
      <c r="Q13" s="37"/>
      <c r="R13" s="37"/>
      <c r="S13" s="37"/>
      <c r="T13" s="37"/>
      <c r="U13" s="37"/>
      <c r="V13" s="37"/>
      <c r="W13" s="37"/>
      <c r="X13" s="37"/>
      <c r="Y13" s="37"/>
      <c r="Z13" s="37"/>
    </row>
    <row r="14" spans="1:36" ht="15" hidden="1" customHeight="1" x14ac:dyDescent="0.25">
      <c r="A14" s="37"/>
      <c r="B14" s="37"/>
      <c r="C14" s="69"/>
      <c r="D14" s="37"/>
      <c r="E14" s="37"/>
      <c r="F14" s="102"/>
      <c r="G14" s="80"/>
      <c r="H14" s="80"/>
      <c r="I14" s="80"/>
      <c r="J14" s="37"/>
      <c r="K14" s="37"/>
      <c r="L14" s="37"/>
      <c r="M14" s="37"/>
      <c r="N14" s="37"/>
      <c r="O14" s="37"/>
      <c r="P14" s="37"/>
      <c r="Q14" s="37"/>
      <c r="R14" s="37"/>
      <c r="S14" s="37"/>
      <c r="T14" s="37"/>
      <c r="U14" s="37"/>
      <c r="V14" s="37"/>
      <c r="W14" s="37"/>
      <c r="X14" s="37"/>
      <c r="Y14" s="37"/>
      <c r="Z14" s="37"/>
    </row>
    <row r="15" spans="1:36" ht="15" customHeight="1" x14ac:dyDescent="0.25">
      <c r="A15" s="37"/>
      <c r="B15" s="37"/>
      <c r="C15" s="69"/>
      <c r="D15" s="37"/>
      <c r="E15" s="37"/>
      <c r="F15" s="102"/>
      <c r="G15" s="80"/>
      <c r="H15" s="80"/>
      <c r="I15" s="80"/>
      <c r="J15" s="37"/>
      <c r="K15" s="37"/>
      <c r="L15" s="37"/>
      <c r="M15" s="37"/>
      <c r="N15" s="37"/>
      <c r="O15" s="37"/>
      <c r="P15" s="37"/>
      <c r="Q15" s="37"/>
      <c r="R15" s="37"/>
      <c r="S15" s="37"/>
      <c r="T15" s="37"/>
      <c r="U15" s="37"/>
      <c r="V15" s="37"/>
      <c r="W15" s="37"/>
      <c r="X15" s="37"/>
      <c r="Y15" s="37"/>
      <c r="Z15" s="37"/>
    </row>
    <row r="16" spans="1:36" ht="29.25" customHeight="1" x14ac:dyDescent="0.25">
      <c r="A16" s="33"/>
      <c r="B16" s="33"/>
      <c r="C16" s="33"/>
      <c r="D16" s="34"/>
      <c r="E16" s="33"/>
      <c r="F16" s="42"/>
      <c r="G16" s="81"/>
      <c r="H16" s="81"/>
      <c r="I16" s="81"/>
      <c r="J16" s="34"/>
      <c r="K16" s="237" t="s">
        <v>280</v>
      </c>
      <c r="L16" s="238"/>
      <c r="M16" s="238"/>
      <c r="N16" s="238"/>
      <c r="O16" s="238"/>
      <c r="P16" s="238"/>
      <c r="Q16" s="239"/>
      <c r="R16" s="237" t="s">
        <v>281</v>
      </c>
      <c r="S16" s="238"/>
      <c r="T16" s="238"/>
      <c r="U16" s="238"/>
      <c r="V16" s="238"/>
      <c r="W16" s="238"/>
      <c r="X16" s="238"/>
      <c r="Y16" s="232" t="s">
        <v>282</v>
      </c>
      <c r="Z16" s="42"/>
    </row>
    <row r="17" spans="1:36" ht="28.5" customHeight="1" x14ac:dyDescent="0.25">
      <c r="A17" s="24"/>
      <c r="B17" s="24"/>
      <c r="C17" s="24"/>
      <c r="D17" s="39"/>
      <c r="E17" s="24"/>
      <c r="F17" s="43"/>
      <c r="G17" s="82"/>
      <c r="H17" s="82"/>
      <c r="I17" s="82"/>
      <c r="J17" s="39"/>
      <c r="K17" s="114" t="s">
        <v>2</v>
      </c>
      <c r="L17" s="114" t="s">
        <v>283</v>
      </c>
      <c r="M17" s="114" t="s">
        <v>5</v>
      </c>
      <c r="N17" s="114" t="s">
        <v>3</v>
      </c>
      <c r="O17" s="114" t="s">
        <v>6</v>
      </c>
      <c r="P17" s="114" t="s">
        <v>284</v>
      </c>
      <c r="Q17" s="114" t="s">
        <v>4</v>
      </c>
      <c r="R17" s="114" t="s">
        <v>2</v>
      </c>
      <c r="S17" s="114" t="s">
        <v>283</v>
      </c>
      <c r="T17" s="114" t="s">
        <v>5</v>
      </c>
      <c r="U17" s="114" t="s">
        <v>3</v>
      </c>
      <c r="V17" s="114" t="s">
        <v>6</v>
      </c>
      <c r="W17" s="114" t="s">
        <v>284</v>
      </c>
      <c r="X17" s="114" t="s">
        <v>4</v>
      </c>
      <c r="Y17" s="233"/>
      <c r="Z17" s="43"/>
    </row>
    <row r="18" spans="1:36" x14ac:dyDescent="0.25">
      <c r="A18" s="40"/>
      <c r="B18" s="40"/>
      <c r="C18" s="40"/>
      <c r="D18" s="41"/>
      <c r="E18" s="40"/>
      <c r="F18" s="105"/>
      <c r="G18" s="83"/>
      <c r="H18" s="83"/>
      <c r="I18" s="83"/>
      <c r="J18" s="41"/>
      <c r="K18" s="103" t="str">
        <f>SUBSTITUTE(ADDRESS(1,COLUMN(),4),1,)</f>
        <v>K</v>
      </c>
      <c r="L18" s="103" t="str">
        <f t="shared" ref="L18:Y18" si="0">SUBSTITUTE(ADDRESS(1,COLUMN(),4),1,)</f>
        <v>L</v>
      </c>
      <c r="M18" s="103" t="str">
        <f t="shared" si="0"/>
        <v>M</v>
      </c>
      <c r="N18" s="103" t="str">
        <f t="shared" si="0"/>
        <v>N</v>
      </c>
      <c r="O18" s="103" t="str">
        <f t="shared" si="0"/>
        <v>O</v>
      </c>
      <c r="P18" s="103" t="str">
        <f t="shared" si="0"/>
        <v>P</v>
      </c>
      <c r="Q18" s="103" t="str">
        <f t="shared" si="0"/>
        <v>Q</v>
      </c>
      <c r="R18" s="103" t="str">
        <f t="shared" si="0"/>
        <v>R</v>
      </c>
      <c r="S18" s="103" t="str">
        <f t="shared" si="0"/>
        <v>S</v>
      </c>
      <c r="T18" s="103" t="str">
        <f t="shared" si="0"/>
        <v>T</v>
      </c>
      <c r="U18" s="103" t="str">
        <f t="shared" si="0"/>
        <v>U</v>
      </c>
      <c r="V18" s="103" t="str">
        <f t="shared" si="0"/>
        <v>V</v>
      </c>
      <c r="W18" s="103" t="str">
        <f t="shared" si="0"/>
        <v>W</v>
      </c>
      <c r="X18" s="103" t="str">
        <f t="shared" si="0"/>
        <v>X</v>
      </c>
      <c r="Y18" s="103" t="str">
        <f t="shared" si="0"/>
        <v>Y</v>
      </c>
      <c r="Z18" s="43"/>
      <c r="AH18" s="28"/>
    </row>
    <row r="19" spans="1:36" hidden="1" x14ac:dyDescent="0.25">
      <c r="A19" s="37"/>
      <c r="C19" s="76"/>
      <c r="D19" s="66"/>
      <c r="E19" s="37"/>
      <c r="F19" s="103"/>
      <c r="G19" s="84"/>
      <c r="H19" s="84"/>
      <c r="I19" s="84"/>
      <c r="J19" s="38"/>
      <c r="K19" s="234"/>
      <c r="L19" s="235"/>
      <c r="M19" s="235"/>
      <c r="N19" s="235"/>
      <c r="O19" s="235"/>
      <c r="P19" s="235"/>
      <c r="Q19" s="236"/>
      <c r="R19" s="234"/>
      <c r="S19" s="235"/>
      <c r="T19" s="235"/>
      <c r="U19" s="235"/>
      <c r="V19" s="235"/>
      <c r="W19" s="235"/>
      <c r="X19" s="236"/>
      <c r="Y19" s="99"/>
      <c r="Z19" s="43"/>
    </row>
    <row r="20" spans="1:36" hidden="1" x14ac:dyDescent="0.25">
      <c r="A20" s="69"/>
      <c r="C20" s="76"/>
      <c r="D20" s="71"/>
      <c r="E20" s="69"/>
      <c r="F20" s="103"/>
      <c r="G20" s="84"/>
      <c r="H20" s="84"/>
      <c r="I20" s="84"/>
      <c r="J20" s="38"/>
      <c r="K20" s="38"/>
      <c r="L20" s="107"/>
      <c r="M20" s="38"/>
      <c r="N20" s="38"/>
      <c r="O20" s="38"/>
      <c r="P20" s="107"/>
      <c r="Q20" s="38"/>
      <c r="R20" s="38"/>
      <c r="S20" s="107"/>
      <c r="T20" s="38"/>
      <c r="U20" s="38"/>
      <c r="V20" s="38"/>
      <c r="W20" s="107"/>
      <c r="X20" s="38"/>
      <c r="Y20" s="73"/>
      <c r="Z20" s="43"/>
      <c r="AJ20" s="69"/>
    </row>
    <row r="21" spans="1:36" s="52" customFormat="1" ht="25" customHeight="1" x14ac:dyDescent="0.3">
      <c r="A21" s="56"/>
      <c r="C21" s="76"/>
      <c r="D21" s="176" t="s">
        <v>336</v>
      </c>
      <c r="E21" s="56"/>
      <c r="F21" s="103">
        <f>ROW()</f>
        <v>21</v>
      </c>
      <c r="G21" s="84"/>
      <c r="H21" s="84"/>
      <c r="I21" s="84"/>
      <c r="J21" s="106"/>
      <c r="K21" s="22"/>
      <c r="L21" s="22"/>
      <c r="M21" s="22"/>
      <c r="N21" s="22"/>
      <c r="O21" s="22"/>
      <c r="P21" s="22"/>
      <c r="Q21" s="22"/>
      <c r="R21" s="22"/>
      <c r="S21" s="22"/>
      <c r="T21" s="22"/>
      <c r="U21" s="22"/>
      <c r="V21" s="22"/>
      <c r="W21" s="22"/>
      <c r="X21" s="22"/>
      <c r="Y21" s="22"/>
      <c r="Z21" s="103"/>
      <c r="AB21" s="257">
        <f>IF(ABS(Q21-SUM(K21,L21,N21,O21,P21,M21))&lt;=0.5,"OK","Q21: ERROR")</f>
      </c>
      <c r="AC21" s="257">
        <f>IF(ABS(X21-SUM(R21,S21,U21,V21,W21,T21))&lt;=0.5,"OK","X21: ERROR")</f>
      </c>
      <c r="AD21" s="257">
        <f>IF(ABS(Y21-SUM(X21,Q21))&lt;=0.5,"OK","Y21: ERROR")</f>
      </c>
      <c r="AH21" s="57"/>
      <c r="AJ21" s="37"/>
    </row>
    <row r="22" spans="1:36" ht="15" customHeight="1" x14ac:dyDescent="0.25">
      <c r="A22" s="37"/>
      <c r="C22" s="76"/>
      <c r="D22" s="186" t="s">
        <v>337</v>
      </c>
      <c r="E22" s="37"/>
      <c r="F22" s="103">
        <f>ROW()</f>
        <v>22</v>
      </c>
      <c r="G22" s="97"/>
      <c r="H22" s="84"/>
      <c r="I22" s="84"/>
      <c r="J22" s="23"/>
      <c r="K22" s="48"/>
      <c r="L22" s="48"/>
      <c r="M22" s="48"/>
      <c r="N22" s="48"/>
      <c r="O22" s="48"/>
      <c r="P22" s="48"/>
      <c r="Q22" s="22"/>
      <c r="R22" s="48"/>
      <c r="S22" s="48"/>
      <c r="T22" s="48"/>
      <c r="U22" s="48"/>
      <c r="V22" s="48"/>
      <c r="W22" s="48"/>
      <c r="X22" s="22"/>
      <c r="Y22" s="22"/>
      <c r="Z22" s="103"/>
      <c r="AB22" s="257">
        <f>IF(ABS(Q22-SUM(K22,L22,N22,O22,P22,M22))&lt;=0.5,"OK","Q22: ERROR")</f>
      </c>
      <c r="AC22" s="257">
        <f>IF(ABS(X22-SUM(R22,S22,U22,V22,W22,T22))&lt;=0.5,"OK","X22: ERROR")</f>
      </c>
      <c r="AD22" s="257">
        <f>IF(ABS(Y22-SUM(X22,Q22))&lt;=0.5,"OK","Y22: ERROR")</f>
      </c>
      <c r="AH22" s="37"/>
    </row>
    <row r="23" spans="1:36" ht="15" customHeight="1" x14ac:dyDescent="0.25">
      <c r="A23" s="37"/>
      <c r="C23" s="76"/>
      <c r="D23" s="186" t="s">
        <v>338</v>
      </c>
      <c r="E23" s="37"/>
      <c r="F23" s="103">
        <f>ROW()</f>
        <v>23</v>
      </c>
      <c r="G23" s="97"/>
      <c r="H23" s="84"/>
      <c r="I23" s="84"/>
      <c r="J23" s="23"/>
      <c r="K23" s="48"/>
      <c r="L23" s="48"/>
      <c r="M23" s="48"/>
      <c r="N23" s="48"/>
      <c r="O23" s="48"/>
      <c r="P23" s="48"/>
      <c r="Q23" s="22"/>
      <c r="R23" s="48"/>
      <c r="S23" s="48"/>
      <c r="T23" s="48"/>
      <c r="U23" s="48"/>
      <c r="V23" s="48"/>
      <c r="W23" s="48"/>
      <c r="X23" s="22"/>
      <c r="Y23" s="22"/>
      <c r="Z23" s="103"/>
      <c r="AB23" s="257">
        <f>IF(ABS(Q23-SUM(K23,L23,N23,O23,P23,M23))&lt;=0.5,"OK","Q23: ERROR")</f>
      </c>
      <c r="AC23" s="257">
        <f>IF(ABS(X23-SUM(R23,S23,U23,V23,W23,T23))&lt;=0.5,"OK","X23: ERROR")</f>
      </c>
      <c r="AD23" s="257">
        <f>IF(ABS(Y23-SUM(X23,Q23))&lt;=0.5,"OK","Y23: ERROR")</f>
      </c>
      <c r="AH23" s="37"/>
    </row>
    <row r="24" spans="1:36" ht="25" customHeight="1" x14ac:dyDescent="0.3">
      <c r="A24" s="37"/>
      <c r="C24" s="76"/>
      <c r="D24" s="176" t="s">
        <v>339</v>
      </c>
      <c r="E24" s="37"/>
      <c r="F24" s="103">
        <f>ROW()</f>
        <v>24</v>
      </c>
      <c r="G24" s="84"/>
      <c r="H24" s="84"/>
      <c r="I24" s="84"/>
      <c r="J24" s="106"/>
      <c r="K24" s="22"/>
      <c r="L24" s="22"/>
      <c r="M24" s="22"/>
      <c r="N24" s="22"/>
      <c r="O24" s="22"/>
      <c r="P24" s="22"/>
      <c r="Q24" s="22"/>
      <c r="R24" s="22"/>
      <c r="S24" s="22"/>
      <c r="T24" s="22"/>
      <c r="U24" s="22"/>
      <c r="V24" s="22"/>
      <c r="W24" s="22"/>
      <c r="X24" s="22"/>
      <c r="Y24" s="22"/>
      <c r="Z24" s="103"/>
      <c r="AB24" s="257">
        <f>IF(ABS(Q24-SUM(K24,L24,N24,O24,P24,M24))&lt;=0.5,"OK","Q24: ERROR")</f>
      </c>
      <c r="AC24" s="257">
        <f>IF(ABS(X24-SUM(R24,S24,U24,V24,W24,T24))&lt;=0.5,"OK","X24: ERROR")</f>
      </c>
      <c r="AD24" s="257">
        <f>IF(ABS(Y24-SUM(X24,Q24))&lt;=0.5,"OK","Y24: ERROR")</f>
      </c>
      <c r="AH24" s="37"/>
    </row>
    <row r="25" spans="1:36" ht="15" customHeight="1" x14ac:dyDescent="0.25">
      <c r="A25" s="37"/>
      <c r="C25" s="76"/>
      <c r="D25" s="186" t="s">
        <v>340</v>
      </c>
      <c r="E25" s="37"/>
      <c r="F25" s="103">
        <f>ROW()</f>
        <v>25</v>
      </c>
      <c r="G25" s="97"/>
      <c r="H25" s="84"/>
      <c r="I25" s="84"/>
      <c r="J25" s="23"/>
      <c r="K25" s="22"/>
      <c r="L25" s="22"/>
      <c r="M25" s="22"/>
      <c r="N25" s="22"/>
      <c r="O25" s="22"/>
      <c r="P25" s="22"/>
      <c r="Q25" s="22"/>
      <c r="R25" s="22"/>
      <c r="S25" s="22"/>
      <c r="T25" s="22"/>
      <c r="U25" s="22"/>
      <c r="V25" s="22"/>
      <c r="W25" s="22"/>
      <c r="X25" s="22"/>
      <c r="Y25" s="22"/>
      <c r="Z25" s="103"/>
      <c r="AB25" s="257">
        <f>IF(ABS(Q25-SUM(K25,L25,N25,O25,P25,M25))&lt;=0.5,"OK","Q25: ERROR")</f>
      </c>
      <c r="AC25" s="257">
        <f>IF(ABS(X25-SUM(R25,S25,U25,V25,W25,T25))&lt;=0.5,"OK","X25: ERROR")</f>
      </c>
      <c r="AD25" s="257">
        <f>IF(ABS(Y25-SUM(X25,Q25))&lt;=0.5,"OK","Y25: ERROR")</f>
      </c>
      <c r="AH25" s="37"/>
    </row>
    <row r="26" spans="1:36" ht="15" customHeight="1" x14ac:dyDescent="0.25">
      <c r="A26" s="37"/>
      <c r="C26" s="76"/>
      <c r="D26" s="186" t="s">
        <v>341</v>
      </c>
      <c r="E26" s="37"/>
      <c r="F26" s="103">
        <f>ROW()</f>
        <v>26</v>
      </c>
      <c r="G26" s="97"/>
      <c r="H26" s="84"/>
      <c r="I26" s="84"/>
      <c r="J26" s="23"/>
      <c r="K26" s="22"/>
      <c r="L26" s="22"/>
      <c r="M26" s="22"/>
      <c r="N26" s="22"/>
      <c r="O26" s="22"/>
      <c r="P26" s="22"/>
      <c r="Q26" s="22"/>
      <c r="R26" s="22"/>
      <c r="S26" s="22"/>
      <c r="T26" s="22"/>
      <c r="U26" s="22"/>
      <c r="V26" s="22"/>
      <c r="W26" s="22"/>
      <c r="X26" s="22"/>
      <c r="Y26" s="22"/>
      <c r="Z26" s="103"/>
      <c r="AB26" s="257">
        <f>IF(ABS(Q26-SUM(K26,L26,N26,O26,P26,M26))&lt;=0.5,"OK","Q26: ERROR")</f>
      </c>
      <c r="AC26" s="257">
        <f>IF(ABS(X26-SUM(R26,S26,U26,V26,W26,T26))&lt;=0.5,"OK","X26: ERROR")</f>
      </c>
      <c r="AD26" s="257">
        <f>IF(ABS(Y26-SUM(X26,Q26))&lt;=0.5,"OK","Y26: ERROR")</f>
      </c>
      <c r="AH26" s="37"/>
    </row>
    <row r="27" spans="1:36" ht="6" customHeight="1" x14ac:dyDescent="0.25">
      <c r="A27" s="21"/>
      <c r="B27" s="21"/>
      <c r="C27" s="21"/>
      <c r="D27" s="21"/>
      <c r="E27" s="21"/>
      <c r="F27" s="21"/>
      <c r="G27" s="85"/>
      <c r="H27" s="85"/>
      <c r="I27" s="85"/>
      <c r="J27" s="21"/>
      <c r="K27" s="21"/>
      <c r="L27" s="21"/>
      <c r="M27" s="21"/>
      <c r="N27" s="21"/>
      <c r="O27" s="21"/>
      <c r="P27" s="21"/>
      <c r="Q27" s="21"/>
      <c r="R27" s="21"/>
      <c r="S27" s="21"/>
      <c r="T27" s="21"/>
      <c r="U27" s="21"/>
      <c r="V27" s="21"/>
      <c r="W27" s="21"/>
      <c r="X27" s="21"/>
      <c r="Y27" s="21"/>
      <c r="Z27" s="21"/>
    </row>
    <row r="29" ht="13.0" customHeight="true">
      <c r="K29" s="257">
        <f>IF(ABS(K21-SUM(K23,K22))&lt;=0.5,"OK","K21: ERROR")</f>
      </c>
      <c r="L29" s="257">
        <f>IF(ABS(L21-SUM(L23,L22))&lt;=0.5,"OK","L21: ERROR")</f>
      </c>
      <c r="M29" s="257">
        <f>IF(ABS(M21-SUM(M23,M22))&lt;=0.5,"OK","M21: ERROR")</f>
      </c>
      <c r="N29" s="257">
        <f>IF(ABS(N21-SUM(N23,N22))&lt;=0.5,"OK","N21: ERROR")</f>
      </c>
      <c r="O29" s="257">
        <f>IF(ABS(O21-SUM(O23,O22))&lt;=0.5,"OK","O21: ERROR")</f>
      </c>
      <c r="P29" s="257">
        <f>IF(ABS(P21-SUM(P23,P22))&lt;=0.5,"OK","P21: ERROR")</f>
      </c>
      <c r="Q29" s="257">
        <f>IF(ABS(Q21-SUM(Q23,Q22))&lt;=0.5,"OK","Q21: ERROR")</f>
      </c>
      <c r="R29" s="257">
        <f>IF(ABS(R21-SUM(R23,R22))&lt;=0.5,"OK","R21: ERROR")</f>
      </c>
      <c r="S29" s="257">
        <f>IF(ABS(S21-SUM(S23,S22))&lt;=0.5,"OK","S21: ERROR")</f>
      </c>
      <c r="T29" s="257">
        <f>IF(ABS(T21-SUM(T23,T22))&lt;=0.5,"OK","T21: ERROR")</f>
      </c>
      <c r="U29" s="257">
        <f>IF(ABS(U21-SUM(U23,U22))&lt;=0.5,"OK","U21: ERROR")</f>
      </c>
      <c r="V29" s="257">
        <f>IF(ABS(V21-SUM(V23,V22))&lt;=0.5,"OK","V21: ERROR")</f>
      </c>
      <c r="W29" s="257">
        <f>IF(ABS(W21-SUM(W23,W22))&lt;=0.5,"OK","W21: ERROR")</f>
      </c>
      <c r="X29" s="257">
        <f>IF(ABS(X21-SUM(X23,X22))&lt;=0.5,"OK","X21: ERROR")</f>
      </c>
      <c r="Y29" s="257">
        <f>IF(ABS(Y21-SUM(Y23,Y22))&lt;=0.5,"OK","Y21: ERROR")</f>
      </c>
      <c r="AI29" s="257">
        <f>IF(ABS(R22-K26)&lt;=0.5,"OK","R22: ERROR")</f>
      </c>
      <c r="AJ29" s="257">
        <f>IF(ABS(S22-L26)&lt;=0.5,"OK","S22: ERROR")</f>
      </c>
      <c r="AK29" s="257">
        <f>IF(ABS(T22-M26)&lt;=0.5,"OK","T22: ERROR")</f>
      </c>
      <c r="AL29" s="257">
        <f>IF(ABS(U22-N26)&lt;=0.5,"OK","U22: ERROR")</f>
      </c>
      <c r="AM29" s="257">
        <f>IF(ABS(V22-O26)&lt;=0.5,"OK","V22: ERROR")</f>
      </c>
      <c r="AN29" s="257">
        <f>IF(ABS(W22-P26)&lt;=0.5,"OK","W22: ERROR")</f>
      </c>
      <c r="AO29" s="257">
        <f>IF(ABS(X22-Q26)&lt;=0.5,"OK","X22: ERROR")</f>
      </c>
    </row>
    <row r="30" ht="13.0" customHeight="true">
      <c r="K30" s="257">
        <f>IF(ABS(K22-K25)&lt;=0.5,"OK","K22: ERROR")</f>
      </c>
      <c r="L30" s="257">
        <f>IF(ABS(L22-L25)&lt;=0.5,"OK","L22: ERROR")</f>
      </c>
      <c r="M30" s="257">
        <f>IF(ABS(M22-M25)&lt;=0.5,"OK","M22: ERROR")</f>
      </c>
      <c r="N30" s="257">
        <f>IF(ABS(N22-N25)&lt;=0.5,"OK","N22: ERROR")</f>
      </c>
      <c r="O30" s="257">
        <f>IF(ABS(O22-O25)&lt;=0.5,"OK","O22: ERROR")</f>
      </c>
      <c r="P30" s="257">
        <f>IF(ABS(P22-P25)&lt;=0.5,"OK","P22: ERROR")</f>
      </c>
      <c r="Q30" s="257">
        <f>IF(ABS(Q22-Q25)&lt;=0.5,"OK","Q22: ERROR")</f>
      </c>
      <c r="AB30" s="257">
        <f>IF(ABS(K23-R25)&lt;=0.5,"OK","K23: ERROR")</f>
      </c>
      <c r="AC30" s="257">
        <f>IF(ABS(L23-S25)&lt;=0.5,"OK","L23: ERROR")</f>
      </c>
      <c r="AD30" s="257">
        <f>IF(ABS(M23-T25)&lt;=0.5,"OK","M23: ERROR")</f>
      </c>
      <c r="AE30" s="257">
        <f>IF(ABS(N23-U25)&lt;=0.5,"OK","N23: ERROR")</f>
      </c>
      <c r="AF30" s="257">
        <f>IF(ABS(O23-V25)&lt;=0.5,"OK","O23: ERROR")</f>
      </c>
      <c r="AG30" s="257">
        <f>IF(ABS(P23-W25)&lt;=0.5,"OK","P23: ERROR")</f>
      </c>
      <c r="AH30" s="257">
        <f>IF(ABS(Q23-X25)&lt;=0.5,"OK","Q23: ERROR")</f>
      </c>
    </row>
    <row r="31" ht="13.0" customHeight="true">
      <c r="R31" s="257">
        <f>IF(ABS(R23-R26)&lt;=0.5,"OK","R23: ERROR")</f>
      </c>
      <c r="S31" s="257">
        <f>IF(ABS(S23-S26)&lt;=0.5,"OK","S23: ERROR")</f>
      </c>
      <c r="T31" s="257">
        <f>IF(ABS(T23-T26)&lt;=0.5,"OK","T23: ERROR")</f>
      </c>
      <c r="U31" s="257">
        <f>IF(ABS(U23-U26)&lt;=0.5,"OK","U23: ERROR")</f>
      </c>
      <c r="V31" s="257">
        <f>IF(ABS(V23-V26)&lt;=0.5,"OK","V23: ERROR")</f>
      </c>
      <c r="W31" s="257">
        <f>IF(ABS(W23-W26)&lt;=0.5,"OK","W23: ERROR")</f>
      </c>
      <c r="X31" s="257">
        <f>IF(ABS(X23-X26)&lt;=0.5,"OK","X23: ERROR")</f>
      </c>
    </row>
    <row r="32" ht="13.0" customHeight="true">
      <c r="K32" s="257">
        <f>IF(ABS(K24-SUM(K26,K25))&lt;=0.5,"OK","K24: ERROR")</f>
      </c>
      <c r="L32" s="257">
        <f>IF(ABS(L24-SUM(L26,L25))&lt;=0.5,"OK","L24: ERROR")</f>
      </c>
      <c r="M32" s="257">
        <f>IF(ABS(M24-SUM(M26,M25))&lt;=0.5,"OK","M24: ERROR")</f>
      </c>
      <c r="N32" s="257">
        <f>IF(ABS(N24-SUM(N26,N25))&lt;=0.5,"OK","N24: ERROR")</f>
      </c>
      <c r="O32" s="257">
        <f>IF(ABS(O24-SUM(O26,O25))&lt;=0.5,"OK","O24: ERROR")</f>
      </c>
      <c r="P32" s="257">
        <f>IF(ABS(P24-SUM(P26,P25))&lt;=0.5,"OK","P24: ERROR")</f>
      </c>
      <c r="Q32" s="257">
        <f>IF(ABS(Q24-SUM(Q26,Q25))&lt;=0.5,"OK","Q24: ERROR")</f>
      </c>
      <c r="R32" s="257">
        <f>IF(ABS(R24-SUM(R26,R25))&lt;=0.5,"OK","R24: ERROR")</f>
      </c>
      <c r="S32" s="257">
        <f>IF(ABS(S24-SUM(S26,S25))&lt;=0.5,"OK","S24: ERROR")</f>
      </c>
      <c r="T32" s="257">
        <f>IF(ABS(T24-SUM(T26,T25))&lt;=0.5,"OK","T24: ERROR")</f>
      </c>
      <c r="U32" s="257">
        <f>IF(ABS(U24-SUM(U26,U25))&lt;=0.5,"OK","U24: ERROR")</f>
      </c>
      <c r="V32" s="257">
        <f>IF(ABS(V24-SUM(V26,V25))&lt;=0.5,"OK","V24: ERROR")</f>
      </c>
      <c r="W32" s="257">
        <f>IF(ABS(W24-SUM(W26,W25))&lt;=0.5,"OK","W24: ERROR")</f>
      </c>
      <c r="X32" s="257">
        <f>IF(ABS(X24-SUM(X26,X25))&lt;=0.5,"OK","X24: ERROR")</f>
      </c>
      <c r="Y32" s="257">
        <f>IF(ABS(Y24-SUM(Y26,Y25))&lt;=0.5,"OK","Y24: ERROR")</f>
      </c>
    </row>
    <row r="33" ht="13.0" customHeight="true"/>
    <row r="34" ht="13.0" customHeight="true"/>
    <row r="35" ht="13.0" customHeight="true"/>
    <row r="36" ht="13.0" customHeight="true"/>
  </sheetData>
  <sheetProtection sheet="1" objects="1"/>
  <customSheetViews>
    <customSheetView guid="{CB120B31-F776-4B30-B33D-0B8FCFE1E658}" scale="80" showPageBreaks="1" showGridLines="0" zeroValues="0" printArea="1" hiddenRows="1" hiddenColumns="1" topLeftCell="B1">
      <selection activeCell="V33" sqref="V33"/>
      <pageMargins left="0.39370078740157483" right="0.39370078740157483" top="0.47244094488188981" bottom="0.59055118110236227" header="0.31496062992125984" footer="0.31496062992125984"/>
      <printOptions headings="1"/>
      <pageSetup paperSize="9" scale="43" orientation="landscape" r:id="rId1"/>
      <headerFooter>
        <oddFooter><![CDATA[&L&G   &"Arial,Fett"vertraulich&C&D&RSeite &P]]></oddFooter>
      </headerFooter>
    </customSheetView>
  </customSheetViews>
  <mergeCells count="5">
    <mergeCell ref="Y16:Y17"/>
    <mergeCell ref="K19:Q19"/>
    <mergeCell ref="R19:X19"/>
    <mergeCell ref="K16:Q16"/>
    <mergeCell ref="R16:X16"/>
  </mergeCells>
  <conditionalFormatting sqref="K29:Y32">
    <cfRule type="expression" dxfId="43" priority="1">
      <formula>ISNUMBER(SEARCH("ERROR",K29))</formula>
    </cfRule>
    <cfRule type="expression" dxfId="44" priority="2">
      <formula>ISNUMBER(SEARCH("WARNING",K29))</formula>
    </cfRule>
    <cfRule type="expression" dxfId="45" priority="3">
      <formula>ISNUMBER(SEARCH("OK",K29))</formula>
    </cfRule>
  </conditionalFormatting>
  <conditionalFormatting sqref="AB21:AD26">
    <cfRule type="expression" dxfId="46" priority="4">
      <formula>ISNUMBER(SEARCH("ERROR",AB21))</formula>
    </cfRule>
    <cfRule type="expression" dxfId="47" priority="5">
      <formula>ISNUMBER(SEARCH("WARNING",AB21))</formula>
    </cfRule>
    <cfRule type="expression" dxfId="48" priority="6">
      <formula>ISNUMBER(SEARCH("OK",AB21))</formula>
    </cfRule>
  </conditionalFormatting>
  <conditionalFormatting sqref="AB29:AO30">
    <cfRule type="expression" dxfId="49" priority="7">
      <formula>ISNUMBER(SEARCH("ERROR",AB29))</formula>
    </cfRule>
    <cfRule type="expression" dxfId="50" priority="8">
      <formula>ISNUMBER(SEARCH("WARNING",AB29))</formula>
    </cfRule>
    <cfRule type="expression" dxfId="51" priority="9">
      <formula>ISNUMBER(SEARCH("OK",AB29))</formula>
    </cfRule>
  </conditionalFormatting>
  <conditionalFormatting sqref="B5">
    <cfRule type="expression" dxfId="52" priority="10">
      <formula>OR(B5=0,B5="0")</formula>
    </cfRule>
    <cfRule type="expression" dxfId="53" priority="11">
      <formula>B5&gt;0</formula>
    </cfRule>
  </conditionalFormatting>
  <conditionalFormatting sqref="B6">
    <cfRule type="expression" dxfId="54" priority="12">
      <formula>OR(B6=0,B6="0")</formula>
    </cfRule>
    <cfRule type="expression" dxfId="55" priority="13">
      <formula>B6&gt;0</formula>
    </cfRule>
  </conditionalFormatting>
  <hyperlinks>
    <hyperlink location="Validation_D004_J204_Q21_0" ref="AB21"/>
    <hyperlink location="Validation_D004_J204_Q22_0" ref="AB22"/>
    <hyperlink location="Validation_D004_J204_Q23_0" ref="AB23"/>
    <hyperlink location="Validation_D004_J204_Q24_0" ref="AB24"/>
    <hyperlink location="Validation_D004_J204_Q25_0" ref="AB25"/>
    <hyperlink location="Validation_D004_J204_Q26_0" ref="AB26"/>
    <hyperlink location="Validation_D004_J204_X21_0" ref="AC21"/>
    <hyperlink location="Validation_D004_J204_X22_0" ref="AC22"/>
    <hyperlink location="Validation_D004_J204_X23_0" ref="AC23"/>
    <hyperlink location="Validation_D004_J204_X24_0" ref="AC24"/>
    <hyperlink location="Validation_D004_J204_X25_0" ref="AC25"/>
    <hyperlink location="Validation_D004_J204_X26_0" ref="AC26"/>
    <hyperlink location="Validation_D001_J204_Y21_0" ref="AD21"/>
    <hyperlink location="Validation_D001_J204_Y22_0" ref="AD22"/>
    <hyperlink location="Validation_D001_J204_Y23_0" ref="AD23"/>
    <hyperlink location="Validation_D001_J204_Y24_0" ref="AD24"/>
    <hyperlink location="Validation_D001_J204_Y25_0" ref="AD25"/>
    <hyperlink location="Validation_D001_J204_Y26_0" ref="AD26"/>
    <hyperlink location="Validation_D015_J204_K21_0" ref="K29"/>
    <hyperlink location="Validation_D015_J204_L21_0" ref="L29"/>
    <hyperlink location="Validation_D015_J204_M21_0" ref="M29"/>
    <hyperlink location="Validation_D015_J204_N21_0" ref="N29"/>
    <hyperlink location="Validation_D015_J204_O21_0" ref="O29"/>
    <hyperlink location="Validation_D015_J204_P21_0" ref="P29"/>
    <hyperlink location="Validation_D015_J204_Q21_0" ref="Q29"/>
    <hyperlink location="Validation_D015_J204_R21_0" ref="R29"/>
    <hyperlink location="Validation_D015_J204_S21_0" ref="S29"/>
    <hyperlink location="Validation_D015_J204_T21_0" ref="T29"/>
    <hyperlink location="Validation_D015_J204_U21_0" ref="U29"/>
    <hyperlink location="Validation_D015_J204_V21_0" ref="V29"/>
    <hyperlink location="Validation_D015_J204_W21_0" ref="W29"/>
    <hyperlink location="Validation_D015_J204_X21_0" ref="X29"/>
    <hyperlink location="Validation_D015_J204_Y21_0" ref="Y29"/>
    <hyperlink location="Validation_KD001_J204_K22_0" ref="K30"/>
    <hyperlink location="Validation_KD001_J204_L22_0" ref="L30"/>
    <hyperlink location="Validation_KD001_J204_M22_0" ref="M30"/>
    <hyperlink location="Validation_KD001_J204_N22_0" ref="N30"/>
    <hyperlink location="Validation_KD001_J204_O22_0" ref="O30"/>
    <hyperlink location="Validation_KD001_J204_P22_0" ref="P30"/>
    <hyperlink location="Validation_KD001_J204_Q22_0" ref="Q30"/>
    <hyperlink location="Validation_KD002_J204_R23_0" ref="R31"/>
    <hyperlink location="Validation_KD002_J204_S23_0" ref="S31"/>
    <hyperlink location="Validation_KD002_J204_T23_0" ref="T31"/>
    <hyperlink location="Validation_KD002_J204_U23_0" ref="U31"/>
    <hyperlink location="Validation_KD002_J204_V23_0" ref="V31"/>
    <hyperlink location="Validation_KD002_J204_W23_0" ref="W31"/>
    <hyperlink location="Validation_KD002_J204_X23_0" ref="X31"/>
    <hyperlink location="Validation_D016_J204_K24_0" ref="K32"/>
    <hyperlink location="Validation_D016_J204_L24_0" ref="L32"/>
    <hyperlink location="Validation_D016_J204_M24_0" ref="M32"/>
    <hyperlink location="Validation_D016_J204_N24_0" ref="N32"/>
    <hyperlink location="Validation_D016_J204_O24_0" ref="O32"/>
    <hyperlink location="Validation_D016_J204_P24_0" ref="P32"/>
    <hyperlink location="Validation_D016_J204_Q24_0" ref="Q32"/>
    <hyperlink location="Validation_D016_J204_R24_0" ref="R32"/>
    <hyperlink location="Validation_D016_J204_S24_0" ref="S32"/>
    <hyperlink location="Validation_D016_J204_T24_0" ref="T32"/>
    <hyperlink location="Validation_D016_J204_U24_0" ref="U32"/>
    <hyperlink location="Validation_D016_J204_V24_0" ref="V32"/>
    <hyperlink location="Validation_D016_J204_W24_0" ref="W32"/>
    <hyperlink location="Validation_D016_J204_X24_0" ref="X32"/>
    <hyperlink location="Validation_D016_J204_Y24_0" ref="Y32"/>
    <hyperlink location="Validation_KD003_J204_K23_0" ref="AB30"/>
    <hyperlink location="Validation_KD003_J204_L23_0" ref="AC30"/>
    <hyperlink location="Validation_KD003_J204_M23_0" ref="AD30"/>
    <hyperlink location="Validation_KD003_J204_N23_0" ref="AE30"/>
    <hyperlink location="Validation_KD003_J204_O23_0" ref="AF30"/>
    <hyperlink location="Validation_KD003_J204_P23_0" ref="AG30"/>
    <hyperlink location="Validation_KD003_J204_Q23_0" ref="AH30"/>
    <hyperlink location="Validation_KD004_J204_R22_0" ref="AI29"/>
    <hyperlink location="Validation_KD004_J204_S22_0" ref="AJ29"/>
    <hyperlink location="Validation_KD004_J204_T22_0" ref="AK29"/>
    <hyperlink location="Validation_KD004_J204_U22_0" ref="AL29"/>
    <hyperlink location="Validation_KD004_J204_V22_0" ref="AM29"/>
    <hyperlink location="Validation_KD004_J204_W22_0" ref="AN29"/>
    <hyperlink location="Validation_KD004_J204_X22_0" ref="AO29"/>
  </hyperlinks>
  <printOptions gridLinesSet="0"/>
  <pageMargins left="0.39370078740157483" right="0.39370078740157483" top="0.47244094488188981" bottom="0.59055118110236227" header="0.31496062992125984" footer="0.31496062992125984"/>
  <pageSetup paperSize="9" scale="47" orientation="landscape" r:id="rId2"/>
  <headerFooter>
    <oddFooter><![CDATA[&L&G   &"Arial,Fett"confidentiel&C&D&Rpage &P]]></oddFooter>
  </headerFooter>
  <drawing r:id="rId5"/>
  <legacyDrawing r:id="rId7"/>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V122"/>
  <sheetViews>
    <sheetView showGridLines="0" showRowColHeaders="0" showZeros="true" topLeftCell="B1" zoomScale="80" zoomScaleNormal="80" workbookViewId="0">
      <selection activeCell="K23" sqref="K23"/>
    </sheetView>
  </sheetViews>
  <sheetFormatPr baseColWidth="10" defaultColWidth="11.54296875" defaultRowHeight="12.5" x14ac:dyDescent="0.25"/>
  <cols>
    <col min="16" max="21" customWidth="true" style="18" width="11.81640625" collapsed="true"/>
    <col min="15" max="15" customWidth="true" style="18" width="12.78125" collapsed="true"/>
    <col min="1" max="1" customWidth="true" hidden="true" style="18" width="1.81640625" collapsed="false"/>
    <col min="2" max="2" bestFit="true" customWidth="true" style="18" width="13.453125" collapsed="false"/>
    <col min="3" max="3" customWidth="true" hidden="true" style="18" width="9.7265625" collapsed="false"/>
    <col min="4" max="4" bestFit="true" customWidth="true" style="18" width="77.453125" collapsed="false"/>
    <col min="5" max="5" customWidth="true" hidden="true" style="18" width="4.7265625" collapsed="false"/>
    <col min="6" max="6" customWidth="true" style="18" width="4.7265625" collapsed="false"/>
    <col min="7" max="9" customWidth="true" hidden="true" style="77" width="3.54296875" collapsed="false"/>
    <col min="10" max="10" customWidth="true" hidden="true" style="18" width="24.1796875" collapsed="false"/>
    <col min="11" max="11" bestFit="true" customWidth="true" style="18" width="21.26953125" collapsed="false"/>
    <col min="12" max="12" customWidth="true" style="18" width="1.7265625" collapsed="false"/>
    <col min="13" max="13" customWidth="true" style="18" width="9.54296875" collapsed="false"/>
    <col min="14" max="14" customWidth="true" style="18" width="12.78125" collapsed="false"/>
    <col min="22" max="22" customWidth="true" style="134" width="11.81640625" collapsed="false"/>
    <col min="23" max="23" customWidth="true" style="18" width="11.81640625" collapsed="false"/>
    <col min="24" max="24" customWidth="true" style="18" width="5.81640625" collapsed="false"/>
    <col min="25" max="16384" style="18" width="11.54296875" collapsed="false"/>
  </cols>
  <sheetData>
    <row r="1" spans="1:22" ht="22" customHeight="1" x14ac:dyDescent="0.4">
      <c r="A1" s="19"/>
      <c r="B1" s="67" t="str">
        <f>I_ReportName</f>
        <v>JAHR_U</v>
      </c>
      <c r="D1" s="15" t="s">
        <v>218</v>
      </c>
      <c r="E1" s="19"/>
      <c r="H1" s="78"/>
      <c r="I1" s="78"/>
      <c r="K1" s="137" t="s">
        <v>219</v>
      </c>
      <c r="N1" s="29"/>
      <c r="O1" s="29"/>
      <c r="P1" s="29"/>
      <c r="Q1" s="29"/>
    </row>
    <row r="2" spans="1:22" ht="22" customHeight="1" x14ac:dyDescent="0.35">
      <c r="A2" s="19"/>
      <c r="B2" s="67" t="s">
        <v>133</v>
      </c>
      <c r="D2" s="221" t="s">
        <v>516</v>
      </c>
      <c r="E2" s="19"/>
      <c r="H2" s="78"/>
      <c r="I2" s="78"/>
      <c r="K2" s="138" t="s">
        <v>220</v>
      </c>
      <c r="N2" s="30"/>
      <c r="O2" s="30"/>
      <c r="P2" s="30"/>
      <c r="Q2" s="30"/>
    </row>
    <row r="3" spans="1:22" ht="22" customHeight="1" x14ac:dyDescent="0.3">
      <c r="A3" s="19"/>
      <c r="B3" s="67" t="str">
        <f>I_SubjectId</f>
        <v>XXXXXX</v>
      </c>
      <c r="D3" s="15" t="s">
        <v>507</v>
      </c>
      <c r="E3" s="19"/>
      <c r="H3" s="78"/>
      <c r="I3" s="78"/>
      <c r="K3" s="51" t="s">
        <v>499</v>
      </c>
      <c r="N3" s="31"/>
      <c r="O3" s="31"/>
      <c r="P3" s="31"/>
      <c r="Q3" s="31"/>
    </row>
    <row r="4" spans="1:22" ht="22" customHeight="1" x14ac:dyDescent="0.35">
      <c r="A4" s="24"/>
      <c r="B4" s="68" t="str">
        <f>I_ReferDate</f>
        <v>jj.mm.aaaa</v>
      </c>
      <c r="D4" s="15" t="s">
        <v>216</v>
      </c>
      <c r="E4" s="24"/>
      <c r="H4" s="78"/>
      <c r="I4" s="78"/>
      <c r="K4" s="63"/>
    </row>
    <row r="5" spans="1:22" s="27" customFormat="1" ht="20.149999999999999" customHeight="1" x14ac:dyDescent="0.25">
      <c r="A5" s="134"/>
      <c r="B5" s="155">
        <f>COUNTIFS(N26:P82,"*ERROR*")+COUNTIFS(N88,"*ERROR*")</f>
      </c>
      <c r="D5" s="216" t="s">
        <v>503</v>
      </c>
      <c r="E5" s="134"/>
      <c r="F5" s="134"/>
      <c r="G5" s="79"/>
      <c r="H5" s="80"/>
      <c r="I5" s="80"/>
      <c r="J5" s="134"/>
      <c r="K5" s="168" t="s">
        <v>279</v>
      </c>
      <c r="L5" s="134"/>
      <c r="S5" s="18"/>
      <c r="T5" s="18"/>
      <c r="U5" s="18"/>
      <c r="V5" s="134"/>
    </row>
    <row r="6" spans="1:22" ht="20.149999999999999" customHeight="1" x14ac:dyDescent="0.25">
      <c r="A6" s="134"/>
      <c r="B6" s="155">
        <f>COUNTIFS(N26:P82,"*WARNING*")+COUNTIFS(N88,"*WARNING*")</f>
      </c>
      <c r="C6" s="27"/>
      <c r="D6" s="216" t="s">
        <v>504</v>
      </c>
      <c r="E6" s="134"/>
      <c r="F6" s="134"/>
      <c r="G6" s="80"/>
      <c r="H6" s="80"/>
      <c r="I6" s="80"/>
      <c r="J6" s="134"/>
      <c r="K6" s="134"/>
      <c r="L6" s="134"/>
    </row>
    <row r="7" spans="1:22" ht="15" hidden="1" customHeight="1" x14ac:dyDescent="0.25">
      <c r="A7" s="134"/>
      <c r="B7" s="134"/>
      <c r="C7" s="134"/>
      <c r="D7" s="134"/>
      <c r="E7" s="134"/>
      <c r="F7" s="134"/>
      <c r="G7" s="80"/>
      <c r="H7" s="80"/>
      <c r="I7" s="80"/>
      <c r="J7" s="134"/>
      <c r="K7" s="134"/>
      <c r="L7" s="134"/>
    </row>
    <row r="8" spans="1:22" ht="15" hidden="1" customHeight="1" x14ac:dyDescent="0.25">
      <c r="A8" s="191"/>
      <c r="B8" s="191"/>
      <c r="C8" s="191"/>
      <c r="D8" s="191"/>
      <c r="E8" s="191"/>
      <c r="F8" s="191"/>
      <c r="G8" s="80"/>
      <c r="H8" s="80"/>
      <c r="I8" s="80"/>
      <c r="J8" s="191"/>
      <c r="K8" s="191"/>
      <c r="L8" s="191"/>
      <c r="V8" s="191"/>
    </row>
    <row r="9" spans="1:22" ht="15" hidden="1" customHeight="1" x14ac:dyDescent="0.25">
      <c r="A9" s="191"/>
      <c r="B9" s="191"/>
      <c r="C9" s="191"/>
      <c r="D9" s="191"/>
      <c r="E9" s="191"/>
      <c r="F9" s="191"/>
      <c r="G9" s="80"/>
      <c r="H9" s="80"/>
      <c r="I9" s="80"/>
      <c r="J9" s="191"/>
      <c r="K9" s="191"/>
      <c r="L9" s="191"/>
      <c r="V9" s="191"/>
    </row>
    <row r="10" spans="1:22" ht="15" hidden="1" customHeight="1" x14ac:dyDescent="0.25">
      <c r="A10" s="134"/>
      <c r="B10" s="134"/>
      <c r="C10" s="134"/>
      <c r="D10" s="134"/>
      <c r="E10" s="134"/>
      <c r="F10" s="134"/>
      <c r="G10" s="80"/>
      <c r="H10" s="80"/>
      <c r="I10" s="80"/>
      <c r="J10" s="134"/>
      <c r="K10" s="134"/>
      <c r="L10" s="134"/>
    </row>
    <row r="11" spans="1:22" ht="15" hidden="1" customHeight="1" x14ac:dyDescent="0.25">
      <c r="A11" s="134"/>
      <c r="B11" s="134"/>
      <c r="C11" s="134"/>
      <c r="D11" s="134"/>
      <c r="E11" s="134"/>
      <c r="F11" s="134"/>
      <c r="G11" s="80"/>
      <c r="H11" s="80"/>
      <c r="I11" s="80"/>
      <c r="J11" s="134"/>
      <c r="K11" s="134"/>
      <c r="L11" s="134"/>
    </row>
    <row r="12" spans="1:22" ht="15" hidden="1" customHeight="1" x14ac:dyDescent="0.25">
      <c r="A12" s="134"/>
      <c r="B12" s="134"/>
      <c r="C12" s="134"/>
      <c r="D12" s="134"/>
      <c r="E12" s="134"/>
      <c r="F12" s="134"/>
      <c r="G12" s="80"/>
      <c r="H12" s="80"/>
      <c r="I12" s="80"/>
      <c r="J12" s="134"/>
      <c r="K12" s="134"/>
      <c r="L12" s="134"/>
    </row>
    <row r="13" spans="1:22" ht="15" hidden="1" customHeight="1" x14ac:dyDescent="0.25">
      <c r="A13" s="134"/>
      <c r="B13" s="134"/>
      <c r="C13" s="134"/>
      <c r="D13" s="134"/>
      <c r="E13" s="134"/>
      <c r="F13" s="134"/>
      <c r="G13" s="80"/>
      <c r="H13" s="80"/>
      <c r="I13" s="80"/>
      <c r="J13" s="134"/>
      <c r="K13" s="134"/>
      <c r="L13" s="134"/>
    </row>
    <row r="14" spans="1:22" ht="15" hidden="1" customHeight="1" x14ac:dyDescent="0.25">
      <c r="A14" s="134"/>
      <c r="B14" s="134"/>
      <c r="C14" s="134"/>
      <c r="D14" s="134"/>
      <c r="E14" s="134"/>
      <c r="F14" s="134"/>
      <c r="G14" s="80"/>
      <c r="H14" s="80"/>
      <c r="I14" s="80"/>
      <c r="J14" s="134"/>
      <c r="K14" s="134"/>
      <c r="L14" s="134"/>
    </row>
    <row r="15" spans="1:22" ht="15" customHeight="1" x14ac:dyDescent="0.25">
      <c r="A15" s="134"/>
      <c r="B15" s="134"/>
      <c r="C15" s="134"/>
      <c r="D15" s="134"/>
      <c r="E15" s="134"/>
      <c r="F15" s="134"/>
      <c r="G15" s="80"/>
      <c r="H15" s="80"/>
      <c r="I15" s="80"/>
      <c r="J15" s="134"/>
      <c r="K15" s="134"/>
      <c r="L15" s="134"/>
    </row>
    <row r="16" spans="1:22" ht="29.25" customHeight="1" x14ac:dyDescent="0.25">
      <c r="A16" s="33"/>
      <c r="B16" s="33"/>
      <c r="C16" s="33"/>
      <c r="D16" s="34"/>
      <c r="E16" s="33"/>
      <c r="F16" s="42"/>
      <c r="G16" s="81"/>
      <c r="H16" s="81"/>
      <c r="I16" s="81"/>
      <c r="J16" s="34"/>
      <c r="K16" s="136" t="s">
        <v>4</v>
      </c>
      <c r="L16" s="42"/>
    </row>
    <row r="17" spans="1:22" ht="28.5" hidden="1" customHeight="1" x14ac:dyDescent="0.25">
      <c r="A17" s="24"/>
      <c r="B17" s="24"/>
      <c r="C17" s="24"/>
      <c r="D17" s="39"/>
      <c r="E17" s="24"/>
      <c r="F17" s="43"/>
      <c r="G17" s="82"/>
      <c r="H17" s="82"/>
      <c r="I17" s="82"/>
      <c r="J17" s="39"/>
      <c r="K17" s="114"/>
      <c r="L17" s="43"/>
    </row>
    <row r="18" spans="1:22" x14ac:dyDescent="0.25">
      <c r="A18" s="40"/>
      <c r="B18" s="40"/>
      <c r="C18" s="40"/>
      <c r="D18" s="41"/>
      <c r="E18" s="40"/>
      <c r="F18" s="105"/>
      <c r="G18" s="83"/>
      <c r="H18" s="83"/>
      <c r="I18" s="83"/>
      <c r="J18" s="41"/>
      <c r="K18" s="160" t="str">
        <f>SUBSTITUTE(ADDRESS(1,COLUMN(),4),1,)</f>
        <v>K</v>
      </c>
      <c r="L18" s="105"/>
      <c r="T18" s="28"/>
    </row>
    <row r="19" spans="1:22" hidden="1" x14ac:dyDescent="0.25">
      <c r="A19" s="134"/>
      <c r="C19" s="134"/>
      <c r="D19" s="66"/>
      <c r="E19" s="134"/>
      <c r="F19" s="103"/>
      <c r="G19" s="84"/>
      <c r="H19" s="84"/>
      <c r="I19" s="84"/>
      <c r="J19" s="38"/>
      <c r="K19" s="135"/>
      <c r="L19" s="43"/>
    </row>
    <row r="20" spans="1:22" hidden="1" x14ac:dyDescent="0.25">
      <c r="A20" s="134"/>
      <c r="C20" s="134"/>
      <c r="D20" s="71"/>
      <c r="E20" s="134"/>
      <c r="F20" s="103"/>
      <c r="G20" s="84"/>
      <c r="H20" s="84"/>
      <c r="I20" s="84"/>
      <c r="J20" s="38"/>
      <c r="K20" s="38"/>
      <c r="L20" s="43"/>
    </row>
    <row r="21" spans="1:22" ht="43.5" customHeight="1" x14ac:dyDescent="0.25">
      <c r="A21" s="166"/>
      <c r="C21" s="166"/>
      <c r="D21" s="195" t="s">
        <v>343</v>
      </c>
      <c r="E21" s="166"/>
      <c r="F21" s="103"/>
      <c r="G21" s="84"/>
      <c r="H21" s="84"/>
      <c r="I21" s="84"/>
      <c r="J21" s="38"/>
      <c r="K21" s="169"/>
      <c r="L21" s="103"/>
      <c r="V21" s="166"/>
    </row>
    <row r="22" spans="1:22" s="52" customFormat="1" ht="20.25" customHeight="1" x14ac:dyDescent="0.3">
      <c r="A22" s="56"/>
      <c r="C22" s="134"/>
      <c r="D22" s="196" t="s">
        <v>344</v>
      </c>
      <c r="E22" s="56"/>
      <c r="F22" s="103"/>
      <c r="G22" s="84"/>
      <c r="H22" s="84"/>
      <c r="I22" s="84"/>
      <c r="J22" s="106"/>
      <c r="K22" s="50"/>
      <c r="L22" s="103"/>
      <c r="T22" s="57"/>
      <c r="V22" s="134"/>
    </row>
    <row r="23" spans="1:22" s="52" customFormat="1" ht="15" customHeight="1" x14ac:dyDescent="0.25">
      <c r="A23" s="56"/>
      <c r="C23" s="134"/>
      <c r="D23" s="197" t="s">
        <v>345</v>
      </c>
      <c r="E23" s="56"/>
      <c r="F23" s="103">
        <f>ROW()</f>
        <v>23</v>
      </c>
      <c r="G23" s="84"/>
      <c r="H23" s="84"/>
      <c r="I23" s="84"/>
      <c r="J23" s="106"/>
      <c r="K23" s="22"/>
      <c r="L23" s="103"/>
      <c r="T23" s="57"/>
      <c r="V23" s="134"/>
    </row>
    <row r="24" spans="1:22" s="52" customFormat="1" ht="15" customHeight="1" x14ac:dyDescent="0.25">
      <c r="A24" s="56"/>
      <c r="C24" s="134"/>
      <c r="D24" s="198" t="s">
        <v>463</v>
      </c>
      <c r="E24" s="56"/>
      <c r="F24" s="103">
        <f>ROW()</f>
        <v>24</v>
      </c>
      <c r="G24" s="84"/>
      <c r="H24" s="84"/>
      <c r="I24" s="84"/>
      <c r="J24" s="106"/>
      <c r="K24" s="22"/>
      <c r="L24" s="103"/>
      <c r="T24" s="57"/>
      <c r="V24" s="134"/>
    </row>
    <row r="25" spans="1:22" s="52" customFormat="1" ht="15" customHeight="1" x14ac:dyDescent="0.25">
      <c r="A25" s="56"/>
      <c r="C25" s="134"/>
      <c r="D25" s="197" t="s">
        <v>346</v>
      </c>
      <c r="E25" s="56"/>
      <c r="F25" s="103">
        <f>ROW()</f>
        <v>25</v>
      </c>
      <c r="G25" s="84"/>
      <c r="H25" s="84"/>
      <c r="I25" s="84"/>
      <c r="J25" s="106"/>
      <c r="K25" s="22"/>
      <c r="L25" s="103"/>
      <c r="T25" s="57"/>
      <c r="V25" s="134"/>
    </row>
    <row r="26" spans="1:22" s="52" customFormat="1" ht="15" customHeight="1" x14ac:dyDescent="0.25">
      <c r="A26" s="56"/>
      <c r="C26" s="134"/>
      <c r="D26" s="197" t="s">
        <v>347</v>
      </c>
      <c r="E26" s="56"/>
      <c r="F26" s="103">
        <f>ROW()</f>
        <v>26</v>
      </c>
      <c r="G26" s="84"/>
      <c r="H26" s="84"/>
      <c r="I26" s="84"/>
      <c r="J26" s="106"/>
      <c r="K26" s="22"/>
      <c r="L26" s="103"/>
      <c r="N26" s="258">
        <f>IF(ABS(K26-SUM(K25,K24,K23))&lt;=0.5,"OK","K26: ERROR")</f>
      </c>
      <c r="T26" s="57"/>
      <c r="V26" s="134"/>
    </row>
    <row r="27" spans="1:22" s="52" customFormat="1" ht="15" customHeight="1" x14ac:dyDescent="0.25">
      <c r="A27" s="56"/>
      <c r="C27" s="134"/>
      <c r="D27" s="198" t="s">
        <v>348</v>
      </c>
      <c r="E27" s="56"/>
      <c r="F27" s="103">
        <f>ROW()</f>
        <v>27</v>
      </c>
      <c r="G27" s="84"/>
      <c r="H27" s="84"/>
      <c r="I27" s="84"/>
      <c r="J27" s="106"/>
      <c r="K27" s="22"/>
      <c r="L27" s="103"/>
      <c r="T27" s="57"/>
      <c r="V27" s="134"/>
    </row>
    <row r="28" spans="1:22" s="52" customFormat="1" ht="15" customHeight="1" x14ac:dyDescent="0.25">
      <c r="A28" s="56"/>
      <c r="C28" s="134"/>
      <c r="D28" s="198" t="s">
        <v>464</v>
      </c>
      <c r="E28" s="56"/>
      <c r="F28" s="103">
        <f>ROW()</f>
        <v>28</v>
      </c>
      <c r="G28" s="84"/>
      <c r="H28" s="84"/>
      <c r="I28" s="84"/>
      <c r="J28" s="106"/>
      <c r="K28" s="22"/>
      <c r="L28" s="103"/>
      <c r="N28" s="258">
        <f>IF(ABS(K28-SUM(-K27,K26))&lt;=0.5,"OK","K28: ERROR")</f>
      </c>
      <c r="T28" s="57"/>
      <c r="V28" s="134"/>
    </row>
    <row r="29" spans="1:22" s="52" customFormat="1" ht="27" customHeight="1" x14ac:dyDescent="0.25">
      <c r="A29" s="56"/>
      <c r="C29" s="134"/>
      <c r="D29" s="190" t="s">
        <v>465</v>
      </c>
      <c r="E29" s="56"/>
      <c r="F29" s="103">
        <f>ROW()</f>
        <v>29</v>
      </c>
      <c r="G29" s="84"/>
      <c r="H29" s="84"/>
      <c r="I29" s="84"/>
      <c r="J29" s="106"/>
      <c r="K29" s="22"/>
      <c r="L29" s="103"/>
      <c r="T29" s="57"/>
      <c r="V29" s="134"/>
    </row>
    <row r="30" spans="1:22" s="52" customFormat="1" ht="15" customHeight="1" x14ac:dyDescent="0.25">
      <c r="A30" s="56"/>
      <c r="C30" s="134"/>
      <c r="D30" s="199" t="s">
        <v>466</v>
      </c>
      <c r="E30" s="56"/>
      <c r="F30" s="103">
        <f>ROW()</f>
        <v>30</v>
      </c>
      <c r="G30" s="84"/>
      <c r="H30" s="84"/>
      <c r="I30" s="84"/>
      <c r="J30" s="106"/>
      <c r="K30" s="22"/>
      <c r="L30" s="103"/>
      <c r="N30" s="258">
        <f>IF(ABS(K30-SUM(K28,-K29))&lt;=0.5,"OK","K30: ERROR")</f>
      </c>
      <c r="T30" s="57"/>
      <c r="V30" s="134"/>
    </row>
    <row r="31" spans="1:22" s="52" customFormat="1" ht="25" customHeight="1" x14ac:dyDescent="0.3">
      <c r="A31" s="56"/>
      <c r="C31" s="134"/>
      <c r="D31" s="200" t="s">
        <v>349</v>
      </c>
      <c r="E31" s="56"/>
      <c r="F31" s="103"/>
      <c r="G31" s="84"/>
      <c r="H31" s="84"/>
      <c r="I31" s="84"/>
      <c r="J31" s="106"/>
      <c r="K31" s="50"/>
      <c r="L31" s="103"/>
      <c r="T31" s="57"/>
      <c r="V31" s="134"/>
    </row>
    <row r="32" spans="1:22" s="52" customFormat="1" ht="15" customHeight="1" x14ac:dyDescent="0.25">
      <c r="A32" s="56"/>
      <c r="C32" s="134"/>
      <c r="D32" s="213" t="s">
        <v>492</v>
      </c>
      <c r="E32" s="56"/>
      <c r="F32" s="103">
        <f>ROW()</f>
        <v>32</v>
      </c>
      <c r="G32" s="84"/>
      <c r="H32" s="84"/>
      <c r="I32" s="84"/>
      <c r="J32" s="106"/>
      <c r="K32" s="22"/>
      <c r="L32" s="103"/>
      <c r="T32" s="57"/>
      <c r="V32" s="134"/>
    </row>
    <row r="33" spans="1:22" s="52" customFormat="1" ht="15" customHeight="1" x14ac:dyDescent="0.25">
      <c r="A33" s="56"/>
      <c r="C33" s="134"/>
      <c r="D33" s="198" t="s">
        <v>350</v>
      </c>
      <c r="E33" s="56"/>
      <c r="F33" s="103">
        <f>ROW()</f>
        <v>33</v>
      </c>
      <c r="G33" s="84"/>
      <c r="H33" s="84"/>
      <c r="I33" s="84"/>
      <c r="J33" s="106"/>
      <c r="K33" s="22"/>
      <c r="L33" s="103"/>
      <c r="T33" s="57"/>
      <c r="V33" s="134"/>
    </row>
    <row r="34" spans="1:22" s="52" customFormat="1" ht="15" customHeight="1" x14ac:dyDescent="0.25">
      <c r="A34" s="56"/>
      <c r="C34" s="134"/>
      <c r="D34" s="198" t="s">
        <v>351</v>
      </c>
      <c r="E34" s="56"/>
      <c r="F34" s="103">
        <f>ROW()</f>
        <v>34</v>
      </c>
      <c r="G34" s="84"/>
      <c r="H34" s="84"/>
      <c r="I34" s="84"/>
      <c r="J34" s="106"/>
      <c r="K34" s="22"/>
      <c r="L34" s="103"/>
      <c r="T34" s="57"/>
      <c r="V34" s="134"/>
    </row>
    <row r="35" spans="1:22" s="52" customFormat="1" ht="15" customHeight="1" x14ac:dyDescent="0.25">
      <c r="A35" s="56"/>
      <c r="C35" s="134"/>
      <c r="D35" s="201" t="s">
        <v>352</v>
      </c>
      <c r="E35" s="56"/>
      <c r="F35" s="103">
        <f>ROW()</f>
        <v>35</v>
      </c>
      <c r="G35" s="84"/>
      <c r="H35" s="84"/>
      <c r="I35" s="84"/>
      <c r="J35" s="106"/>
      <c r="K35" s="22"/>
      <c r="L35" s="103"/>
      <c r="N35" s="258">
        <f>IF(ABS(K35-SUM(K34,K33,K32))&lt;=0.5,"OK","K35: ERROR")</f>
      </c>
      <c r="T35" s="57"/>
      <c r="V35" s="134"/>
    </row>
    <row r="36" spans="1:22" s="52" customFormat="1" ht="15" customHeight="1" x14ac:dyDescent="0.25">
      <c r="A36" s="56"/>
      <c r="C36" s="134"/>
      <c r="D36" s="198" t="s">
        <v>353</v>
      </c>
      <c r="E36" s="56"/>
      <c r="F36" s="103">
        <f>ROW()</f>
        <v>36</v>
      </c>
      <c r="G36" s="84"/>
      <c r="H36" s="84"/>
      <c r="I36" s="84"/>
      <c r="J36" s="106"/>
      <c r="K36" s="22"/>
      <c r="L36" s="103"/>
      <c r="T36" s="57"/>
      <c r="V36" s="134"/>
    </row>
    <row r="37" spans="1:22" s="52" customFormat="1" ht="15" customHeight="1" x14ac:dyDescent="0.25">
      <c r="A37" s="56"/>
      <c r="C37" s="134"/>
      <c r="D37" s="142" t="s">
        <v>491</v>
      </c>
      <c r="E37" s="56"/>
      <c r="F37" s="103">
        <f>ROW()</f>
        <v>37</v>
      </c>
      <c r="G37" s="84"/>
      <c r="H37" s="84"/>
      <c r="I37" s="84"/>
      <c r="J37" s="106"/>
      <c r="K37" s="22"/>
      <c r="L37" s="103"/>
      <c r="N37" s="258">
        <f>IF(ABS(K37-SUM(-K36,K35))&lt;=0.5,"OK","K37: ERROR")</f>
      </c>
      <c r="T37" s="57"/>
      <c r="V37" s="134"/>
    </row>
    <row r="38" spans="1:22" s="52" customFormat="1" ht="21" customHeight="1" x14ac:dyDescent="0.25">
      <c r="A38" s="56"/>
      <c r="C38" s="134"/>
      <c r="D38" s="202" t="s">
        <v>467</v>
      </c>
      <c r="E38" s="56"/>
      <c r="F38" s="103">
        <f>ROW()</f>
        <v>38</v>
      </c>
      <c r="G38" s="84"/>
      <c r="H38" s="84"/>
      <c r="I38" s="84"/>
      <c r="J38" s="106"/>
      <c r="K38" s="22"/>
      <c r="L38" s="103"/>
      <c r="T38" s="57"/>
      <c r="V38" s="134"/>
    </row>
    <row r="39" spans="1:22" s="52" customFormat="1" ht="25" customHeight="1" x14ac:dyDescent="0.3">
      <c r="A39" s="56"/>
      <c r="C39" s="134"/>
      <c r="D39" s="203" t="s">
        <v>354</v>
      </c>
      <c r="E39" s="56"/>
      <c r="F39" s="103"/>
      <c r="G39" s="84"/>
      <c r="H39" s="84"/>
      <c r="I39" s="84"/>
      <c r="J39" s="106"/>
      <c r="K39" s="50"/>
      <c r="L39" s="103"/>
      <c r="T39" s="57"/>
      <c r="V39" s="134"/>
    </row>
    <row r="40" spans="1:22" s="52" customFormat="1" ht="15" customHeight="1" x14ac:dyDescent="0.25">
      <c r="A40" s="56"/>
      <c r="C40" s="134"/>
      <c r="D40" s="197" t="s">
        <v>355</v>
      </c>
      <c r="E40" s="56"/>
      <c r="F40" s="103">
        <f>ROW()</f>
        <v>40</v>
      </c>
      <c r="G40" s="84"/>
      <c r="H40" s="84"/>
      <c r="I40" s="84"/>
      <c r="J40" s="106"/>
      <c r="K40" s="22"/>
      <c r="L40" s="103"/>
      <c r="T40" s="57"/>
      <c r="V40" s="134"/>
    </row>
    <row r="41" spans="1:22" s="52" customFormat="1" ht="15" customHeight="1" x14ac:dyDescent="0.25">
      <c r="A41" s="56"/>
      <c r="C41" s="134"/>
      <c r="D41" s="197" t="s">
        <v>356</v>
      </c>
      <c r="E41" s="56"/>
      <c r="F41" s="103">
        <f>ROW()</f>
        <v>41</v>
      </c>
      <c r="G41" s="84"/>
      <c r="H41" s="84"/>
      <c r="I41" s="84"/>
      <c r="J41" s="106"/>
      <c r="K41" s="22"/>
      <c r="L41" s="103"/>
      <c r="T41" s="57"/>
      <c r="V41" s="134"/>
    </row>
    <row r="42" spans="1:22" s="52" customFormat="1" ht="15" customHeight="1" x14ac:dyDescent="0.25">
      <c r="A42" s="56"/>
      <c r="C42" s="134"/>
      <c r="D42" s="198" t="s">
        <v>357</v>
      </c>
      <c r="E42" s="56"/>
      <c r="F42" s="103">
        <f>ROW()</f>
        <v>42</v>
      </c>
      <c r="G42" s="84"/>
      <c r="H42" s="84"/>
      <c r="I42" s="84"/>
      <c r="J42" s="106"/>
      <c r="K42" s="22"/>
      <c r="L42" s="103"/>
      <c r="T42" s="57"/>
      <c r="V42" s="134"/>
    </row>
    <row r="43" spans="1:22" s="52" customFormat="1" ht="15" customHeight="1" x14ac:dyDescent="0.25">
      <c r="A43" s="56"/>
      <c r="C43" s="134"/>
      <c r="D43" s="197" t="s">
        <v>358</v>
      </c>
      <c r="E43" s="56"/>
      <c r="F43" s="103">
        <f>ROW()</f>
        <v>43</v>
      </c>
      <c r="G43" s="84"/>
      <c r="H43" s="84"/>
      <c r="I43" s="84"/>
      <c r="J43" s="106"/>
      <c r="K43" s="22"/>
      <c r="L43" s="103"/>
      <c r="T43" s="57"/>
      <c r="V43" s="134"/>
    </row>
    <row r="44" spans="1:22" s="52" customFormat="1" ht="15" customHeight="1" x14ac:dyDescent="0.25">
      <c r="A44" s="56"/>
      <c r="C44" s="134"/>
      <c r="D44" s="197" t="s">
        <v>359</v>
      </c>
      <c r="E44" s="56"/>
      <c r="F44" s="103">
        <f>ROW()</f>
        <v>44</v>
      </c>
      <c r="G44" s="84"/>
      <c r="H44" s="84"/>
      <c r="I44" s="84"/>
      <c r="J44" s="106"/>
      <c r="K44" s="22"/>
      <c r="L44" s="103"/>
      <c r="T44" s="57"/>
      <c r="V44" s="134"/>
    </row>
    <row r="45" spans="1:22" s="52" customFormat="1" ht="15" customHeight="1" x14ac:dyDescent="0.25">
      <c r="A45" s="56"/>
      <c r="C45" s="134"/>
      <c r="D45" s="204" t="s">
        <v>493</v>
      </c>
      <c r="E45" s="56"/>
      <c r="F45" s="103">
        <f>ROW()</f>
        <v>45</v>
      </c>
      <c r="G45" s="84"/>
      <c r="H45" s="84"/>
      <c r="I45" s="84"/>
      <c r="J45" s="106"/>
      <c r="K45" s="22"/>
      <c r="L45" s="103"/>
      <c r="N45" s="258">
        <f>IF(ABS(K45-SUM(-K44,K43,K41,K40,K42))&lt;=0.5,"OK","K45: ERROR")</f>
      </c>
      <c r="T45" s="57"/>
      <c r="V45" s="134"/>
    </row>
    <row r="46" spans="1:22" s="52" customFormat="1" ht="25" customHeight="1" x14ac:dyDescent="0.3">
      <c r="A46" s="56"/>
      <c r="C46" s="134"/>
      <c r="D46" s="203" t="s">
        <v>360</v>
      </c>
      <c r="E46" s="56"/>
      <c r="F46" s="103"/>
      <c r="G46" s="84"/>
      <c r="H46" s="84"/>
      <c r="I46" s="84"/>
      <c r="J46" s="106"/>
      <c r="K46" s="50"/>
      <c r="L46" s="103"/>
      <c r="T46" s="57"/>
      <c r="V46" s="134"/>
    </row>
    <row r="47" spans="1:22" s="52" customFormat="1" ht="15" customHeight="1" x14ac:dyDescent="0.25">
      <c r="A47" s="56"/>
      <c r="C47" s="134"/>
      <c r="D47" s="205" t="s">
        <v>361</v>
      </c>
      <c r="E47" s="56"/>
      <c r="F47" s="103">
        <f>ROW()</f>
        <v>47</v>
      </c>
      <c r="G47" s="84"/>
      <c r="H47" s="84"/>
      <c r="I47" s="84"/>
      <c r="J47" s="106"/>
      <c r="K47" s="22"/>
      <c r="L47" s="103"/>
      <c r="N47" s="258">
        <f>IF(ABS(K47-SUM(K48,K50,K52,K51))&lt;=0.5,"OK","K47: ERROR")</f>
      </c>
      <c r="T47" s="57"/>
      <c r="V47" s="134"/>
    </row>
    <row r="48" spans="1:22" s="52" customFormat="1" ht="15" customHeight="1" x14ac:dyDescent="0.25">
      <c r="A48" s="56"/>
      <c r="C48" s="175"/>
      <c r="D48" s="193" t="s">
        <v>494</v>
      </c>
      <c r="E48" s="56"/>
      <c r="F48" s="103">
        <f>ROW()</f>
        <v>48</v>
      </c>
      <c r="G48" s="84"/>
      <c r="H48" s="84"/>
      <c r="I48" s="84"/>
      <c r="J48" s="106"/>
      <c r="K48" s="22"/>
      <c r="L48" s="103"/>
      <c r="N48" s="258">
        <f>IF(K48&gt;0,"OK","K48: WARNING")</f>
      </c>
      <c r="O48" s="258">
        <f>IF(K48-K49&gt;=-0.5,"OK","K48: ERROR")</f>
      </c>
      <c r="T48" s="57"/>
      <c r="V48" s="175"/>
    </row>
    <row r="49" spans="1:22" s="52" customFormat="1" ht="15" customHeight="1" x14ac:dyDescent="0.25">
      <c r="A49" s="56"/>
      <c r="C49" s="175"/>
      <c r="D49" s="206" t="s">
        <v>372</v>
      </c>
      <c r="E49" s="56"/>
      <c r="F49" s="103">
        <f>ROW()</f>
        <v>49</v>
      </c>
      <c r="G49" s="84"/>
      <c r="H49" s="84"/>
      <c r="I49" s="84"/>
      <c r="J49" s="106"/>
      <c r="K49" s="22"/>
      <c r="L49" s="103"/>
      <c r="T49" s="57"/>
      <c r="V49" s="175"/>
    </row>
    <row r="50" spans="1:22" s="52" customFormat="1" ht="15" customHeight="1" x14ac:dyDescent="0.25">
      <c r="A50" s="56"/>
      <c r="C50" s="175"/>
      <c r="D50" s="192" t="s">
        <v>488</v>
      </c>
      <c r="E50" s="56"/>
      <c r="F50" s="103">
        <f>ROW()</f>
        <v>50</v>
      </c>
      <c r="G50" s="84"/>
      <c r="H50" s="84"/>
      <c r="I50" s="84"/>
      <c r="J50" s="106"/>
      <c r="K50" s="22"/>
      <c r="L50" s="103"/>
      <c r="T50" s="57"/>
      <c r="V50" s="175"/>
    </row>
    <row r="51" spans="1:22" s="52" customFormat="1" ht="29.25" customHeight="1" x14ac:dyDescent="0.25">
      <c r="A51" s="56"/>
      <c r="C51" s="175"/>
      <c r="D51" s="144" t="s">
        <v>489</v>
      </c>
      <c r="E51" s="56"/>
      <c r="F51" s="103">
        <f>ROW()</f>
        <v>51</v>
      </c>
      <c r="G51" s="84"/>
      <c r="H51" s="84"/>
      <c r="I51" s="84"/>
      <c r="J51" s="106"/>
      <c r="K51" s="22"/>
      <c r="L51" s="103"/>
      <c r="T51" s="57"/>
      <c r="V51" s="175"/>
    </row>
    <row r="52" spans="1:22" s="52" customFormat="1" ht="15" customHeight="1" x14ac:dyDescent="0.25">
      <c r="A52" s="56"/>
      <c r="C52" s="175"/>
      <c r="D52" s="193" t="s">
        <v>490</v>
      </c>
      <c r="E52" s="56"/>
      <c r="F52" s="103">
        <f>ROW()</f>
        <v>52</v>
      </c>
      <c r="G52" s="84"/>
      <c r="H52" s="84"/>
      <c r="I52" s="84"/>
      <c r="J52" s="106"/>
      <c r="K52" s="22"/>
      <c r="L52" s="103"/>
      <c r="T52" s="57"/>
      <c r="V52" s="175"/>
    </row>
    <row r="53" spans="1:22" s="52" customFormat="1" ht="15" customHeight="1" x14ac:dyDescent="0.25">
      <c r="A53" s="56"/>
      <c r="C53" s="134"/>
      <c r="D53" s="207" t="s">
        <v>362</v>
      </c>
      <c r="E53" s="56"/>
      <c r="F53" s="103">
        <f>ROW()</f>
        <v>53</v>
      </c>
      <c r="G53" s="84"/>
      <c r="H53" s="84"/>
      <c r="I53" s="84"/>
      <c r="J53" s="106"/>
      <c r="K53" s="22"/>
      <c r="L53" s="103"/>
      <c r="T53" s="57"/>
      <c r="V53" s="134"/>
    </row>
    <row r="54" spans="1:22" s="52" customFormat="1" ht="15" customHeight="1" x14ac:dyDescent="0.25">
      <c r="A54" s="56"/>
      <c r="C54" s="134"/>
      <c r="D54" s="204" t="s">
        <v>462</v>
      </c>
      <c r="E54" s="56"/>
      <c r="F54" s="103">
        <f>ROW()</f>
        <v>54</v>
      </c>
      <c r="G54" s="84"/>
      <c r="H54" s="84"/>
      <c r="I54" s="84"/>
      <c r="J54" s="106"/>
      <c r="K54" s="22"/>
      <c r="L54" s="103"/>
      <c r="N54" s="258">
        <f>IF(ABS(K54-SUM(K47,K53))&lt;=0.5,"OK","K54: ERROR")</f>
      </c>
      <c r="T54" s="57"/>
      <c r="V54" s="134"/>
    </row>
    <row r="55" spans="1:22" s="52" customFormat="1" ht="36.75" customHeight="1" x14ac:dyDescent="0.25">
      <c r="A55" s="56"/>
      <c r="C55" s="134"/>
      <c r="D55" s="208" t="s">
        <v>468</v>
      </c>
      <c r="E55" s="56"/>
      <c r="F55" s="103">
        <f>ROW()</f>
        <v>55</v>
      </c>
      <c r="G55" s="84"/>
      <c r="H55" s="84"/>
      <c r="I55" s="84"/>
      <c r="J55" s="106"/>
      <c r="K55" s="22"/>
      <c r="L55" s="103"/>
      <c r="T55" s="57"/>
      <c r="V55" s="134"/>
    </row>
    <row r="56" spans="1:22" s="52" customFormat="1" ht="21" customHeight="1" x14ac:dyDescent="0.25">
      <c r="A56" s="56"/>
      <c r="C56" s="134"/>
      <c r="D56" s="208" t="s">
        <v>469</v>
      </c>
      <c r="E56" s="56"/>
      <c r="F56" s="103">
        <f>ROW()</f>
        <v>56</v>
      </c>
      <c r="G56" s="84"/>
      <c r="H56" s="84"/>
      <c r="I56" s="84"/>
      <c r="J56" s="106"/>
      <c r="K56" s="22"/>
      <c r="L56" s="103"/>
      <c r="T56" s="57"/>
      <c r="V56" s="134"/>
    </row>
    <row r="57" spans="1:22" s="52" customFormat="1" ht="21" customHeight="1" x14ac:dyDescent="0.25">
      <c r="A57" s="56"/>
      <c r="C57" s="134"/>
      <c r="D57" s="209" t="s">
        <v>470</v>
      </c>
      <c r="E57" s="56"/>
      <c r="F57" s="103">
        <f>ROW()</f>
        <v>57</v>
      </c>
      <c r="G57" s="84"/>
      <c r="H57" s="84"/>
      <c r="I57" s="84"/>
      <c r="J57" s="106"/>
      <c r="K57" s="22"/>
      <c r="L57" s="103"/>
      <c r="N57" s="258">
        <f>IF(ABS(K57-(K30+K37+K38+K45-K54-K55-K56))&lt;=0.5,"OK","K57: ERROR")</f>
      </c>
      <c r="T57" s="57"/>
      <c r="V57" s="134"/>
    </row>
    <row r="58" spans="1:22" s="52" customFormat="1" ht="15" customHeight="1" x14ac:dyDescent="0.25">
      <c r="A58" s="56"/>
      <c r="C58" s="134"/>
      <c r="D58" s="210" t="s">
        <v>363</v>
      </c>
      <c r="E58" s="56"/>
      <c r="F58" s="103">
        <f>ROW()</f>
        <v>58</v>
      </c>
      <c r="G58" s="84"/>
      <c r="H58" s="84"/>
      <c r="I58" s="84"/>
      <c r="J58" s="106"/>
      <c r="K58" s="22"/>
      <c r="L58" s="103"/>
      <c r="T58" s="57"/>
      <c r="V58" s="134"/>
    </row>
    <row r="59" spans="1:22" s="52" customFormat="1" ht="15" customHeight="1" x14ac:dyDescent="0.25">
      <c r="A59" s="56"/>
      <c r="C59" s="134"/>
      <c r="D59" s="210" t="s">
        <v>364</v>
      </c>
      <c r="E59" s="56"/>
      <c r="F59" s="103">
        <f>ROW()</f>
        <v>59</v>
      </c>
      <c r="G59" s="84"/>
      <c r="H59" s="84"/>
      <c r="I59" s="84"/>
      <c r="J59" s="106"/>
      <c r="K59" s="22"/>
      <c r="L59" s="103"/>
      <c r="T59" s="57"/>
      <c r="V59" s="134"/>
    </row>
    <row r="60" spans="1:22" ht="15" customHeight="1" x14ac:dyDescent="0.25">
      <c r="A60" s="134"/>
      <c r="C60" s="134"/>
      <c r="D60" s="211" t="s">
        <v>471</v>
      </c>
      <c r="E60" s="134"/>
      <c r="F60" s="103">
        <f>ROW()</f>
        <v>60</v>
      </c>
      <c r="G60" s="97"/>
      <c r="H60" s="84"/>
      <c r="I60" s="84"/>
      <c r="J60" s="23"/>
      <c r="K60" s="48"/>
      <c r="L60" s="103"/>
      <c r="T60" s="134"/>
    </row>
    <row r="61" spans="1:22" ht="15" customHeight="1" x14ac:dyDescent="0.25">
      <c r="A61" s="134"/>
      <c r="C61" s="134"/>
      <c r="D61" s="210" t="s">
        <v>365</v>
      </c>
      <c r="E61" s="134"/>
      <c r="F61" s="103">
        <f>ROW()</f>
        <v>61</v>
      </c>
      <c r="G61" s="97"/>
      <c r="H61" s="84"/>
      <c r="I61" s="84"/>
      <c r="J61" s="23"/>
      <c r="K61" s="48"/>
      <c r="L61" s="103"/>
      <c r="T61" s="134"/>
    </row>
    <row r="62" spans="1:22" ht="21.75" customHeight="1" x14ac:dyDescent="0.25">
      <c r="A62" s="134"/>
      <c r="C62" s="134"/>
      <c r="D62" s="212" t="s">
        <v>472</v>
      </c>
      <c r="E62" s="134"/>
      <c r="F62" s="103">
        <f>ROW()</f>
        <v>62</v>
      </c>
      <c r="G62" s="84"/>
      <c r="H62" s="84"/>
      <c r="I62" s="84"/>
      <c r="J62" s="106"/>
      <c r="K62" s="22"/>
      <c r="L62" s="103"/>
      <c r="N62" s="258">
        <f>IF(ABS(K62-(K57+K58-K59+K60-K61))&lt;=0.5,"OK","K62: ERROR")</f>
      </c>
      <c r="O62" s="258">
        <f>IF(K62&lt;&gt;0,"OK","K62: WARNING")</f>
      </c>
      <c r="P62" s="258">
        <f>IF(ABS(K62-K65)&lt;=0.5,"OK","K62: ERROR")</f>
      </c>
      <c r="T62" s="134"/>
    </row>
    <row r="63" spans="1:22" s="134" customFormat="1" ht="25" customHeight="1" x14ac:dyDescent="0.25">
      <c r="D63" s="6"/>
    </row>
    <row r="64" spans="1:22" ht="40.5" customHeight="1" x14ac:dyDescent="0.25">
      <c r="A64" s="134"/>
      <c r="C64" s="134"/>
      <c r="D64" s="170" t="s">
        <v>366</v>
      </c>
      <c r="E64" s="134"/>
      <c r="F64" s="103"/>
      <c r="G64" s="84"/>
      <c r="H64" s="84"/>
      <c r="I64" s="84"/>
      <c r="J64" s="106"/>
      <c r="K64" s="50"/>
      <c r="L64" s="103"/>
      <c r="T64" s="134"/>
    </row>
    <row r="65" spans="1:20" ht="15" customHeight="1" x14ac:dyDescent="0.25">
      <c r="A65" s="134"/>
      <c r="C65" s="134"/>
      <c r="D65" s="141" t="s">
        <v>472</v>
      </c>
      <c r="E65" s="134"/>
      <c r="F65" s="103">
        <f>ROW()</f>
        <v>65</v>
      </c>
      <c r="G65" s="84"/>
      <c r="H65" s="84"/>
      <c r="I65" s="84"/>
      <c r="J65" s="106"/>
      <c r="K65" s="22"/>
      <c r="L65" s="103"/>
      <c r="T65" s="134"/>
    </row>
    <row r="66" spans="1:20" ht="15" customHeight="1" x14ac:dyDescent="0.25">
      <c r="A66" s="134"/>
      <c r="C66" s="134"/>
      <c r="D66" s="142" t="s">
        <v>473</v>
      </c>
      <c r="E66" s="134"/>
      <c r="F66" s="103">
        <f>ROW()</f>
        <v>66</v>
      </c>
      <c r="G66" s="84"/>
      <c r="H66" s="84"/>
      <c r="I66" s="84"/>
      <c r="J66" s="106"/>
      <c r="K66" s="22"/>
      <c r="L66" s="103"/>
      <c r="T66" s="134"/>
    </row>
    <row r="67" spans="1:20" ht="15" customHeight="1" x14ac:dyDescent="0.25">
      <c r="A67" s="134"/>
      <c r="C67" s="134"/>
      <c r="D67" s="142" t="s">
        <v>474</v>
      </c>
      <c r="E67" s="134"/>
      <c r="F67" s="103">
        <f>ROW()</f>
        <v>67</v>
      </c>
      <c r="G67" s="84"/>
      <c r="H67" s="84"/>
      <c r="I67" s="84"/>
      <c r="J67" s="106"/>
      <c r="K67" s="22"/>
      <c r="L67" s="103"/>
      <c r="N67" s="258">
        <f>IF(ABS(K67-SUM(K65,K66))&lt;=0.5,"OK","K67: ERROR")</f>
      </c>
      <c r="O67" s="258">
        <f><![CDATA[IF(IF(K67>0,AND(NOT(K82<>0),ABS(K69+K85-K67)<=0.5),IF(K67<0,AND(NOT(K69<>0),ABS(K82-K85--K67)<=0.5),AND(NOT(K69<>0),NOT(K82<>0)))),"OK","K67: ERROR")]]></f>
      </c>
      <c r="T67" s="134"/>
    </row>
    <row r="68" spans="1:20" ht="25" customHeight="1" x14ac:dyDescent="0.3">
      <c r="A68" s="134"/>
      <c r="C68" s="134"/>
      <c r="D68" s="188" t="s">
        <v>367</v>
      </c>
      <c r="E68" s="134"/>
      <c r="F68" s="103"/>
      <c r="G68" s="84"/>
      <c r="H68" s="84"/>
      <c r="I68" s="84"/>
      <c r="J68" s="106"/>
      <c r="K68" s="50"/>
      <c r="L68" s="103"/>
      <c r="T68" s="134"/>
    </row>
    <row r="69" spans="1:20" ht="15" customHeight="1" x14ac:dyDescent="0.25">
      <c r="A69" s="134"/>
      <c r="C69" s="134"/>
      <c r="D69" s="141" t="s">
        <v>368</v>
      </c>
      <c r="E69" s="134"/>
      <c r="F69" s="103">
        <f>ROW()</f>
        <v>69</v>
      </c>
      <c r="G69" s="84"/>
      <c r="H69" s="84"/>
      <c r="I69" s="84"/>
      <c r="J69" s="106"/>
      <c r="K69" s="22"/>
      <c r="L69" s="103"/>
      <c r="N69" s="258">
        <f>IF(ABS(K69-SUM(K76,K81,K71,K70))&lt;=0.5,"OK","K69: ERROR")</f>
      </c>
      <c r="T69" s="134"/>
    </row>
    <row r="70" spans="1:20" ht="15" customHeight="1" x14ac:dyDescent="0.25">
      <c r="A70" s="134"/>
      <c r="C70" s="134"/>
      <c r="D70" s="190" t="s">
        <v>475</v>
      </c>
      <c r="E70" s="134"/>
      <c r="F70" s="103">
        <f>ROW()</f>
        <v>70</v>
      </c>
      <c r="G70" s="84"/>
      <c r="H70" s="84"/>
      <c r="I70" s="84"/>
      <c r="J70" s="106"/>
      <c r="K70" s="22"/>
      <c r="L70" s="103"/>
      <c r="T70" s="134"/>
    </row>
    <row r="71" spans="1:20" ht="15" customHeight="1" x14ac:dyDescent="0.25">
      <c r="A71" s="134"/>
      <c r="C71" s="134"/>
      <c r="D71" s="190" t="s">
        <v>476</v>
      </c>
      <c r="E71" s="134"/>
      <c r="F71" s="103">
        <f>ROW()</f>
        <v>71</v>
      </c>
      <c r="G71" s="84"/>
      <c r="H71" s="84"/>
      <c r="I71" s="84"/>
      <c r="J71" s="106"/>
      <c r="K71" s="22"/>
      <c r="L71" s="103"/>
      <c r="T71" s="134"/>
    </row>
    <row r="72" spans="1:20" ht="22.5" customHeight="1" x14ac:dyDescent="0.3">
      <c r="A72" s="134"/>
      <c r="C72" s="134"/>
      <c r="D72" s="189" t="s">
        <v>477</v>
      </c>
      <c r="E72" s="134"/>
      <c r="F72" s="103"/>
      <c r="G72" s="84"/>
      <c r="H72" s="84"/>
      <c r="I72" s="84"/>
      <c r="J72" s="106"/>
      <c r="K72" s="50"/>
      <c r="L72" s="103"/>
      <c r="T72" s="134"/>
    </row>
    <row r="73" spans="1:20" ht="15" customHeight="1" x14ac:dyDescent="0.25">
      <c r="A73" s="134"/>
      <c r="C73" s="134"/>
      <c r="D73" s="145" t="s">
        <v>478</v>
      </c>
      <c r="E73" s="134"/>
      <c r="F73" s="103">
        <f>ROW()</f>
        <v>73</v>
      </c>
      <c r="G73" s="84"/>
      <c r="H73" s="84"/>
      <c r="I73" s="84"/>
      <c r="J73" s="106"/>
      <c r="K73" s="22"/>
      <c r="L73" s="103"/>
      <c r="T73" s="134"/>
    </row>
    <row r="74" spans="1:20" ht="15" customHeight="1" x14ac:dyDescent="0.25">
      <c r="A74" s="134"/>
      <c r="C74" s="134"/>
      <c r="D74" s="145" t="s">
        <v>479</v>
      </c>
      <c r="E74" s="134"/>
      <c r="F74" s="103">
        <f>ROW()</f>
        <v>74</v>
      </c>
      <c r="G74" s="84"/>
      <c r="H74" s="84"/>
      <c r="I74" s="84"/>
      <c r="J74" s="106"/>
      <c r="K74" s="22"/>
      <c r="L74" s="103"/>
      <c r="T74" s="134"/>
    </row>
    <row r="75" spans="1:20" ht="15" customHeight="1" x14ac:dyDescent="0.25">
      <c r="A75" s="134"/>
      <c r="C75" s="134"/>
      <c r="D75" s="144" t="s">
        <v>480</v>
      </c>
      <c r="E75" s="134"/>
      <c r="F75" s="103">
        <f>ROW()</f>
        <v>75</v>
      </c>
      <c r="G75" s="84"/>
      <c r="H75" s="84"/>
      <c r="I75" s="84"/>
      <c r="J75" s="106"/>
      <c r="K75" s="22"/>
      <c r="L75" s="103"/>
      <c r="T75" s="134"/>
    </row>
    <row r="76" spans="1:20" ht="15" customHeight="1" x14ac:dyDescent="0.25">
      <c r="A76" s="134"/>
      <c r="C76" s="134"/>
      <c r="D76" s="190" t="s">
        <v>481</v>
      </c>
      <c r="E76" s="134"/>
      <c r="F76" s="103">
        <f>ROW()</f>
        <v>76</v>
      </c>
      <c r="G76" s="84"/>
      <c r="H76" s="84"/>
      <c r="I76" s="84"/>
      <c r="J76" s="106"/>
      <c r="K76" s="22"/>
      <c r="L76" s="103"/>
      <c r="N76" s="258">
        <f>IF(ABS(K76-SUM(K73,K74,K75))&lt;=0.5,"OK","K76: ERROR")</f>
      </c>
      <c r="T76" s="134"/>
    </row>
    <row r="77" spans="1:20" ht="25" customHeight="1" x14ac:dyDescent="0.3">
      <c r="A77" s="134"/>
      <c r="C77" s="134"/>
      <c r="D77" s="189" t="s">
        <v>482</v>
      </c>
      <c r="E77" s="134"/>
      <c r="F77" s="103"/>
      <c r="G77" s="84"/>
      <c r="H77" s="84"/>
      <c r="I77" s="84"/>
      <c r="J77" s="106"/>
      <c r="K77" s="50"/>
      <c r="L77" s="103"/>
      <c r="T77" s="134"/>
    </row>
    <row r="78" spans="1:20" ht="15" customHeight="1" x14ac:dyDescent="0.25">
      <c r="A78" s="134"/>
      <c r="C78" s="134"/>
      <c r="D78" s="145" t="s">
        <v>369</v>
      </c>
      <c r="E78" s="134"/>
      <c r="F78" s="103">
        <f>ROW()</f>
        <v>78</v>
      </c>
      <c r="G78" s="84"/>
      <c r="H78" s="84"/>
      <c r="I78" s="84"/>
      <c r="J78" s="106"/>
      <c r="K78" s="22"/>
      <c r="L78" s="103"/>
      <c r="T78" s="134"/>
    </row>
    <row r="79" spans="1:20" ht="15" customHeight="1" x14ac:dyDescent="0.25">
      <c r="A79" s="134"/>
      <c r="C79" s="134"/>
      <c r="D79" s="144" t="s">
        <v>483</v>
      </c>
      <c r="E79" s="134"/>
      <c r="F79" s="103">
        <f>ROW()</f>
        <v>79</v>
      </c>
      <c r="G79" s="84"/>
      <c r="H79" s="84"/>
      <c r="I79" s="84"/>
      <c r="J79" s="106"/>
      <c r="K79" s="22"/>
      <c r="L79" s="103"/>
      <c r="T79" s="134"/>
    </row>
    <row r="80" spans="1:20" ht="15" customHeight="1" x14ac:dyDescent="0.25">
      <c r="A80" s="134"/>
      <c r="C80" s="134"/>
      <c r="D80" s="144" t="s">
        <v>370</v>
      </c>
      <c r="E80" s="134"/>
      <c r="F80" s="103">
        <f>ROW()</f>
        <v>80</v>
      </c>
      <c r="G80" s="84"/>
      <c r="H80" s="84"/>
      <c r="I80" s="84"/>
      <c r="J80" s="106"/>
      <c r="K80" s="22"/>
      <c r="L80" s="103"/>
      <c r="T80" s="134"/>
    </row>
    <row r="81" spans="1:20" ht="15" customHeight="1" x14ac:dyDescent="0.25">
      <c r="A81" s="134"/>
      <c r="C81" s="134"/>
      <c r="D81" s="190" t="s">
        <v>484</v>
      </c>
      <c r="E81" s="134"/>
      <c r="F81" s="103">
        <f>ROW()</f>
        <v>81</v>
      </c>
      <c r="G81" s="84"/>
      <c r="H81" s="84"/>
      <c r="I81" s="84"/>
      <c r="J81" s="106"/>
      <c r="K81" s="22"/>
      <c r="L81" s="103"/>
      <c r="N81" s="258">
        <f>IF(ABS(K81-SUM(K79,K78,K80))&lt;=0.5,"OK","K81: ERROR")</f>
      </c>
      <c r="T81" s="134"/>
    </row>
    <row r="82" spans="1:20" ht="23.25" customHeight="1" x14ac:dyDescent="0.25">
      <c r="A82" s="134"/>
      <c r="C82" s="134"/>
      <c r="D82" s="142" t="s">
        <v>371</v>
      </c>
      <c r="E82" s="134"/>
      <c r="F82" s="103">
        <f>ROW()</f>
        <v>82</v>
      </c>
      <c r="G82" s="84"/>
      <c r="H82" s="84"/>
      <c r="I82" s="84"/>
      <c r="J82" s="106"/>
      <c r="K82" s="48"/>
      <c r="L82" s="103"/>
      <c r="N82" s="258">
        <f>IF(ABS(K82-SUM(K84,K83))&lt;=0.5,"OK","K82: ERROR")</f>
      </c>
      <c r="T82" s="134"/>
    </row>
    <row r="83" spans="1:20" ht="15" customHeight="1" x14ac:dyDescent="0.25">
      <c r="A83" s="134"/>
      <c r="C83" s="134"/>
      <c r="D83" s="201" t="s">
        <v>485</v>
      </c>
      <c r="E83" s="134"/>
      <c r="F83" s="103">
        <f>ROW()</f>
        <v>83</v>
      </c>
      <c r="G83" s="84"/>
      <c r="H83" s="84"/>
      <c r="I83" s="84"/>
      <c r="J83" s="106"/>
      <c r="K83" s="22"/>
      <c r="L83" s="103"/>
      <c r="T83" s="134"/>
    </row>
    <row r="84" spans="1:20" ht="15.75" customHeight="1" x14ac:dyDescent="0.25">
      <c r="A84" s="134"/>
      <c r="C84" s="134"/>
      <c r="D84" s="190" t="s">
        <v>486</v>
      </c>
      <c r="E84" s="134"/>
      <c r="F84" s="103">
        <f>ROW()</f>
        <v>84</v>
      </c>
      <c r="G84" s="84"/>
      <c r="H84" s="84"/>
      <c r="I84" s="84"/>
      <c r="J84" s="106"/>
      <c r="K84" s="22"/>
      <c r="L84" s="103"/>
      <c r="T84" s="134"/>
    </row>
    <row r="85" spans="1:20" ht="15" customHeight="1" x14ac:dyDescent="0.25">
      <c r="A85" s="134"/>
      <c r="C85" s="134"/>
      <c r="D85" s="142" t="s">
        <v>487</v>
      </c>
      <c r="E85" s="134"/>
      <c r="F85" s="103">
        <f>ROW()</f>
        <v>85</v>
      </c>
      <c r="G85" s="84"/>
      <c r="H85" s="84"/>
      <c r="I85" s="84"/>
      <c r="J85" s="106"/>
      <c r="K85" s="22"/>
      <c r="L85" s="103"/>
      <c r="T85" s="134"/>
    </row>
    <row r="86" spans="1:20" ht="6" customHeight="1" x14ac:dyDescent="0.25">
      <c r="A86" s="21"/>
      <c r="B86" s="21"/>
      <c r="C86" s="21"/>
      <c r="D86" s="143"/>
      <c r="E86" s="21"/>
      <c r="F86" s="21"/>
      <c r="G86" s="85"/>
      <c r="H86" s="85"/>
      <c r="I86" s="85"/>
      <c r="J86" s="21"/>
      <c r="K86" s="21"/>
      <c r="L86" s="21"/>
    </row>
    <row r="87" spans="1:20" x14ac:dyDescent="0.25">
      <c r="D87" s="52"/>
    </row>
    <row r="88" spans="1:20" x14ac:dyDescent="0.25" ht="13.0" customHeight="true">
      <c r="D88" s="52"/>
      <c r="N88" s="258">
        <f>IF(ABS('J205'!K85-'J202'!Y97)&lt;=0.5,"OK","K85: ERROR")</f>
      </c>
    </row>
    <row r="89" spans="1:20" x14ac:dyDescent="0.25" ht="13.0" customHeight="true">
      <c r="D89" s="52"/>
    </row>
    <row r="90" spans="1:20" x14ac:dyDescent="0.25" ht="13.0" customHeight="true">
      <c r="D90" s="52"/>
    </row>
    <row r="91" spans="1:20" x14ac:dyDescent="0.25" ht="13.0" customHeight="true">
      <c r="D91" s="52"/>
    </row>
    <row r="92" spans="1:20" x14ac:dyDescent="0.25" ht="13.0" customHeight="true">
      <c r="D92" s="52"/>
    </row>
    <row r="93" spans="1:20" x14ac:dyDescent="0.25">
      <c r="D93" s="52"/>
    </row>
    <row r="94" spans="1:20" x14ac:dyDescent="0.25">
      <c r="D94" s="52"/>
    </row>
    <row r="95" spans="1:20" x14ac:dyDescent="0.25">
      <c r="D95" s="52"/>
    </row>
    <row r="96" spans="1:20" x14ac:dyDescent="0.25">
      <c r="D96" s="52"/>
    </row>
    <row r="97" spans="4:4" x14ac:dyDescent="0.25">
      <c r="D97" s="52"/>
    </row>
    <row r="98" spans="4:4" x14ac:dyDescent="0.25">
      <c r="D98" s="52"/>
    </row>
    <row r="99" spans="4:4" x14ac:dyDescent="0.25">
      <c r="D99" s="52"/>
    </row>
    <row r="100" spans="4:4" x14ac:dyDescent="0.25">
      <c r="D100" s="52"/>
    </row>
    <row r="101" spans="4:4" x14ac:dyDescent="0.25">
      <c r="D101" s="52"/>
    </row>
    <row r="102" spans="4:4" x14ac:dyDescent="0.25">
      <c r="D102" s="52"/>
    </row>
    <row r="103" spans="4:4" x14ac:dyDescent="0.25">
      <c r="D103" s="52"/>
    </row>
    <row r="104" spans="4:4" x14ac:dyDescent="0.25">
      <c r="D104" s="52"/>
    </row>
    <row r="105" spans="4:4" x14ac:dyDescent="0.25">
      <c r="D105" s="52"/>
    </row>
    <row r="106" spans="4:4" x14ac:dyDescent="0.25">
      <c r="D106" s="52"/>
    </row>
    <row r="107" spans="4:4" x14ac:dyDescent="0.25">
      <c r="D107" s="52"/>
    </row>
    <row r="108" spans="4:4" x14ac:dyDescent="0.25">
      <c r="D108" s="52"/>
    </row>
    <row r="109" spans="4:4" x14ac:dyDescent="0.25">
      <c r="D109" s="52"/>
    </row>
    <row r="110" spans="4:4" x14ac:dyDescent="0.25">
      <c r="D110" s="52"/>
    </row>
    <row r="111" spans="4:4" x14ac:dyDescent="0.25">
      <c r="D111" s="52"/>
    </row>
    <row r="112" spans="4:4" x14ac:dyDescent="0.25">
      <c r="D112" s="52"/>
    </row>
    <row r="113" spans="4:4" x14ac:dyDescent="0.25">
      <c r="D113" s="52"/>
    </row>
    <row r="114" spans="4:4" x14ac:dyDescent="0.25">
      <c r="D114" s="52"/>
    </row>
    <row r="115" spans="4:4" x14ac:dyDescent="0.25">
      <c r="D115" s="52"/>
    </row>
    <row r="116" spans="4:4" x14ac:dyDescent="0.25">
      <c r="D116" s="52"/>
    </row>
    <row r="117" spans="4:4" x14ac:dyDescent="0.25">
      <c r="D117" s="52"/>
    </row>
    <row r="118" spans="4:4" x14ac:dyDescent="0.25">
      <c r="D118" s="52"/>
    </row>
    <row r="119" spans="4:4" x14ac:dyDescent="0.25">
      <c r="D119" s="52"/>
    </row>
    <row r="120" spans="4:4" x14ac:dyDescent="0.25">
      <c r="D120" s="52"/>
    </row>
    <row r="121" spans="4:4" x14ac:dyDescent="0.25">
      <c r="D121" s="52"/>
    </row>
    <row r="122" spans="4:4" x14ac:dyDescent="0.25">
      <c r="D122" s="52"/>
    </row>
  </sheetData>
  <sheetProtection sheet="1" objects="1"/>
  <conditionalFormatting sqref="N26:P82">
    <cfRule type="expression" dxfId="56" priority="1">
      <formula>ISNUMBER(SEARCH("ERROR",N26))</formula>
    </cfRule>
    <cfRule type="expression" dxfId="57" priority="2">
      <formula>ISNUMBER(SEARCH("WARNING",N26))</formula>
    </cfRule>
    <cfRule type="expression" dxfId="58" priority="3">
      <formula>ISNUMBER(SEARCH("OK",N26))</formula>
    </cfRule>
  </conditionalFormatting>
  <conditionalFormatting sqref="N88">
    <cfRule type="expression" dxfId="59" priority="4">
      <formula>ISNUMBER(SEARCH("ERROR",N88))</formula>
    </cfRule>
    <cfRule type="expression" dxfId="60" priority="5">
      <formula>ISNUMBER(SEARCH("WARNING",N88))</formula>
    </cfRule>
    <cfRule type="expression" dxfId="61" priority="6">
      <formula>ISNUMBER(SEARCH("OK",N88))</formula>
    </cfRule>
  </conditionalFormatting>
  <conditionalFormatting sqref="B5">
    <cfRule type="expression" dxfId="62" priority="7">
      <formula>OR(B5=0,B5="0")</formula>
    </cfRule>
    <cfRule type="expression" dxfId="63" priority="8">
      <formula>B5&gt;0</formula>
    </cfRule>
  </conditionalFormatting>
  <conditionalFormatting sqref="B6">
    <cfRule type="expression" dxfId="64" priority="9">
      <formula>OR(B6=0,B6="0")</formula>
    </cfRule>
    <cfRule type="expression" dxfId="65" priority="10">
      <formula>B6&gt;0</formula>
    </cfRule>
  </conditionalFormatting>
  <hyperlinks>
    <hyperlink location="Validation_K003_J205_K26_0" ref="N26"/>
    <hyperlink location="Validation_K002_J205_K28_0" ref="N28"/>
    <hyperlink location="Validation_K001_J205_K30_0" ref="N30"/>
    <hyperlink location="Validation_K005_J205_K35_0" ref="N35"/>
    <hyperlink location="Validation_K004_J205_K37_0" ref="N37"/>
    <hyperlink location="Validation_K006_J205_K45_0" ref="N45"/>
    <hyperlink location="Validation_K008_J205_K47_0" ref="N47"/>
    <hyperlink location="Validation_K012_J205_K48_0" ref="N48"/>
    <hyperlink location="Validation_D002_J205_K48_0" ref="O48"/>
    <hyperlink location="Validation_K007_J205_K54_0" ref="N54"/>
    <hyperlink location="Validation_K009_J205_K57_0" ref="N57"/>
    <hyperlink location="Validation_K010_J205_K62_0" ref="N62"/>
    <hyperlink location="Validation_K011_J205_K62_0" ref="O62"/>
    <hyperlink location="Validation_K001_J205_K62_0" ref="P62"/>
    <hyperlink location="Validation_K001_J205_K67_0" ref="N67"/>
    <hyperlink location="Validation_K006_J205_K67_0" ref="O67"/>
    <hyperlink location="Validation_K002_J205_K69_0" ref="N69"/>
    <hyperlink location="Validation_K003_J205_K76_0" ref="N76"/>
    <hyperlink location="Validation_K004_J205_K81_0" ref="N81"/>
    <hyperlink location="Validation_K005_J205_K82_0" ref="N82"/>
  </hyperlinks>
  <printOptions gridLinesSet="0"/>
  <pageMargins left="0.39370078740157483" right="0.39370078740157483" top="0.47244094488188981" bottom="0.59055118110236227" header="0.31496062992125984" footer="0.31496062992125984"/>
  <pageSetup paperSize="9" scale="55" fitToHeight="2" orientation="portrait" r:id="rId1"/>
  <headerFooter>
    <oddFooter><![CDATA[&L&G   &"Arial,Fett"confidentiel&C&D&Rpage &P]]></oddFooter>
  </headerFooter>
  <rowBreaks count="1" manualBreakCount="1">
    <brk id="63" min="10" max="15" man="1"/>
  </rowBreaks>
  <drawing r:id="rId4"/>
  <legacyDrawing r:id="rId6"/>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8"/>
  <dimension ref="A1:W75"/>
  <sheetViews>
    <sheetView showGridLines="0" showRowColHeaders="0" showZeros="true" topLeftCell="B1" zoomScale="80" zoomScaleNormal="80" workbookViewId="0">
      <selection activeCell="K22" sqref="K22"/>
    </sheetView>
  </sheetViews>
  <sheetFormatPr baseColWidth="10" defaultColWidth="11.54296875" defaultRowHeight="12.5" x14ac:dyDescent="0.25"/>
  <cols>
    <col min="1" max="1" customWidth="true" hidden="true" style="18" width="1.81640625" collapsed="false"/>
    <col min="2" max="2" bestFit="true" customWidth="true" style="18" width="13.453125" collapsed="false"/>
    <col min="3" max="3" customWidth="true" hidden="true" style="18" width="9.7265625" collapsed="false"/>
    <col min="4" max="4" customWidth="true" style="18" width="58.81640625" collapsed="false"/>
    <col min="5" max="5" customWidth="true" hidden="true" style="18" width="4.7265625" collapsed="false"/>
    <col min="6" max="6" customWidth="true" style="18" width="4.7265625" collapsed="false"/>
    <col min="7" max="7" customWidth="true" hidden="true" style="77" width="8.0" collapsed="false"/>
    <col min="8" max="9" customWidth="true" hidden="true" style="77" width="3.54296875" collapsed="false"/>
    <col min="10" max="10" customWidth="true" hidden="true" style="18" width="16.7265625" collapsed="false"/>
    <col min="11" max="11" bestFit="true" customWidth="true" style="18" width="21.26953125" collapsed="false"/>
    <col min="12" max="12" customWidth="true" style="18" width="21.26953125" collapsed="false"/>
    <col min="13" max="13" customWidth="true" style="18" width="1.7265625" collapsed="false"/>
    <col min="14" max="14" customWidth="true" style="18" width="9.54296875" collapsed="false"/>
    <col min="15" max="22" customWidth="true" style="18" width="11.81640625" collapsed="false"/>
    <col min="23" max="23" customWidth="true" style="134" width="11.81640625" collapsed="false"/>
    <col min="24" max="24" customWidth="true" style="18" width="11.81640625" collapsed="false"/>
    <col min="25" max="16384" style="18" width="11.54296875" collapsed="false"/>
  </cols>
  <sheetData>
    <row r="1" spans="1:23" ht="22" customHeight="1" x14ac:dyDescent="0.4">
      <c r="A1" s="19"/>
      <c r="B1" s="67" t="str">
        <f>I_ReportName</f>
        <v>JAHR_U</v>
      </c>
      <c r="D1" s="15" t="s">
        <v>218</v>
      </c>
      <c r="E1" s="19"/>
      <c r="H1" s="78"/>
      <c r="I1" s="78"/>
      <c r="K1" s="137" t="s">
        <v>219</v>
      </c>
      <c r="L1" s="137"/>
      <c r="O1" s="29"/>
      <c r="P1" s="29"/>
      <c r="Q1" s="29"/>
      <c r="R1" s="29"/>
    </row>
    <row r="2" spans="1:23" ht="22" customHeight="1" x14ac:dyDescent="0.35">
      <c r="A2" s="19"/>
      <c r="B2" s="67" t="s">
        <v>134</v>
      </c>
      <c r="D2" s="221" t="s">
        <v>516</v>
      </c>
      <c r="E2" s="19"/>
      <c r="H2" s="78"/>
      <c r="I2" s="78"/>
      <c r="K2" s="138" t="s">
        <v>220</v>
      </c>
      <c r="L2" s="138"/>
      <c r="O2" s="30"/>
      <c r="P2" s="30"/>
      <c r="Q2" s="30"/>
      <c r="R2" s="30"/>
    </row>
    <row r="3" spans="1:23" ht="22" customHeight="1" x14ac:dyDescent="0.3">
      <c r="A3" s="19"/>
      <c r="B3" s="67" t="str">
        <f>I_SubjectId</f>
        <v>XXXXXX</v>
      </c>
      <c r="D3" s="15" t="s">
        <v>507</v>
      </c>
      <c r="E3" s="19"/>
      <c r="H3" s="78"/>
      <c r="I3" s="78"/>
      <c r="K3" s="51" t="s">
        <v>373</v>
      </c>
      <c r="L3" s="51"/>
      <c r="O3" s="31"/>
      <c r="P3" s="31"/>
      <c r="Q3" s="31"/>
      <c r="R3" s="31"/>
    </row>
    <row r="4" spans="1:23" ht="22" customHeight="1" x14ac:dyDescent="0.35">
      <c r="A4" s="24"/>
      <c r="B4" s="68" t="str">
        <f>I_ReferDate</f>
        <v>jj.mm.aaaa</v>
      </c>
      <c r="D4" s="15" t="s">
        <v>216</v>
      </c>
      <c r="E4" s="24"/>
      <c r="H4" s="78"/>
      <c r="I4" s="78"/>
      <c r="K4" s="63"/>
      <c r="L4" s="63"/>
    </row>
    <row r="5" spans="1:23" s="27" customFormat="1" ht="20.149999999999999" customHeight="1" x14ac:dyDescent="0.25">
      <c r="A5" s="134"/>
      <c r="B5" s="155">
        <f>COUNTIFS(O22:O37,"*ERROR*")+COUNTIFS(K41:L58,"*ERROR*")</f>
      </c>
      <c r="D5" s="216" t="s">
        <v>503</v>
      </c>
      <c r="E5" s="134"/>
      <c r="F5" s="134"/>
      <c r="G5" s="79"/>
      <c r="H5" s="80"/>
      <c r="I5" s="80"/>
      <c r="J5" s="134"/>
      <c r="K5" s="134" t="s">
        <v>502</v>
      </c>
      <c r="L5" s="134"/>
      <c r="M5" s="134"/>
      <c r="T5" s="18"/>
      <c r="U5" s="18"/>
      <c r="V5" s="18"/>
      <c r="W5" s="134"/>
    </row>
    <row r="6" spans="1:23" ht="20.149999999999999" customHeight="1" x14ac:dyDescent="0.25">
      <c r="A6" s="134"/>
      <c r="B6" s="155">
        <f>COUNTIFS(O22:O37,"*WARNING*")+COUNTIFS(K41:L58,"*WARNING*")</f>
      </c>
      <c r="C6" s="27"/>
      <c r="D6" s="216" t="s">
        <v>504</v>
      </c>
      <c r="E6" s="134"/>
      <c r="F6" s="134"/>
      <c r="G6" s="80"/>
      <c r="H6" s="80"/>
      <c r="I6" s="80"/>
      <c r="J6" s="134"/>
      <c r="K6" s="134"/>
      <c r="L6" s="134"/>
      <c r="M6" s="134"/>
    </row>
    <row r="7" spans="1:23" ht="15" hidden="1" customHeight="1" x14ac:dyDescent="0.25">
      <c r="A7" s="134"/>
      <c r="B7" s="134"/>
      <c r="C7" s="134"/>
      <c r="D7" s="134"/>
      <c r="E7" s="134"/>
      <c r="F7" s="134"/>
      <c r="G7" s="80"/>
      <c r="H7" s="80"/>
      <c r="I7" s="80"/>
      <c r="J7" s="134"/>
      <c r="K7" s="134"/>
      <c r="L7" s="134"/>
      <c r="M7" s="134"/>
    </row>
    <row r="8" spans="1:23" ht="15" hidden="1" customHeight="1" x14ac:dyDescent="0.25">
      <c r="A8" s="191"/>
      <c r="B8" s="191"/>
      <c r="C8" s="191"/>
      <c r="D8" s="191"/>
      <c r="E8" s="191"/>
      <c r="F8" s="191"/>
      <c r="G8" s="80"/>
      <c r="H8" s="80"/>
      <c r="I8" s="80"/>
      <c r="J8" s="191"/>
      <c r="K8" s="191"/>
      <c r="L8" s="191"/>
      <c r="M8" s="191"/>
      <c r="W8" s="191"/>
    </row>
    <row r="9" spans="1:23" ht="15" hidden="1" customHeight="1" x14ac:dyDescent="0.25">
      <c r="A9" s="134"/>
      <c r="B9" s="134"/>
      <c r="C9" s="134"/>
      <c r="D9" s="134"/>
      <c r="E9" s="134"/>
      <c r="F9" s="134"/>
      <c r="G9" s="80"/>
      <c r="H9" s="80"/>
      <c r="I9" s="80"/>
      <c r="J9" s="134"/>
      <c r="K9" s="134"/>
      <c r="L9" s="134"/>
      <c r="M9" s="134"/>
    </row>
    <row r="10" spans="1:23" ht="15" hidden="1" customHeight="1" x14ac:dyDescent="0.25">
      <c r="A10" s="134"/>
      <c r="B10" s="134"/>
      <c r="C10" s="134"/>
      <c r="D10" s="134"/>
      <c r="E10" s="134"/>
      <c r="F10" s="134"/>
      <c r="G10" s="80"/>
      <c r="H10" s="80"/>
      <c r="I10" s="80"/>
      <c r="J10" s="134"/>
      <c r="K10" s="134"/>
      <c r="L10" s="134"/>
      <c r="M10" s="134"/>
    </row>
    <row r="11" spans="1:23" ht="15" hidden="1" customHeight="1" x14ac:dyDescent="0.25">
      <c r="A11" s="134"/>
      <c r="B11" s="134"/>
      <c r="C11" s="134"/>
      <c r="D11" s="134"/>
      <c r="E11" s="134"/>
      <c r="F11" s="134"/>
      <c r="G11" s="80"/>
      <c r="H11" s="80"/>
      <c r="I11" s="80"/>
      <c r="J11" s="134"/>
      <c r="K11" s="134"/>
      <c r="L11" s="134"/>
      <c r="M11" s="134"/>
    </row>
    <row r="12" spans="1:23" ht="15" hidden="1" customHeight="1" x14ac:dyDescent="0.25">
      <c r="A12" s="134"/>
      <c r="B12" s="134"/>
      <c r="C12" s="134"/>
      <c r="D12" s="134"/>
      <c r="E12" s="134"/>
      <c r="F12" s="134"/>
      <c r="G12" s="80"/>
      <c r="H12" s="80"/>
      <c r="I12" s="80"/>
      <c r="J12" s="134"/>
      <c r="K12" s="134"/>
      <c r="L12" s="134"/>
      <c r="M12" s="134"/>
    </row>
    <row r="13" spans="1:23" ht="15" hidden="1" customHeight="1" x14ac:dyDescent="0.25">
      <c r="A13" s="134"/>
      <c r="B13" s="134"/>
      <c r="C13" s="134"/>
      <c r="D13" s="134"/>
      <c r="E13" s="134"/>
      <c r="F13" s="134"/>
      <c r="G13" s="80"/>
      <c r="H13" s="80"/>
      <c r="I13" s="80"/>
      <c r="J13" s="134"/>
      <c r="K13" s="134"/>
      <c r="L13" s="134"/>
      <c r="M13" s="134"/>
    </row>
    <row r="14" spans="1:23" ht="15" hidden="1" customHeight="1" x14ac:dyDescent="0.25">
      <c r="A14" s="134"/>
      <c r="B14" s="134"/>
      <c r="C14" s="134"/>
      <c r="D14" s="134"/>
      <c r="E14" s="134"/>
      <c r="F14" s="134"/>
      <c r="G14" s="80"/>
      <c r="H14" s="80"/>
      <c r="I14" s="80"/>
      <c r="J14" s="134"/>
      <c r="K14" s="134"/>
      <c r="L14" s="134"/>
      <c r="M14" s="134"/>
    </row>
    <row r="15" spans="1:23" ht="15" customHeight="1" x14ac:dyDescent="0.25">
      <c r="A15" s="134"/>
      <c r="B15" s="134"/>
      <c r="C15" s="134"/>
      <c r="D15" s="134"/>
      <c r="E15" s="134"/>
      <c r="F15" s="134"/>
      <c r="G15" s="80"/>
      <c r="H15" s="80"/>
      <c r="I15" s="80"/>
      <c r="J15" s="134"/>
      <c r="K15" s="134"/>
      <c r="L15" s="134"/>
      <c r="M15" s="134"/>
    </row>
    <row r="16" spans="1:23" ht="25.5" customHeight="1" x14ac:dyDescent="0.25">
      <c r="A16" s="33"/>
      <c r="B16" s="33"/>
      <c r="C16" s="33"/>
      <c r="D16" s="34"/>
      <c r="E16" s="33"/>
      <c r="F16" s="42"/>
      <c r="G16" s="81"/>
      <c r="H16" s="81"/>
      <c r="I16" s="81"/>
      <c r="J16" s="34"/>
      <c r="K16" s="240" t="s">
        <v>4</v>
      </c>
      <c r="L16" s="241"/>
      <c r="M16" s="42"/>
    </row>
    <row r="17" spans="1:23" ht="24.75" customHeight="1" x14ac:dyDescent="0.25">
      <c r="A17" s="24"/>
      <c r="B17" s="24"/>
      <c r="C17" s="24"/>
      <c r="D17" s="39"/>
      <c r="E17" s="24"/>
      <c r="F17" s="43"/>
      <c r="G17" s="82"/>
      <c r="H17" s="82"/>
      <c r="I17" s="82"/>
      <c r="J17" s="39"/>
      <c r="K17" s="114" t="s">
        <v>374</v>
      </c>
      <c r="L17" s="114" t="s">
        <v>375</v>
      </c>
      <c r="M17" s="43"/>
    </row>
    <row r="18" spans="1:23" x14ac:dyDescent="0.25">
      <c r="A18" s="40"/>
      <c r="B18" s="40"/>
      <c r="C18" s="40"/>
      <c r="D18" s="41"/>
      <c r="E18" s="40"/>
      <c r="F18" s="105"/>
      <c r="G18" s="83"/>
      <c r="H18" s="83"/>
      <c r="I18" s="83"/>
      <c r="J18" s="41"/>
      <c r="K18" s="160" t="str">
        <f>SUBSTITUTE(ADDRESS(1,COLUMN(),4),1,)</f>
        <v>K</v>
      </c>
      <c r="L18" s="160" t="str">
        <f>SUBSTITUTE(ADDRESS(1,COLUMN(),4),1,)</f>
        <v>L</v>
      </c>
      <c r="M18" s="105"/>
      <c r="U18" s="28"/>
    </row>
    <row r="19" spans="1:23" hidden="1" x14ac:dyDescent="0.25">
      <c r="A19" s="134"/>
      <c r="C19" s="134"/>
      <c r="D19" s="66"/>
      <c r="E19" s="134"/>
      <c r="F19" s="103"/>
      <c r="G19" s="84"/>
      <c r="H19" s="84"/>
      <c r="I19" s="84"/>
      <c r="J19" s="38"/>
      <c r="K19" s="135"/>
      <c r="L19" s="154"/>
      <c r="M19" s="43"/>
    </row>
    <row r="20" spans="1:23" hidden="1" x14ac:dyDescent="0.25">
      <c r="A20" s="134"/>
      <c r="C20" s="134"/>
      <c r="D20" s="71"/>
      <c r="E20" s="134"/>
      <c r="F20" s="103"/>
      <c r="G20" s="84"/>
      <c r="H20" s="84"/>
      <c r="I20" s="84"/>
      <c r="J20" s="38"/>
      <c r="K20" s="38"/>
      <c r="L20" s="38"/>
      <c r="M20" s="43"/>
    </row>
    <row r="21" spans="1:23" s="52" customFormat="1" ht="25" customHeight="1" x14ac:dyDescent="0.25">
      <c r="A21" s="56"/>
      <c r="C21" s="134"/>
      <c r="D21" s="149" t="s">
        <v>376</v>
      </c>
      <c r="E21" s="56"/>
      <c r="F21" s="103"/>
      <c r="G21" s="84"/>
      <c r="H21" s="84"/>
      <c r="I21" s="84"/>
      <c r="J21" s="106"/>
      <c r="K21" s="50"/>
      <c r="L21" s="50"/>
      <c r="M21" s="103"/>
      <c r="U21" s="57"/>
      <c r="W21" s="134"/>
    </row>
    <row r="22" spans="1:23" s="52" customFormat="1" ht="15" customHeight="1" x14ac:dyDescent="0.25">
      <c r="A22" s="56"/>
      <c r="C22" s="134"/>
      <c r="D22" s="140" t="s">
        <v>159</v>
      </c>
      <c r="E22" s="56"/>
      <c r="F22" s="103">
        <f>ROW()</f>
        <v>22</v>
      </c>
      <c r="G22" s="84"/>
      <c r="H22" s="84"/>
      <c r="I22" s="84"/>
      <c r="J22" s="106"/>
      <c r="K22" s="22"/>
      <c r="L22" s="22"/>
      <c r="M22" s="103"/>
      <c r="O22" s="259">
        <f>IF(AND(0.500*L22&lt;=K22,K22&lt;=5.000*L22),"OK","L22: ERROR")</f>
      </c>
      <c r="U22" s="57"/>
      <c r="W22" s="134"/>
    </row>
    <row r="23" spans="1:23" s="52" customFormat="1" ht="15" customHeight="1" x14ac:dyDescent="0.25">
      <c r="A23" s="56"/>
      <c r="C23" s="134"/>
      <c r="D23" s="140" t="s">
        <v>158</v>
      </c>
      <c r="E23" s="56"/>
      <c r="F23" s="103">
        <f>ROW()</f>
        <v>23</v>
      </c>
      <c r="G23" s="84"/>
      <c r="H23" s="84"/>
      <c r="I23" s="84"/>
      <c r="J23" s="106"/>
      <c r="K23" s="22"/>
      <c r="L23" s="22"/>
      <c r="M23" s="103"/>
      <c r="O23" s="259">
        <f>IF(AND(5.001*L23&lt;=K23,K23&lt;=10.000*L23),"OK","L23: ERROR")</f>
      </c>
      <c r="U23" s="57"/>
      <c r="W23" s="134"/>
    </row>
    <row r="24" spans="1:23" s="52" customFormat="1" ht="15" customHeight="1" x14ac:dyDescent="0.25">
      <c r="A24" s="56"/>
      <c r="C24" s="134"/>
      <c r="D24" s="140" t="s">
        <v>136</v>
      </c>
      <c r="E24" s="56"/>
      <c r="F24" s="103">
        <f>ROW()</f>
        <v>24</v>
      </c>
      <c r="G24" s="84"/>
      <c r="H24" s="84"/>
      <c r="I24" s="84"/>
      <c r="J24" s="106"/>
      <c r="K24" s="22"/>
      <c r="L24" s="22"/>
      <c r="M24" s="103"/>
      <c r="O24" s="259">
        <f>IF(AND(10.001*L24&lt;=K24,K24&lt;=15.000*L24),"OK","L24: ERROR")</f>
      </c>
      <c r="U24" s="57"/>
      <c r="W24" s="134"/>
    </row>
    <row r="25" spans="1:23" s="52" customFormat="1" ht="15" customHeight="1" x14ac:dyDescent="0.25">
      <c r="A25" s="56"/>
      <c r="C25" s="134"/>
      <c r="D25" s="140" t="s">
        <v>137</v>
      </c>
      <c r="E25" s="56"/>
      <c r="F25" s="103">
        <f>ROW()</f>
        <v>25</v>
      </c>
      <c r="G25" s="84"/>
      <c r="H25" s="84"/>
      <c r="I25" s="84"/>
      <c r="J25" s="106"/>
      <c r="K25" s="22"/>
      <c r="L25" s="22"/>
      <c r="M25" s="103"/>
      <c r="O25" s="259">
        <f>IF(AND(15.001*L25&lt;=K25,K25&lt;=20.000*L25),"OK","L25: ERROR")</f>
      </c>
      <c r="U25" s="57"/>
      <c r="W25" s="134"/>
    </row>
    <row r="26" spans="1:23" s="52" customFormat="1" ht="15" customHeight="1" x14ac:dyDescent="0.25">
      <c r="A26" s="56"/>
      <c r="C26" s="134"/>
      <c r="D26" s="140" t="s">
        <v>138</v>
      </c>
      <c r="E26" s="56"/>
      <c r="F26" s="103">
        <f>ROW()</f>
        <v>26</v>
      </c>
      <c r="G26" s="84"/>
      <c r="H26" s="84"/>
      <c r="I26" s="84"/>
      <c r="J26" s="106"/>
      <c r="K26" s="22"/>
      <c r="L26" s="22"/>
      <c r="M26" s="103"/>
      <c r="O26" s="259">
        <f>IF(AND(20.001*L26&lt;=K26,K26&lt;=25.000*L26),"OK","L26: ERROR")</f>
      </c>
      <c r="U26" s="57"/>
      <c r="W26" s="134"/>
    </row>
    <row r="27" spans="1:23" s="52" customFormat="1" ht="15" customHeight="1" x14ac:dyDescent="0.25">
      <c r="A27" s="56"/>
      <c r="C27" s="134"/>
      <c r="D27" s="140" t="s">
        <v>139</v>
      </c>
      <c r="E27" s="56"/>
      <c r="F27" s="103">
        <f>ROW()</f>
        <v>27</v>
      </c>
      <c r="G27" s="84"/>
      <c r="H27" s="84"/>
      <c r="I27" s="84"/>
      <c r="J27" s="106"/>
      <c r="K27" s="22"/>
      <c r="L27" s="22"/>
      <c r="M27" s="103"/>
      <c r="O27" s="259">
        <f>IF(AND(25.001*L27&lt;=K27,K27&lt;=30.000*L27),"OK","L27: ERROR")</f>
      </c>
      <c r="U27" s="57"/>
      <c r="W27" s="134"/>
    </row>
    <row r="28" spans="1:23" s="52" customFormat="1" ht="15" customHeight="1" x14ac:dyDescent="0.25">
      <c r="A28" s="56"/>
      <c r="C28" s="134"/>
      <c r="D28" s="140" t="s">
        <v>140</v>
      </c>
      <c r="E28" s="56"/>
      <c r="F28" s="103">
        <f>ROW()</f>
        <v>28</v>
      </c>
      <c r="G28" s="84"/>
      <c r="H28" s="84"/>
      <c r="I28" s="84"/>
      <c r="J28" s="106"/>
      <c r="K28" s="22"/>
      <c r="L28" s="22"/>
      <c r="M28" s="103"/>
      <c r="O28" s="259">
        <f>IF(AND(30.001*L28&lt;=K28,K28&lt;=35.000*L28),"OK","L28: ERROR")</f>
      </c>
      <c r="U28" s="57"/>
      <c r="W28" s="134"/>
    </row>
    <row r="29" spans="1:23" s="52" customFormat="1" ht="15" customHeight="1" x14ac:dyDescent="0.25">
      <c r="A29" s="56"/>
      <c r="C29" s="134"/>
      <c r="D29" s="140" t="s">
        <v>141</v>
      </c>
      <c r="E29" s="56"/>
      <c r="F29" s="103">
        <f>ROW()</f>
        <v>29</v>
      </c>
      <c r="G29" s="84"/>
      <c r="H29" s="84"/>
      <c r="I29" s="84"/>
      <c r="J29" s="106"/>
      <c r="K29" s="22"/>
      <c r="L29" s="22"/>
      <c r="M29" s="103"/>
      <c r="O29" s="259">
        <f>IF(AND(35.001*L29&lt;=K29,K29&lt;=40.000*L29),"OK","L29: ERROR")</f>
      </c>
      <c r="U29" s="57"/>
      <c r="W29" s="134"/>
    </row>
    <row r="30" spans="1:23" s="52" customFormat="1" ht="15" customHeight="1" x14ac:dyDescent="0.25">
      <c r="A30" s="56"/>
      <c r="C30" s="134"/>
      <c r="D30" s="140" t="s">
        <v>142</v>
      </c>
      <c r="E30" s="56"/>
      <c r="F30" s="103">
        <f>ROW()</f>
        <v>30</v>
      </c>
      <c r="G30" s="84"/>
      <c r="H30" s="84"/>
      <c r="I30" s="84"/>
      <c r="J30" s="106"/>
      <c r="K30" s="22"/>
      <c r="L30" s="22"/>
      <c r="M30" s="103"/>
      <c r="O30" s="259">
        <f>IF(AND(40.001*L30&lt;=K30,K30&lt;=45.000*L30),"OK","L30: ERROR")</f>
      </c>
      <c r="U30" s="57"/>
      <c r="W30" s="134"/>
    </row>
    <row r="31" spans="1:23" s="52" customFormat="1" ht="15" customHeight="1" x14ac:dyDescent="0.25">
      <c r="A31" s="56"/>
      <c r="C31" s="134"/>
      <c r="D31" s="140" t="s">
        <v>143</v>
      </c>
      <c r="E31" s="56"/>
      <c r="F31" s="103">
        <f>ROW()</f>
        <v>31</v>
      </c>
      <c r="G31" s="84"/>
      <c r="H31" s="84"/>
      <c r="I31" s="84"/>
      <c r="J31" s="106"/>
      <c r="K31" s="22"/>
      <c r="L31" s="22"/>
      <c r="M31" s="103"/>
      <c r="O31" s="259">
        <f>IF(AND(45.001*L31&lt;=K31,K31&lt;=50.000*L31),"OK","L31: ERROR")</f>
      </c>
      <c r="U31" s="57"/>
      <c r="W31" s="134"/>
    </row>
    <row r="32" spans="1:23" s="52" customFormat="1" ht="15" customHeight="1" x14ac:dyDescent="0.25">
      <c r="A32" s="56"/>
      <c r="C32" s="134"/>
      <c r="D32" s="140" t="s">
        <v>144</v>
      </c>
      <c r="E32" s="56"/>
      <c r="F32" s="103">
        <f>ROW()</f>
        <v>32</v>
      </c>
      <c r="G32" s="84"/>
      <c r="H32" s="84"/>
      <c r="I32" s="84"/>
      <c r="J32" s="106"/>
      <c r="K32" s="22"/>
      <c r="L32" s="22"/>
      <c r="M32" s="103"/>
      <c r="O32" s="259">
        <f>IF(AND(50.001*L32&lt;=K32,K32&lt;=55.000*L32),"OK","L32: ERROR")</f>
      </c>
      <c r="U32" s="57"/>
      <c r="W32" s="134"/>
    </row>
    <row r="33" spans="1:23" s="52" customFormat="1" ht="15" customHeight="1" x14ac:dyDescent="0.25">
      <c r="A33" s="56"/>
      <c r="C33" s="134"/>
      <c r="D33" s="140" t="s">
        <v>145</v>
      </c>
      <c r="E33" s="56"/>
      <c r="F33" s="103">
        <f>ROW()</f>
        <v>33</v>
      </c>
      <c r="G33" s="84"/>
      <c r="H33" s="84"/>
      <c r="I33" s="84"/>
      <c r="J33" s="106"/>
      <c r="K33" s="22"/>
      <c r="L33" s="22"/>
      <c r="M33" s="103"/>
      <c r="O33" s="259">
        <f>IF(AND(55.001*L33&lt;=K33,K33&lt;=60.000*L33),"OK","L33: ERROR")</f>
      </c>
      <c r="U33" s="57"/>
      <c r="W33" s="134"/>
    </row>
    <row r="34" spans="1:23" s="52" customFormat="1" ht="15" customHeight="1" x14ac:dyDescent="0.25">
      <c r="A34" s="56"/>
      <c r="C34" s="134"/>
      <c r="D34" s="140" t="s">
        <v>146</v>
      </c>
      <c r="E34" s="56"/>
      <c r="F34" s="103">
        <f>ROW()</f>
        <v>34</v>
      </c>
      <c r="G34" s="84"/>
      <c r="H34" s="84"/>
      <c r="I34" s="84"/>
      <c r="J34" s="106"/>
      <c r="K34" s="22"/>
      <c r="L34" s="22"/>
      <c r="M34" s="103"/>
      <c r="O34" s="259">
        <f>IF(AND(60.001*L34&lt;=K34,K34&lt;=65.000*L34),"OK","L34: ERROR")</f>
      </c>
      <c r="U34" s="57"/>
      <c r="W34" s="134"/>
    </row>
    <row r="35" spans="1:23" s="52" customFormat="1" ht="15" customHeight="1" x14ac:dyDescent="0.25">
      <c r="A35" s="56"/>
      <c r="C35" s="134"/>
      <c r="D35" s="140" t="s">
        <v>147</v>
      </c>
      <c r="E35" s="56"/>
      <c r="F35" s="103">
        <f>ROW()</f>
        <v>35</v>
      </c>
      <c r="G35" s="84"/>
      <c r="H35" s="84"/>
      <c r="I35" s="84"/>
      <c r="J35" s="106"/>
      <c r="K35" s="22"/>
      <c r="L35" s="22"/>
      <c r="M35" s="103"/>
      <c r="O35" s="259">
        <f>IF(AND(65.001*L35&lt;=K35,K35&lt;=70.000*L35),"OK","L35: ERROR")</f>
      </c>
      <c r="U35" s="57"/>
      <c r="W35" s="134"/>
    </row>
    <row r="36" spans="1:23" s="52" customFormat="1" ht="15" customHeight="1" x14ac:dyDescent="0.25">
      <c r="A36" s="56"/>
      <c r="C36" s="134"/>
      <c r="D36" s="139" t="s">
        <v>148</v>
      </c>
      <c r="E36" s="56"/>
      <c r="F36" s="103">
        <f>ROW()</f>
        <v>36</v>
      </c>
      <c r="G36" s="84"/>
      <c r="H36" s="84"/>
      <c r="I36" s="84"/>
      <c r="J36" s="106"/>
      <c r="K36" s="22"/>
      <c r="L36" s="22"/>
      <c r="M36" s="103"/>
      <c r="O36" s="259">
        <f>IF(AND(70.001*L36&lt;=K36,K36&lt;=75.000*L36),"OK","L36: ERROR")</f>
      </c>
      <c r="U36" s="57"/>
      <c r="W36" s="134"/>
    </row>
    <row r="37" spans="1:23" s="52" customFormat="1" ht="15" customHeight="1" x14ac:dyDescent="0.25">
      <c r="A37" s="56"/>
      <c r="C37" s="134"/>
      <c r="D37" s="140" t="s">
        <v>149</v>
      </c>
      <c r="E37" s="56"/>
      <c r="F37" s="103">
        <f>ROW()</f>
        <v>37</v>
      </c>
      <c r="G37" s="84"/>
      <c r="H37" s="84"/>
      <c r="I37" s="84"/>
      <c r="J37" s="106"/>
      <c r="K37" s="22"/>
      <c r="L37" s="22"/>
      <c r="M37" s="103"/>
      <c r="O37" s="259">
        <f>IF(AND(75.001*L37&lt;=K37,K37&lt;=80.000*L37),"OK","L37: ERROR")</f>
      </c>
      <c r="U37" s="57"/>
      <c r="W37" s="134"/>
    </row>
    <row r="38" spans="1:23" s="52" customFormat="1" ht="19.5" customHeight="1" x14ac:dyDescent="0.25">
      <c r="A38" s="56"/>
      <c r="C38" s="134"/>
      <c r="D38" s="140" t="s">
        <v>4</v>
      </c>
      <c r="E38" s="56"/>
      <c r="F38" s="103">
        <f>ROW()</f>
        <v>38</v>
      </c>
      <c r="G38" s="84"/>
      <c r="H38" s="84"/>
      <c r="I38" s="84"/>
      <c r="J38" s="106"/>
      <c r="K38" s="22"/>
      <c r="L38" s="22"/>
      <c r="M38" s="103"/>
      <c r="U38" s="57"/>
      <c r="W38" s="134"/>
    </row>
    <row r="39" spans="1:23" ht="6" customHeight="1" x14ac:dyDescent="0.25">
      <c r="A39" s="21"/>
      <c r="B39" s="21"/>
      <c r="C39" s="21"/>
      <c r="D39" s="143"/>
      <c r="E39" s="21"/>
      <c r="F39" s="21"/>
      <c r="G39" s="85"/>
      <c r="H39" s="85"/>
      <c r="I39" s="85"/>
      <c r="J39" s="21"/>
      <c r="K39" s="21"/>
      <c r="L39" s="21"/>
      <c r="M39" s="21"/>
    </row>
    <row r="40" spans="1:23" x14ac:dyDescent="0.25">
      <c r="D40" s="52"/>
    </row>
    <row r="41" spans="1:23" x14ac:dyDescent="0.25" ht="13.0" customHeight="true">
      <c r="D41" s="52"/>
      <c r="L41" s="259">
        <f>IF(INT(L22)=L22,"OK","L22: ERROR")</f>
      </c>
    </row>
    <row r="42" spans="1:23" x14ac:dyDescent="0.25" ht="13.0" customHeight="true">
      <c r="D42" s="52"/>
      <c r="L42" s="259">
        <f>IF(INT(L23)=L23,"OK","L23: ERROR")</f>
      </c>
    </row>
    <row r="43" spans="1:23" x14ac:dyDescent="0.25" ht="13.0" customHeight="true">
      <c r="D43" s="52"/>
      <c r="L43" s="259">
        <f>IF(INT(L24)=L24,"OK","L24: ERROR")</f>
      </c>
    </row>
    <row r="44" spans="1:23" x14ac:dyDescent="0.25" ht="13.0" customHeight="true">
      <c r="D44" s="52"/>
      <c r="L44" s="259">
        <f>IF(INT(L25)=L25,"OK","L25: ERROR")</f>
      </c>
    </row>
    <row r="45" spans="1:23" x14ac:dyDescent="0.25" ht="13.0" customHeight="true">
      <c r="D45" s="52"/>
      <c r="L45" s="259">
        <f>IF(INT(L26)=L26,"OK","L26: ERROR")</f>
      </c>
    </row>
    <row r="46" spans="1:23" x14ac:dyDescent="0.25" ht="13.0" customHeight="true">
      <c r="D46" s="52"/>
      <c r="L46" s="259">
        <f>IF(INT(L27)=L27,"OK","L27: ERROR")</f>
      </c>
    </row>
    <row r="47" spans="1:23" x14ac:dyDescent="0.25" ht="13.0" customHeight="true">
      <c r="D47" s="52"/>
      <c r="L47" s="259">
        <f>IF(INT(L28)=L28,"OK","L28: ERROR")</f>
      </c>
    </row>
    <row r="48" spans="1:23" x14ac:dyDescent="0.25" ht="13.0" customHeight="true">
      <c r="D48" s="52"/>
      <c r="L48" s="259">
        <f>IF(INT(L29)=L29,"OK","L29: ERROR")</f>
      </c>
    </row>
    <row r="49" spans="4:4" x14ac:dyDescent="0.25" ht="13.0" customHeight="true">
      <c r="D49" s="52"/>
      <c r="L49" s="259">
        <f>IF(INT(L30)=L30,"OK","L30: ERROR")</f>
      </c>
    </row>
    <row r="50" spans="4:4" x14ac:dyDescent="0.25" ht="13.0" customHeight="true">
      <c r="D50" s="52"/>
      <c r="L50" s="259">
        <f>IF(INT(L31)=L31,"OK","L31: ERROR")</f>
      </c>
    </row>
    <row r="51" spans="4:4" x14ac:dyDescent="0.25" ht="13.0" customHeight="true">
      <c r="D51" s="52"/>
      <c r="L51" s="259">
        <f>IF(INT(L32)=L32,"OK","L32: ERROR")</f>
      </c>
    </row>
    <row r="52" spans="4:4" x14ac:dyDescent="0.25" ht="13.0" customHeight="true">
      <c r="D52" s="52"/>
      <c r="L52" s="259">
        <f>IF(INT(L33)=L33,"OK","L33: ERROR")</f>
      </c>
    </row>
    <row r="53" spans="4:4" x14ac:dyDescent="0.25" ht="13.0" customHeight="true">
      <c r="D53" s="52"/>
      <c r="L53" s="259">
        <f>IF(INT(L34)=L34,"OK","L34: ERROR")</f>
      </c>
    </row>
    <row r="54" spans="4:4" x14ac:dyDescent="0.25" ht="13.0" customHeight="true">
      <c r="D54" s="52"/>
      <c r="L54" s="259">
        <f>IF(INT(L35)=L35,"OK","L35: ERROR")</f>
      </c>
    </row>
    <row r="55" spans="4:4" x14ac:dyDescent="0.25" ht="13.0" customHeight="true">
      <c r="D55" s="52"/>
      <c r="L55" s="259">
        <f>IF(INT(L36)=L36,"OK","L36: ERROR")</f>
      </c>
    </row>
    <row r="56" spans="4:4" x14ac:dyDescent="0.25" ht="13.0" customHeight="true">
      <c r="D56" s="52"/>
      <c r="L56" s="259">
        <f>IF(INT(L37)=L37,"OK","L37: ERROR")</f>
      </c>
    </row>
    <row r="57" spans="4:4" x14ac:dyDescent="0.25" ht="13.0" customHeight="true">
      <c r="D57" s="52"/>
      <c r="K57" s="259">
        <f>IF(ABS(K38-SUM(K22,K23,K24,K25,K26,K27,K28,K29,K30,K31,K32,K33,K34,K35,K36,K37))&lt;=0.5,"OK","K38: ERROR")</f>
      </c>
      <c r="L57" s="259">
        <f>IF(ABS(L38-SUM(L22,L23,L24,L25,L26,L27,L28,L29,L30,L31,L32,L33,L34,L35,L36,L37))&lt;=0.5,"OK","L38: ERROR")</f>
      </c>
    </row>
    <row r="58" spans="4:4" x14ac:dyDescent="0.25" ht="13.0" customHeight="true">
      <c r="D58" s="52"/>
      <c r="L58" s="259">
        <f>IF(INT(L38)=L38,"OK","L38: ERROR")</f>
      </c>
    </row>
    <row r="59" spans="4:4" x14ac:dyDescent="0.25" ht="13.0" customHeight="true">
      <c r="D59" s="52"/>
    </row>
    <row r="60" spans="4:4" x14ac:dyDescent="0.25" ht="13.0" customHeight="true">
      <c r="D60" s="52"/>
    </row>
    <row r="61" spans="4:4" x14ac:dyDescent="0.25" ht="13.0" customHeight="true">
      <c r="D61" s="52"/>
    </row>
    <row r="62" spans="4:4" x14ac:dyDescent="0.25" ht="13.0" customHeight="true">
      <c r="D62" s="52"/>
    </row>
    <row r="63" spans="4:4" x14ac:dyDescent="0.25">
      <c r="D63" s="52"/>
    </row>
    <row r="64" spans="4:4" x14ac:dyDescent="0.25">
      <c r="D64" s="52"/>
    </row>
    <row r="65" spans="4:4" x14ac:dyDescent="0.25">
      <c r="D65" s="52"/>
    </row>
    <row r="66" spans="4:4" x14ac:dyDescent="0.25">
      <c r="D66" s="52"/>
    </row>
    <row r="67" spans="4:4" x14ac:dyDescent="0.25">
      <c r="D67" s="52"/>
    </row>
    <row r="68" spans="4:4" x14ac:dyDescent="0.25">
      <c r="D68" s="52"/>
    </row>
    <row r="69" spans="4:4" x14ac:dyDescent="0.25">
      <c r="D69" s="52"/>
    </row>
    <row r="70" spans="4:4" x14ac:dyDescent="0.25">
      <c r="D70" s="52"/>
    </row>
    <row r="71" spans="4:4" x14ac:dyDescent="0.25">
      <c r="D71" s="52"/>
    </row>
    <row r="72" spans="4:4" x14ac:dyDescent="0.25">
      <c r="D72" s="52"/>
    </row>
    <row r="73" spans="4:4" x14ac:dyDescent="0.25">
      <c r="D73" s="52"/>
    </row>
    <row r="74" spans="4:4" x14ac:dyDescent="0.25">
      <c r="D74" s="52"/>
    </row>
    <row r="75" spans="4:4" x14ac:dyDescent="0.25">
      <c r="D75" s="52"/>
    </row>
  </sheetData>
  <sheetProtection sheet="1" objects="1"/>
  <mergeCells count="1">
    <mergeCell ref="K16:L16"/>
  </mergeCells>
  <conditionalFormatting sqref="K41:L58">
    <cfRule type="expression" dxfId="66" priority="1">
      <formula>ISNUMBER(SEARCH("ERROR",K41))</formula>
    </cfRule>
    <cfRule type="expression" dxfId="67" priority="2">
      <formula>ISNUMBER(SEARCH("WARNING",K41))</formula>
    </cfRule>
    <cfRule type="expression" dxfId="68" priority="3">
      <formula>ISNUMBER(SEARCH("OK",K41))</formula>
    </cfRule>
  </conditionalFormatting>
  <conditionalFormatting sqref="O22:O37">
    <cfRule type="expression" dxfId="69" priority="4">
      <formula>ISNUMBER(SEARCH("ERROR",O22))</formula>
    </cfRule>
    <cfRule type="expression" dxfId="70" priority="5">
      <formula>ISNUMBER(SEARCH("WARNING",O22))</formula>
    </cfRule>
    <cfRule type="expression" dxfId="71" priority="6">
      <formula>ISNUMBER(SEARCH("OK",O22))</formula>
    </cfRule>
  </conditionalFormatting>
  <conditionalFormatting sqref="B5">
    <cfRule type="expression" dxfId="72" priority="7">
      <formula>OR(B5=0,B5="0")</formula>
    </cfRule>
    <cfRule type="expression" dxfId="73" priority="8">
      <formula>B5&gt;0</formula>
    </cfRule>
  </conditionalFormatting>
  <conditionalFormatting sqref="B6">
    <cfRule type="expression" dxfId="74" priority="9">
      <formula>OR(B6=0,B6="0")</formula>
    </cfRule>
    <cfRule type="expression" dxfId="75" priority="10">
      <formula>B6&gt;0</formula>
    </cfRule>
  </conditionalFormatting>
  <hyperlinks>
    <hyperlink location="Validation_KD004_J206_L22_0" ref="O22"/>
    <hyperlink location="Validation_KD004_J206_L23_0" ref="O23"/>
    <hyperlink location="Validation_KD004_J206_L24_0" ref="O24"/>
    <hyperlink location="Validation_KD004_J206_L25_0" ref="O25"/>
    <hyperlink location="Validation_KD004_J206_L26_0" ref="O26"/>
    <hyperlink location="Validation_KD004_J206_L27_0" ref="O27"/>
    <hyperlink location="Validation_KD004_J206_L28_0" ref="O28"/>
    <hyperlink location="Validation_KD004_J206_L29_0" ref="O29"/>
    <hyperlink location="Validation_KD004_J206_L30_0" ref="O30"/>
    <hyperlink location="Validation_KD004_J206_L31_0" ref="O31"/>
    <hyperlink location="Validation_KD004_J206_L32_0" ref="O32"/>
    <hyperlink location="Validation_KD004_J206_L33_0" ref="O33"/>
    <hyperlink location="Validation_KD004_J206_L34_0" ref="O34"/>
    <hyperlink location="Validation_KD004_J206_L35_0" ref="O35"/>
    <hyperlink location="Validation_KD004_J206_L36_0" ref="O36"/>
    <hyperlink location="Validation_KD004_J206_L37_0" ref="O37"/>
    <hyperlink location="Validation_D021_J206_L22_0" ref="L41"/>
    <hyperlink location="Validation_D021_J206_L23_0" ref="L42"/>
    <hyperlink location="Validation_D021_J206_L24_0" ref="L43"/>
    <hyperlink location="Validation_D021_J206_L25_0" ref="L44"/>
    <hyperlink location="Validation_D021_J206_L26_0" ref="L45"/>
    <hyperlink location="Validation_D021_J206_L27_0" ref="L46"/>
    <hyperlink location="Validation_D021_J206_L28_0" ref="L47"/>
    <hyperlink location="Validation_D021_J206_L29_0" ref="L48"/>
    <hyperlink location="Validation_D021_J206_L30_0" ref="L49"/>
    <hyperlink location="Validation_D021_J206_L31_0" ref="L50"/>
    <hyperlink location="Validation_D021_J206_L32_0" ref="L51"/>
    <hyperlink location="Validation_D021_J206_L33_0" ref="L52"/>
    <hyperlink location="Validation_D021_J206_L34_0" ref="L53"/>
    <hyperlink location="Validation_D021_J206_L35_0" ref="L54"/>
    <hyperlink location="Validation_D021_J206_L36_0" ref="L55"/>
    <hyperlink location="Validation_D021_J206_L37_0" ref="L56"/>
    <hyperlink location="Validation_D022_J206_K38_0" ref="K57"/>
    <hyperlink location="Validation_D022_J206_L38_0" ref="L57"/>
    <hyperlink location="Validation_D021_J206_L38_0" ref="L58"/>
  </hyperlinks>
  <printOptions gridLinesSet="0"/>
  <pageMargins left="0.39370078740157483" right="0.39370078740157483" top="0.47244094488188981" bottom="0.59055118110236227" header="0.31496062992125984" footer="0.31496062992125984"/>
  <pageSetup paperSize="9" scale="55" orientation="portrait" r:id="rId1"/>
  <headerFooter>
    <oddFooter><![CDATA[&L&G   &"Arial,Fett"confidentiel&C&D&Rpage &P]]></oddFooter>
  </headerFooter>
  <drawing r:id="rId4"/>
  <legacyDrawing r:id="rId6"/>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9"/>
  <dimension ref="A1:X60"/>
  <sheetViews>
    <sheetView showGridLines="0" showRowColHeaders="0" showZeros="true" topLeftCell="B1" zoomScale="80" zoomScaleNormal="80" workbookViewId="0">
      <selection activeCell="K21" sqref="K21"/>
    </sheetView>
  </sheetViews>
  <sheetFormatPr baseColWidth="10" defaultColWidth="11.54296875" defaultRowHeight="12.5" x14ac:dyDescent="0.25"/>
  <cols>
    <col min="1" max="1" customWidth="true" hidden="true" style="18" width="1.81640625" collapsed="false"/>
    <col min="2" max="2" bestFit="true" customWidth="true" style="18" width="13.453125" collapsed="false"/>
    <col min="3" max="3" customWidth="true" hidden="true" style="18" width="9.7265625" collapsed="false"/>
    <col min="4" max="4" customWidth="true" style="18" width="29.81640625" collapsed="false"/>
    <col min="5" max="5" customWidth="true" hidden="true" style="18" width="4.7265625" collapsed="false"/>
    <col min="6" max="6" customWidth="true" style="18" width="4.7265625" collapsed="false"/>
    <col min="7" max="7" customWidth="true" hidden="true" style="77" width="5.26953125" collapsed="false"/>
    <col min="8" max="9" customWidth="true" hidden="true" style="77" width="3.54296875" collapsed="false"/>
    <col min="10" max="10" customWidth="true" hidden="true" style="18" width="14.81640625" collapsed="false"/>
    <col min="11" max="11" bestFit="true" customWidth="true" style="18" width="21.26953125" collapsed="false"/>
    <col min="12" max="13" customWidth="true" style="18" width="21.26953125" collapsed="false"/>
    <col min="14" max="14" customWidth="true" style="18" width="1.7265625" collapsed="false"/>
    <col min="15" max="15" customWidth="true" style="18" width="9.54296875" collapsed="false"/>
    <col min="16" max="23" customWidth="true" style="18" width="11.81640625" collapsed="false"/>
    <col min="24" max="24" customWidth="true" style="134" width="11.81640625" collapsed="false"/>
    <col min="25" max="26" customWidth="true" style="18" width="11.81640625" collapsed="false"/>
    <col min="27" max="16384" style="18" width="11.54296875" collapsed="false"/>
  </cols>
  <sheetData>
    <row r="1" spans="1:24" ht="22" customHeight="1" x14ac:dyDescent="0.4">
      <c r="A1" s="19"/>
      <c r="B1" s="67" t="str">
        <f>I_ReportName</f>
        <v>JAHR_U</v>
      </c>
      <c r="D1" s="15" t="s">
        <v>218</v>
      </c>
      <c r="E1" s="19"/>
      <c r="H1" s="78"/>
      <c r="I1" s="78"/>
      <c r="K1" s="137" t="s">
        <v>219</v>
      </c>
      <c r="L1" s="137"/>
      <c r="M1" s="137"/>
      <c r="P1" s="29"/>
      <c r="Q1" s="29"/>
      <c r="R1" s="29"/>
      <c r="S1" s="29"/>
    </row>
    <row r="2" spans="1:24" ht="22" customHeight="1" x14ac:dyDescent="0.35">
      <c r="A2" s="19"/>
      <c r="B2" s="67" t="s">
        <v>135</v>
      </c>
      <c r="D2" s="221" t="s">
        <v>516</v>
      </c>
      <c r="E2" s="19"/>
      <c r="H2" s="78"/>
      <c r="I2" s="78"/>
      <c r="K2" s="138" t="s">
        <v>220</v>
      </c>
      <c r="L2" s="138"/>
      <c r="M2" s="138"/>
      <c r="P2" s="30"/>
      <c r="Q2" s="30"/>
      <c r="R2" s="30"/>
      <c r="S2" s="30"/>
    </row>
    <row r="3" spans="1:24" ht="22" customHeight="1" x14ac:dyDescent="0.3">
      <c r="A3" s="19"/>
      <c r="B3" s="67" t="str">
        <f>I_SubjectId</f>
        <v>XXXXXX</v>
      </c>
      <c r="D3" s="15" t="s">
        <v>507</v>
      </c>
      <c r="E3" s="19"/>
      <c r="H3" s="78"/>
      <c r="I3" s="78"/>
      <c r="K3" s="51" t="s">
        <v>495</v>
      </c>
      <c r="L3" s="51"/>
      <c r="M3" s="51"/>
      <c r="P3" s="31"/>
      <c r="Q3" s="31"/>
      <c r="R3" s="31"/>
      <c r="S3" s="31"/>
    </row>
    <row r="4" spans="1:24" ht="22" customHeight="1" x14ac:dyDescent="0.35">
      <c r="A4" s="24"/>
      <c r="B4" s="68" t="str">
        <f>I_ReferDate</f>
        <v>jj.mm.aaaa</v>
      </c>
      <c r="D4" s="15" t="s">
        <v>216</v>
      </c>
      <c r="E4" s="24"/>
      <c r="H4" s="78"/>
      <c r="I4" s="78"/>
      <c r="K4" s="63"/>
      <c r="L4" s="63"/>
      <c r="M4" s="63"/>
    </row>
    <row r="5" spans="1:24" s="27" customFormat="1" ht="20.149999999999999" customHeight="1" x14ac:dyDescent="0.25">
      <c r="A5" s="134"/>
      <c r="B5" s="155">
        <f>COUNTIFS(P21:P23,"*ERROR*")+COUNTIFS(K26:M27,"*ERROR*")</f>
      </c>
      <c r="D5" s="216" t="s">
        <v>503</v>
      </c>
      <c r="E5" s="134"/>
      <c r="F5" s="134"/>
      <c r="G5" s="79"/>
      <c r="H5" s="80"/>
      <c r="I5" s="80"/>
      <c r="J5" s="134"/>
      <c r="K5" s="194" t="s">
        <v>496</v>
      </c>
      <c r="L5" s="134"/>
      <c r="M5" s="134"/>
      <c r="N5" s="134"/>
      <c r="U5" s="18"/>
      <c r="V5" s="18"/>
      <c r="W5" s="18"/>
      <c r="X5" s="134"/>
    </row>
    <row r="6" spans="1:24" ht="20.149999999999999" customHeight="1" x14ac:dyDescent="0.25">
      <c r="A6" s="134"/>
      <c r="B6" s="155">
        <f>COUNTIFS(P21:P23,"*WARNING*")+COUNTIFS(K26:M27,"*WARNING*")</f>
      </c>
      <c r="C6" s="27"/>
      <c r="D6" s="216" t="s">
        <v>504</v>
      </c>
      <c r="E6" s="134"/>
      <c r="F6" s="134"/>
      <c r="G6" s="80"/>
      <c r="H6" s="80"/>
      <c r="I6" s="80"/>
      <c r="J6" s="134"/>
      <c r="K6" s="134"/>
      <c r="L6" s="134"/>
      <c r="M6" s="134"/>
      <c r="N6" s="134"/>
    </row>
    <row r="7" spans="1:24" ht="15" hidden="1" customHeight="1" x14ac:dyDescent="0.25">
      <c r="A7" s="134"/>
      <c r="B7" s="134"/>
      <c r="C7" s="134"/>
      <c r="D7" s="134"/>
      <c r="E7" s="134"/>
      <c r="F7" s="134"/>
      <c r="G7" s="80"/>
      <c r="H7" s="80"/>
      <c r="I7" s="80"/>
      <c r="J7" s="134"/>
      <c r="K7" s="134"/>
      <c r="L7" s="134"/>
      <c r="M7" s="134"/>
      <c r="N7" s="134"/>
    </row>
    <row r="8" spans="1:24" ht="15" hidden="1" customHeight="1" x14ac:dyDescent="0.25">
      <c r="A8" s="134"/>
      <c r="B8" s="134"/>
      <c r="C8" s="134"/>
      <c r="D8" s="134"/>
      <c r="E8" s="134"/>
      <c r="F8" s="134"/>
      <c r="G8" s="80"/>
      <c r="H8" s="80"/>
      <c r="I8" s="80"/>
      <c r="J8" s="134"/>
      <c r="K8" s="134"/>
      <c r="L8" s="134"/>
      <c r="M8" s="134"/>
      <c r="N8" s="134"/>
    </row>
    <row r="9" spans="1:24" ht="15" hidden="1" customHeight="1" x14ac:dyDescent="0.25">
      <c r="A9" s="191"/>
      <c r="B9" s="191"/>
      <c r="C9" s="191"/>
      <c r="D9" s="191"/>
      <c r="E9" s="191"/>
      <c r="F9" s="191"/>
      <c r="G9" s="80"/>
      <c r="H9" s="80"/>
      <c r="I9" s="80"/>
      <c r="J9" s="191"/>
      <c r="K9" s="191"/>
      <c r="L9" s="191"/>
      <c r="M9" s="191"/>
      <c r="N9" s="191"/>
      <c r="X9" s="191"/>
    </row>
    <row r="10" spans="1:24" ht="15" hidden="1" customHeight="1" x14ac:dyDescent="0.25">
      <c r="A10" s="134"/>
      <c r="B10" s="134"/>
      <c r="C10" s="134"/>
      <c r="D10" s="134"/>
      <c r="E10" s="134"/>
      <c r="F10" s="134"/>
      <c r="G10" s="80"/>
      <c r="H10" s="80"/>
      <c r="I10" s="80"/>
      <c r="J10" s="134"/>
      <c r="K10" s="134"/>
      <c r="L10" s="134"/>
      <c r="M10" s="134"/>
      <c r="N10" s="134"/>
    </row>
    <row r="11" spans="1:24" ht="15" hidden="1" customHeight="1" x14ac:dyDescent="0.25">
      <c r="A11" s="134"/>
      <c r="B11" s="134"/>
      <c r="C11" s="134"/>
      <c r="D11" s="134"/>
      <c r="E11" s="134"/>
      <c r="F11" s="134"/>
      <c r="G11" s="80"/>
      <c r="H11" s="80"/>
      <c r="I11" s="80"/>
      <c r="J11" s="134"/>
      <c r="K11" s="134"/>
      <c r="L11" s="134"/>
      <c r="M11" s="134"/>
      <c r="N11" s="134"/>
    </row>
    <row r="12" spans="1:24" ht="15" hidden="1" customHeight="1" x14ac:dyDescent="0.25">
      <c r="A12" s="134"/>
      <c r="B12" s="134"/>
      <c r="C12" s="134"/>
      <c r="D12" s="134"/>
      <c r="E12" s="134"/>
      <c r="F12" s="134"/>
      <c r="G12" s="80"/>
      <c r="H12" s="80"/>
      <c r="I12" s="80"/>
      <c r="J12" s="134"/>
      <c r="K12" s="134"/>
      <c r="L12" s="134"/>
      <c r="M12" s="134"/>
      <c r="N12" s="134"/>
    </row>
    <row r="13" spans="1:24" ht="15" hidden="1" customHeight="1" x14ac:dyDescent="0.25">
      <c r="A13" s="134"/>
      <c r="B13" s="134"/>
      <c r="C13" s="134"/>
      <c r="D13" s="134"/>
      <c r="E13" s="134"/>
      <c r="F13" s="134"/>
      <c r="G13" s="80"/>
      <c r="H13" s="80"/>
      <c r="I13" s="80"/>
      <c r="J13" s="134"/>
      <c r="K13" s="134"/>
      <c r="L13" s="134"/>
      <c r="M13" s="134"/>
      <c r="N13" s="134"/>
    </row>
    <row r="14" spans="1:24" ht="15" hidden="1" customHeight="1" x14ac:dyDescent="0.25">
      <c r="A14" s="134"/>
      <c r="B14" s="134"/>
      <c r="C14" s="134"/>
      <c r="D14" s="134"/>
      <c r="E14" s="134"/>
      <c r="F14" s="134"/>
      <c r="G14" s="80"/>
      <c r="H14" s="80"/>
      <c r="I14" s="80"/>
      <c r="J14" s="134"/>
      <c r="K14" s="134"/>
      <c r="L14" s="134"/>
      <c r="M14" s="134"/>
      <c r="N14" s="134"/>
    </row>
    <row r="15" spans="1:24" ht="15" customHeight="1" x14ac:dyDescent="0.25">
      <c r="A15" s="134"/>
      <c r="B15" s="134"/>
      <c r="C15" s="134"/>
      <c r="D15" s="134"/>
      <c r="E15" s="134"/>
      <c r="F15" s="134"/>
      <c r="G15" s="80"/>
      <c r="H15" s="80"/>
      <c r="I15" s="80"/>
      <c r="J15" s="134"/>
      <c r="K15" s="134"/>
      <c r="L15" s="134"/>
      <c r="M15" s="134"/>
      <c r="N15" s="134"/>
    </row>
    <row r="16" spans="1:24" ht="29.25" customHeight="1" x14ac:dyDescent="0.25">
      <c r="A16" s="33"/>
      <c r="B16" s="33"/>
      <c r="C16" s="33"/>
      <c r="D16" s="34"/>
      <c r="E16" s="33"/>
      <c r="F16" s="42"/>
      <c r="G16" s="81"/>
      <c r="H16" s="81"/>
      <c r="I16" s="81"/>
      <c r="J16" s="34"/>
      <c r="K16" s="136" t="s">
        <v>280</v>
      </c>
      <c r="L16" s="136" t="s">
        <v>281</v>
      </c>
      <c r="M16" s="148" t="s">
        <v>4</v>
      </c>
      <c r="N16" s="42"/>
    </row>
    <row r="17" spans="1:24" ht="28.5" hidden="1" customHeight="1" x14ac:dyDescent="0.25">
      <c r="A17" s="24"/>
      <c r="B17" s="24"/>
      <c r="C17" s="24"/>
      <c r="D17" s="39"/>
      <c r="E17" s="24"/>
      <c r="F17" s="43"/>
      <c r="G17" s="82"/>
      <c r="H17" s="82"/>
      <c r="I17" s="82"/>
      <c r="J17" s="39"/>
      <c r="K17" s="147"/>
      <c r="L17" s="147"/>
      <c r="M17" s="147"/>
      <c r="N17" s="43"/>
    </row>
    <row r="18" spans="1:24" x14ac:dyDescent="0.25">
      <c r="A18" s="40"/>
      <c r="B18" s="40"/>
      <c r="C18" s="40"/>
      <c r="D18" s="41"/>
      <c r="E18" s="40"/>
      <c r="F18" s="105"/>
      <c r="G18" s="83"/>
      <c r="H18" s="83"/>
      <c r="I18" s="83"/>
      <c r="J18" s="41"/>
      <c r="K18" s="160" t="str">
        <f>SUBSTITUTE(ADDRESS(1,COLUMN(),4),1,)</f>
        <v>K</v>
      </c>
      <c r="L18" s="160" t="str">
        <f t="shared" ref="L18:M18" si="0">SUBSTITUTE(ADDRESS(1,COLUMN(),4),1,)</f>
        <v>L</v>
      </c>
      <c r="M18" s="160" t="str">
        <f t="shared" si="0"/>
        <v>M</v>
      </c>
      <c r="N18" s="105"/>
      <c r="V18" s="28"/>
    </row>
    <row r="19" spans="1:24" hidden="1" x14ac:dyDescent="0.25">
      <c r="A19" s="134"/>
      <c r="C19" s="134"/>
      <c r="D19" s="66"/>
      <c r="E19" s="134"/>
      <c r="F19" s="103"/>
      <c r="G19" s="84"/>
      <c r="H19" s="84"/>
      <c r="I19" s="84"/>
      <c r="J19" s="38"/>
      <c r="K19" s="154"/>
      <c r="L19" s="154"/>
      <c r="M19" s="135"/>
      <c r="N19" s="43"/>
    </row>
    <row r="20" spans="1:24" hidden="1" x14ac:dyDescent="0.25">
      <c r="A20" s="134"/>
      <c r="C20" s="134"/>
      <c r="D20" s="71"/>
      <c r="E20" s="134"/>
      <c r="F20" s="103"/>
      <c r="G20" s="84"/>
      <c r="H20" s="84"/>
      <c r="I20" s="84"/>
      <c r="J20" s="38"/>
      <c r="K20" s="154"/>
      <c r="L20" s="154"/>
      <c r="M20" s="154"/>
      <c r="N20" s="43"/>
    </row>
    <row r="21" spans="1:24" s="52" customFormat="1" ht="26.25" customHeight="1" x14ac:dyDescent="0.25">
      <c r="A21" s="56"/>
      <c r="C21" s="134"/>
      <c r="D21" s="187" t="s">
        <v>495</v>
      </c>
      <c r="E21" s="56"/>
      <c r="F21" s="103">
        <f>ROW()</f>
        <v>21</v>
      </c>
      <c r="G21" s="84"/>
      <c r="H21" s="84"/>
      <c r="I21" s="84"/>
      <c r="J21" s="106"/>
      <c r="K21" s="22"/>
      <c r="L21" s="22"/>
      <c r="M21" s="22"/>
      <c r="N21" s="103"/>
      <c r="P21" s="260">
        <f>IF(M21=K21+L21,"OK","M21: ERROR")</f>
      </c>
      <c r="V21" s="57"/>
      <c r="X21" s="134"/>
    </row>
    <row r="22" spans="1:24" s="52" customFormat="1" ht="15" customHeight="1" x14ac:dyDescent="0.25">
      <c r="A22" s="56"/>
      <c r="C22" s="134"/>
      <c r="D22" s="140" t="s">
        <v>377</v>
      </c>
      <c r="E22" s="56"/>
      <c r="F22" s="103">
        <f>ROW()</f>
        <v>22</v>
      </c>
      <c r="G22" s="84"/>
      <c r="H22" s="84"/>
      <c r="I22" s="84"/>
      <c r="J22" s="106"/>
      <c r="K22" s="22"/>
      <c r="L22" s="22"/>
      <c r="M22" s="22"/>
      <c r="N22" s="103"/>
      <c r="P22" s="260">
        <f>IF(M22=K22+L22,"OK","M22: ERROR")</f>
      </c>
      <c r="V22" s="57"/>
      <c r="X22" s="134"/>
    </row>
    <row r="23" spans="1:24" s="52" customFormat="1" ht="15" customHeight="1" x14ac:dyDescent="0.25">
      <c r="A23" s="56"/>
      <c r="C23" s="134"/>
      <c r="D23" s="139" t="s">
        <v>378</v>
      </c>
      <c r="E23" s="56"/>
      <c r="F23" s="103">
        <f>ROW()</f>
        <v>23</v>
      </c>
      <c r="G23" s="84"/>
      <c r="H23" s="84"/>
      <c r="I23" s="84"/>
      <c r="J23" s="106"/>
      <c r="K23" s="22"/>
      <c r="L23" s="22"/>
      <c r="M23" s="22"/>
      <c r="N23" s="103"/>
      <c r="P23" s="260">
        <f>IF(M23=K23+L23,"OK","M23: ERROR")</f>
      </c>
      <c r="V23" s="57"/>
      <c r="X23" s="134"/>
    </row>
    <row r="24" spans="1:24" ht="6" customHeight="1" x14ac:dyDescent="0.25">
      <c r="A24" s="21"/>
      <c r="B24" s="21"/>
      <c r="C24" s="21"/>
      <c r="D24" s="143"/>
      <c r="E24" s="21"/>
      <c r="F24" s="21"/>
      <c r="G24" s="85"/>
      <c r="H24" s="85"/>
      <c r="I24" s="85"/>
      <c r="J24" s="21"/>
      <c r="K24" s="21"/>
      <c r="L24" s="21"/>
      <c r="M24" s="21"/>
      <c r="N24" s="21"/>
    </row>
    <row r="25" spans="1:24" x14ac:dyDescent="0.25">
      <c r="D25" s="52"/>
    </row>
    <row r="26" spans="1:24" x14ac:dyDescent="0.25" ht="13.0" customHeight="true">
      <c r="D26" s="52"/>
      <c r="K26" s="260">
        <f>IF(K21=SUM(K22,K23),"OK","K21: ERROR")</f>
      </c>
      <c r="L26" s="260">
        <f>IF(L21=SUM(L22,L23),"OK","L21: ERROR")</f>
      </c>
      <c r="M26" s="260">
        <f>IF(M21&gt;0,"OK","M21: WARNING")</f>
      </c>
    </row>
    <row r="27" spans="1:24" x14ac:dyDescent="0.25" ht="13.0" customHeight="true">
      <c r="D27" s="52"/>
      <c r="M27" s="260">
        <f>IF(M21=SUM(M22,M23),"OK","M21: ERROR")</f>
      </c>
    </row>
    <row r="28" spans="1:24" x14ac:dyDescent="0.25" ht="13.0" customHeight="true">
      <c r="D28" s="52"/>
    </row>
    <row r="29" spans="1:24" x14ac:dyDescent="0.25" ht="13.0" customHeight="true">
      <c r="D29" s="52"/>
    </row>
    <row r="30" spans="1:24" x14ac:dyDescent="0.25" ht="13.0" customHeight="true">
      <c r="D30" s="52"/>
    </row>
    <row r="31" spans="1:24" x14ac:dyDescent="0.25" ht="13.0" customHeight="true">
      <c r="D31" s="52"/>
    </row>
    <row r="32" spans="1:24" x14ac:dyDescent="0.25">
      <c r="D32" s="52"/>
    </row>
    <row r="33" spans="4:4" x14ac:dyDescent="0.25">
      <c r="D33" s="52"/>
    </row>
    <row r="34" spans="4:4" x14ac:dyDescent="0.25">
      <c r="D34" s="52"/>
    </row>
    <row r="35" spans="4:4" x14ac:dyDescent="0.25">
      <c r="D35" s="52"/>
    </row>
    <row r="36" spans="4:4" x14ac:dyDescent="0.25">
      <c r="D36" s="52"/>
    </row>
    <row r="37" spans="4:4" x14ac:dyDescent="0.25">
      <c r="D37" s="52"/>
    </row>
    <row r="38" spans="4:4" x14ac:dyDescent="0.25">
      <c r="D38" s="52"/>
    </row>
    <row r="39" spans="4:4" x14ac:dyDescent="0.25">
      <c r="D39" s="52"/>
    </row>
    <row r="40" spans="4:4" x14ac:dyDescent="0.25">
      <c r="D40" s="52"/>
    </row>
    <row r="41" spans="4:4" x14ac:dyDescent="0.25">
      <c r="D41" s="52"/>
    </row>
    <row r="42" spans="4:4" x14ac:dyDescent="0.25">
      <c r="D42" s="52"/>
    </row>
    <row r="43" spans="4:4" x14ac:dyDescent="0.25">
      <c r="D43" s="52"/>
    </row>
    <row r="44" spans="4:4" x14ac:dyDescent="0.25">
      <c r="D44" s="52"/>
    </row>
    <row r="45" spans="4:4" x14ac:dyDescent="0.25">
      <c r="D45" s="52"/>
    </row>
    <row r="46" spans="4:4" x14ac:dyDescent="0.25">
      <c r="D46" s="52"/>
    </row>
    <row r="47" spans="4:4" x14ac:dyDescent="0.25">
      <c r="D47" s="52"/>
    </row>
    <row r="48" spans="4:4" x14ac:dyDescent="0.25">
      <c r="D48" s="52"/>
    </row>
    <row r="49" spans="4:4" x14ac:dyDescent="0.25">
      <c r="D49" s="52"/>
    </row>
    <row r="50" spans="4:4" x14ac:dyDescent="0.25">
      <c r="D50" s="52"/>
    </row>
    <row r="51" spans="4:4" x14ac:dyDescent="0.25">
      <c r="D51" s="52"/>
    </row>
    <row r="52" spans="4:4" x14ac:dyDescent="0.25">
      <c r="D52" s="52"/>
    </row>
    <row r="53" spans="4:4" x14ac:dyDescent="0.25">
      <c r="D53" s="52"/>
    </row>
    <row r="54" spans="4:4" x14ac:dyDescent="0.25">
      <c r="D54" s="52"/>
    </row>
    <row r="55" spans="4:4" x14ac:dyDescent="0.25">
      <c r="D55" s="52"/>
    </row>
    <row r="56" spans="4:4" x14ac:dyDescent="0.25">
      <c r="D56" s="52"/>
    </row>
    <row r="57" spans="4:4" x14ac:dyDescent="0.25">
      <c r="D57" s="52"/>
    </row>
    <row r="58" spans="4:4" x14ac:dyDescent="0.25">
      <c r="D58" s="52"/>
    </row>
    <row r="59" spans="4:4" x14ac:dyDescent="0.25">
      <c r="D59" s="52"/>
    </row>
    <row r="60" spans="4:4" x14ac:dyDescent="0.25">
      <c r="D60" s="52"/>
    </row>
  </sheetData>
  <sheetProtection sheet="1" objects="1" scenarios="1"/>
  <conditionalFormatting sqref="K26:M27">
    <cfRule type="expression" dxfId="76" priority="1">
      <formula>ISNUMBER(SEARCH("ERROR",K26))</formula>
    </cfRule>
    <cfRule type="expression" dxfId="77" priority="2">
      <formula>ISNUMBER(SEARCH("WARNING",K26))</formula>
    </cfRule>
    <cfRule type="expression" dxfId="78" priority="3">
      <formula>ISNUMBER(SEARCH("OK",K26))</formula>
    </cfRule>
  </conditionalFormatting>
  <conditionalFormatting sqref="P21:P23">
    <cfRule type="expression" dxfId="79" priority="4">
      <formula>ISNUMBER(SEARCH("ERROR",P21))</formula>
    </cfRule>
    <cfRule type="expression" dxfId="80" priority="5">
      <formula>ISNUMBER(SEARCH("WARNING",P21))</formula>
    </cfRule>
    <cfRule type="expression" dxfId="81" priority="6">
      <formula>ISNUMBER(SEARCH("OK",P21))</formula>
    </cfRule>
  </conditionalFormatting>
  <conditionalFormatting sqref="B5">
    <cfRule type="expression" dxfId="82" priority="7">
      <formula>OR(B5=0,B5="0")</formula>
    </cfRule>
    <cfRule type="expression" dxfId="83" priority="8">
      <formula>B5&gt;0</formula>
    </cfRule>
  </conditionalFormatting>
  <conditionalFormatting sqref="B6">
    <cfRule type="expression" dxfId="84" priority="9">
      <formula>OR(B6=0,B6="0")</formula>
    </cfRule>
    <cfRule type="expression" dxfId="85" priority="10">
      <formula>B6&gt;0</formula>
    </cfRule>
  </conditionalFormatting>
  <hyperlinks>
    <hyperlink location="Validation_D023_J207_M21_0" ref="P21"/>
    <hyperlink location="Validation_D023_J207_M22_0" ref="P22"/>
    <hyperlink location="Validation_D023_J207_M23_0" ref="P23"/>
    <hyperlink location="Validation_D017_J207_K21_0" ref="K26"/>
    <hyperlink location="Validation_D017_J207_L21_0" ref="L26"/>
    <hyperlink location="Validation_KD001_J207_M21_0" ref="M26"/>
    <hyperlink location="Validation_D017_J207_M21_0" ref="M27"/>
  </hyperlinks>
  <printOptions gridLinesSet="0"/>
  <pageMargins left="0.39370078740157483" right="0.39370078740157483" top="0.47244094488188981" bottom="0.59055118110236227" header="0.31496062992125984" footer="0.31496062992125984"/>
  <pageSetup paperSize="9" scale="55" orientation="portrait" r:id="rId1"/>
  <headerFooter>
    <oddFooter><![CDATA[&L&G   &"Arial,Fett"confidentiel&C&D&Rpage &P]]></oddFooter>
  </headerFooter>
  <drawing r:id="rId4"/>
  <legacyDrawing r:id="rId6"/>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0"/>
  <dimension ref="A1:Y89"/>
  <sheetViews>
    <sheetView showGridLines="0" showRowColHeaders="0" showZeros="true" topLeftCell="B1" zoomScale="80" zoomScaleNormal="80" workbookViewId="0">
      <selection activeCell="K21" sqref="K21"/>
    </sheetView>
  </sheetViews>
  <sheetFormatPr baseColWidth="10" defaultColWidth="11.54296875" defaultRowHeight="12.5" x14ac:dyDescent="0.25"/>
  <cols>
    <col min="18" max="24" customWidth="true" style="18" width="11.81640625" collapsed="true"/>
    <col min="1" max="1" customWidth="true" hidden="true" style="18" width="1.81640625" collapsed="false"/>
    <col min="2" max="2" bestFit="true" customWidth="true" style="18" width="13.453125" collapsed="false"/>
    <col min="3" max="3" customWidth="true" hidden="true" style="18" width="9.7265625" collapsed="false"/>
    <col min="4" max="4" customWidth="true" style="18" width="26.81640625" collapsed="false"/>
    <col min="5" max="5" customWidth="true" hidden="true" style="18" width="4.7265625" collapsed="false"/>
    <col min="6" max="6" customWidth="true" style="18" width="4.7265625" collapsed="false"/>
    <col min="7" max="7" customWidth="true" hidden="true" style="77" width="4.453125" collapsed="false"/>
    <col min="8" max="9" customWidth="true" hidden="true" style="77" width="3.54296875" collapsed="false"/>
    <col min="10" max="10" customWidth="true" hidden="true" style="18" width="14.81640625" collapsed="false"/>
    <col min="11" max="11" bestFit="true" customWidth="true" style="18" width="21.26953125" collapsed="false"/>
    <col min="12" max="14" customWidth="true" style="18" width="21.26953125" collapsed="false"/>
    <col min="15" max="15" customWidth="true" style="18" width="1.7265625" collapsed="false"/>
    <col min="16" max="16" customWidth="true" style="18" width="9.54296875" collapsed="false"/>
    <col min="17" max="17" customWidth="true" style="18" width="12.78125" collapsed="false"/>
    <col min="25" max="25" customWidth="true" style="134" width="11.81640625" collapsed="false"/>
    <col min="26" max="26" customWidth="true" style="18" width="11.81640625" collapsed="false"/>
    <col min="27" max="16384" style="18" width="11.54296875" collapsed="false"/>
  </cols>
  <sheetData>
    <row r="1" spans="1:25" ht="22" customHeight="1" x14ac:dyDescent="0.4">
      <c r="A1" s="19"/>
      <c r="B1" s="67" t="str">
        <f>I_ReportName</f>
        <v>JAHR_U</v>
      </c>
      <c r="D1" s="15" t="s">
        <v>218</v>
      </c>
      <c r="E1" s="19"/>
      <c r="H1" s="78"/>
      <c r="I1" s="78"/>
      <c r="K1" s="137" t="s">
        <v>219</v>
      </c>
      <c r="L1" s="137"/>
      <c r="M1" s="137"/>
      <c r="N1" s="137"/>
      <c r="Q1" s="29"/>
      <c r="R1" s="29"/>
      <c r="S1" s="29"/>
      <c r="T1" s="29"/>
    </row>
    <row r="2" spans="1:25" ht="22" customHeight="1" x14ac:dyDescent="0.35">
      <c r="A2" s="19"/>
      <c r="B2" s="67" t="s">
        <v>150</v>
      </c>
      <c r="D2" s="221" t="s">
        <v>516</v>
      </c>
      <c r="E2" s="19"/>
      <c r="H2" s="78"/>
      <c r="I2" s="78"/>
      <c r="K2" s="138" t="s">
        <v>220</v>
      </c>
      <c r="L2" s="138"/>
      <c r="M2" s="138"/>
      <c r="N2" s="138"/>
      <c r="Q2" s="30"/>
      <c r="R2" s="30"/>
      <c r="S2" s="30"/>
      <c r="T2" s="30"/>
    </row>
    <row r="3" spans="1:25" ht="22" customHeight="1" x14ac:dyDescent="0.3">
      <c r="A3" s="19"/>
      <c r="B3" s="67" t="str">
        <f>I_SubjectId</f>
        <v>XXXXXX</v>
      </c>
      <c r="D3" s="15" t="s">
        <v>507</v>
      </c>
      <c r="E3" s="19"/>
      <c r="H3" s="78"/>
      <c r="I3" s="78"/>
      <c r="K3" s="51" t="s">
        <v>405</v>
      </c>
      <c r="L3" s="51"/>
      <c r="M3" s="51"/>
      <c r="N3" s="51"/>
      <c r="Q3" s="31"/>
      <c r="R3" s="31"/>
      <c r="S3" s="31"/>
      <c r="T3" s="31"/>
    </row>
    <row r="4" spans="1:25" ht="22" customHeight="1" x14ac:dyDescent="0.35">
      <c r="A4" s="24"/>
      <c r="B4" s="68" t="str">
        <f>I_ReferDate</f>
        <v>jj.mm.aaaa</v>
      </c>
      <c r="D4" s="15" t="s">
        <v>216</v>
      </c>
      <c r="E4" s="24"/>
      <c r="H4" s="78"/>
      <c r="I4" s="78"/>
      <c r="K4" s="63"/>
      <c r="L4" s="63"/>
      <c r="M4" s="63"/>
      <c r="N4" s="63"/>
    </row>
    <row r="5" spans="1:25" s="27" customFormat="1" ht="20.149999999999999" customHeight="1" x14ac:dyDescent="0.25">
      <c r="A5" s="134"/>
      <c r="B5" s="155">
        <f>COUNTIFS(Q21:R50,"*ERROR*")+COUNTIFS(K53:N85,"*ERROR*")+COUNTIFS(Q53,"*ERROR*")</f>
      </c>
      <c r="D5" s="216" t="s">
        <v>503</v>
      </c>
      <c r="E5" s="134"/>
      <c r="F5" s="134"/>
      <c r="G5" s="79"/>
      <c r="H5" s="80"/>
      <c r="I5" s="80"/>
      <c r="J5" s="134"/>
      <c r="K5" s="134" t="s">
        <v>375</v>
      </c>
      <c r="L5" s="134"/>
      <c r="M5" s="134"/>
      <c r="N5" s="134"/>
      <c r="O5" s="134"/>
      <c r="V5" s="18"/>
      <c r="W5" s="18"/>
      <c r="X5" s="18"/>
      <c r="Y5" s="134"/>
    </row>
    <row r="6" spans="1:25" ht="20.149999999999999" customHeight="1" x14ac:dyDescent="0.25">
      <c r="A6" s="134"/>
      <c r="B6" s="155">
        <f>COUNTIFS(Q21:R50,"*WARNING*")+COUNTIFS(K53:N85,"*WARNING*")+COUNTIFS(Q53,"*WARNING*")</f>
      </c>
      <c r="C6" s="27"/>
      <c r="D6" s="216" t="s">
        <v>504</v>
      </c>
      <c r="E6" s="134"/>
      <c r="F6" s="134"/>
      <c r="G6" s="80"/>
      <c r="H6" s="80"/>
      <c r="I6" s="80"/>
      <c r="J6" s="134"/>
      <c r="K6" s="134"/>
      <c r="L6" s="134"/>
      <c r="M6" s="134"/>
      <c r="N6" s="134"/>
      <c r="O6" s="134"/>
    </row>
    <row r="7" spans="1:25" hidden="1" x14ac:dyDescent="0.25">
      <c r="A7" s="134"/>
      <c r="B7" s="134"/>
      <c r="C7" s="134"/>
      <c r="D7" s="134"/>
      <c r="E7" s="134"/>
      <c r="F7" s="134"/>
      <c r="G7" s="80"/>
      <c r="H7" s="80"/>
      <c r="I7" s="80"/>
      <c r="J7" s="134"/>
      <c r="K7" s="134"/>
      <c r="L7" s="134"/>
      <c r="M7" s="134"/>
      <c r="N7" s="134"/>
      <c r="O7" s="134"/>
    </row>
    <row r="8" spans="1:25" hidden="1" x14ac:dyDescent="0.25">
      <c r="A8" s="134"/>
      <c r="B8" s="134"/>
      <c r="C8" s="134"/>
      <c r="D8" s="134"/>
      <c r="E8" s="134"/>
      <c r="F8" s="134"/>
      <c r="G8" s="80"/>
      <c r="H8" s="80"/>
      <c r="I8" s="80"/>
      <c r="J8" s="134"/>
      <c r="K8" s="134"/>
      <c r="L8" s="134"/>
      <c r="M8" s="134"/>
      <c r="N8" s="134"/>
      <c r="O8" s="134"/>
    </row>
    <row r="9" spans="1:25" hidden="1" x14ac:dyDescent="0.25">
      <c r="A9" s="134"/>
      <c r="B9" s="134"/>
      <c r="C9" s="134"/>
      <c r="D9" s="134"/>
      <c r="E9" s="134"/>
      <c r="F9" s="134"/>
      <c r="G9" s="80"/>
      <c r="H9" s="80"/>
      <c r="I9" s="80"/>
      <c r="J9" s="134"/>
      <c r="K9" s="134"/>
      <c r="L9" s="134"/>
      <c r="M9" s="134"/>
      <c r="N9" s="134"/>
      <c r="O9" s="134"/>
    </row>
    <row r="10" spans="1:25" hidden="1" x14ac:dyDescent="0.25">
      <c r="A10" s="191"/>
      <c r="B10" s="191"/>
      <c r="C10" s="191"/>
      <c r="D10" s="191"/>
      <c r="E10" s="191"/>
      <c r="F10" s="191"/>
      <c r="G10" s="80"/>
      <c r="H10" s="80"/>
      <c r="I10" s="80"/>
      <c r="J10" s="191"/>
      <c r="K10" s="191"/>
      <c r="L10" s="191"/>
      <c r="M10" s="191"/>
      <c r="N10" s="191"/>
      <c r="O10" s="191"/>
      <c r="Y10" s="191"/>
    </row>
    <row r="11" spans="1:25" hidden="1" x14ac:dyDescent="0.25">
      <c r="A11" s="134"/>
      <c r="B11" s="134"/>
      <c r="C11" s="134"/>
      <c r="D11" s="134"/>
      <c r="E11" s="134"/>
      <c r="F11" s="134"/>
      <c r="G11" s="80"/>
      <c r="H11" s="80"/>
      <c r="I11" s="80"/>
      <c r="J11" s="134"/>
      <c r="K11" s="134"/>
      <c r="L11" s="134"/>
      <c r="M11" s="134"/>
      <c r="N11" s="134"/>
      <c r="O11" s="134"/>
    </row>
    <row r="12" spans="1:25" hidden="1" x14ac:dyDescent="0.25">
      <c r="A12" s="134"/>
      <c r="B12" s="134"/>
      <c r="C12" s="134"/>
      <c r="D12" s="134"/>
      <c r="E12" s="134"/>
      <c r="F12" s="134"/>
      <c r="G12" s="80"/>
      <c r="H12" s="80"/>
      <c r="I12" s="80"/>
      <c r="J12" s="134"/>
      <c r="K12" s="134"/>
      <c r="L12" s="134"/>
      <c r="M12" s="134"/>
      <c r="N12" s="134"/>
      <c r="O12" s="134"/>
    </row>
    <row r="13" spans="1:25" hidden="1" x14ac:dyDescent="0.25">
      <c r="A13" s="134"/>
      <c r="B13" s="134"/>
      <c r="C13" s="134"/>
      <c r="D13" s="134"/>
      <c r="E13" s="134"/>
      <c r="F13" s="134"/>
      <c r="G13" s="80"/>
      <c r="H13" s="80"/>
      <c r="I13" s="80"/>
      <c r="J13" s="134"/>
      <c r="K13" s="134"/>
      <c r="L13" s="134"/>
      <c r="M13" s="134"/>
      <c r="N13" s="134"/>
      <c r="O13" s="134"/>
    </row>
    <row r="14" spans="1:25" hidden="1" x14ac:dyDescent="0.25">
      <c r="A14" s="134"/>
      <c r="B14" s="134"/>
      <c r="C14" s="134"/>
      <c r="D14" s="134"/>
      <c r="E14" s="134"/>
      <c r="F14" s="134"/>
      <c r="G14" s="80"/>
      <c r="H14" s="80"/>
      <c r="I14" s="80"/>
      <c r="J14" s="134"/>
      <c r="K14" s="134"/>
      <c r="L14" s="134"/>
      <c r="M14" s="134"/>
      <c r="N14" s="134"/>
      <c r="O14" s="134"/>
    </row>
    <row r="15" spans="1:25" x14ac:dyDescent="0.25">
      <c r="A15" s="219"/>
      <c r="B15" s="219"/>
      <c r="C15" s="219"/>
      <c r="D15" s="219"/>
      <c r="E15" s="219"/>
      <c r="F15" s="219"/>
      <c r="G15" s="80"/>
      <c r="H15" s="80"/>
      <c r="I15" s="80"/>
      <c r="J15" s="219"/>
      <c r="K15" s="219"/>
      <c r="L15" s="219"/>
      <c r="M15" s="219"/>
      <c r="N15" s="219"/>
      <c r="O15" s="219"/>
      <c r="Y15" s="219"/>
    </row>
    <row r="16" spans="1:25" ht="18.75" customHeight="1" x14ac:dyDescent="0.25">
      <c r="A16" s="24"/>
      <c r="B16" s="33"/>
      <c r="C16" s="33"/>
      <c r="D16" s="34"/>
      <c r="E16" s="33"/>
      <c r="F16" s="42"/>
      <c r="G16" s="81"/>
      <c r="H16" s="81"/>
      <c r="I16" s="81"/>
      <c r="J16" s="33"/>
      <c r="K16" s="171" t="s">
        <v>4</v>
      </c>
      <c r="L16" s="156" t="s">
        <v>404</v>
      </c>
      <c r="M16" s="240" t="s">
        <v>521</v>
      </c>
      <c r="N16" s="241"/>
      <c r="O16" s="42"/>
    </row>
    <row r="17" spans="1:25" ht="25.5" customHeight="1" x14ac:dyDescent="0.25">
      <c r="A17" s="24"/>
      <c r="B17" s="24"/>
      <c r="C17" s="24"/>
      <c r="D17" s="39"/>
      <c r="E17" s="24"/>
      <c r="F17" s="43"/>
      <c r="G17" s="82"/>
      <c r="H17" s="82"/>
      <c r="I17" s="82"/>
      <c r="J17" s="24"/>
      <c r="K17" s="150"/>
      <c r="L17" s="150"/>
      <c r="M17" s="148" t="s">
        <v>4</v>
      </c>
      <c r="N17" s="161" t="s">
        <v>522</v>
      </c>
      <c r="O17" s="43"/>
    </row>
    <row r="18" spans="1:25" x14ac:dyDescent="0.25">
      <c r="A18" s="40"/>
      <c r="B18" s="40"/>
      <c r="C18" s="40"/>
      <c r="D18" s="41"/>
      <c r="E18" s="40"/>
      <c r="F18" s="105"/>
      <c r="G18" s="83"/>
      <c r="H18" s="83"/>
      <c r="I18" s="83"/>
      <c r="J18" s="41"/>
      <c r="K18" s="160" t="str">
        <f>SUBSTITUTE(ADDRESS(1,COLUMN(),4),1,)</f>
        <v>K</v>
      </c>
      <c r="L18" s="160" t="str">
        <f t="shared" ref="L18:N18" si="0">SUBSTITUTE(ADDRESS(1,COLUMN(),4),1,)</f>
        <v>L</v>
      </c>
      <c r="M18" s="160" t="str">
        <f t="shared" si="0"/>
        <v>M</v>
      </c>
      <c r="N18" s="160" t="str">
        <f t="shared" si="0"/>
        <v>N</v>
      </c>
      <c r="O18" s="105"/>
      <c r="W18" s="28"/>
    </row>
    <row r="19" spans="1:25" hidden="1" x14ac:dyDescent="0.25">
      <c r="A19" s="134"/>
      <c r="C19" s="134"/>
      <c r="D19" s="66"/>
      <c r="E19" s="134"/>
      <c r="F19" s="103"/>
      <c r="G19" s="84"/>
      <c r="H19" s="84"/>
      <c r="I19" s="84"/>
      <c r="J19" s="38"/>
      <c r="K19" s="135"/>
      <c r="L19" s="154"/>
      <c r="M19" s="154"/>
      <c r="N19" s="154"/>
      <c r="O19" s="43"/>
    </row>
    <row r="20" spans="1:25" hidden="1" x14ac:dyDescent="0.25">
      <c r="A20" s="134"/>
      <c r="C20" s="134"/>
      <c r="D20" s="71"/>
      <c r="E20" s="134"/>
      <c r="F20" s="103"/>
      <c r="G20" s="84"/>
      <c r="H20" s="84"/>
      <c r="I20" s="84"/>
      <c r="J20" s="38"/>
      <c r="K20" s="38"/>
      <c r="L20" s="38"/>
      <c r="M20" s="38"/>
      <c r="N20" s="38"/>
      <c r="O20" s="43"/>
    </row>
    <row r="21" spans="1:25" s="52" customFormat="1" ht="27" customHeight="1" x14ac:dyDescent="0.25">
      <c r="A21" s="56"/>
      <c r="C21" s="134"/>
      <c r="D21" s="140" t="s">
        <v>379</v>
      </c>
      <c r="E21" s="56"/>
      <c r="F21" s="103">
        <f>ROW()</f>
        <v>21</v>
      </c>
      <c r="G21" s="84"/>
      <c r="H21" s="84"/>
      <c r="I21" s="84"/>
      <c r="J21" s="106"/>
      <c r="K21" s="22"/>
      <c r="L21" s="22"/>
      <c r="M21" s="22"/>
      <c r="N21" s="61"/>
      <c r="O21" s="103"/>
      <c r="Q21" s="261">
        <f>IF(K21=SUM(M21,L21),"OK","K21: ERROR")</f>
      </c>
      <c r="W21" s="57"/>
      <c r="Y21" s="134"/>
    </row>
    <row r="22" spans="1:25" s="52" customFormat="1" ht="15" customHeight="1" x14ac:dyDescent="0.25">
      <c r="A22" s="56"/>
      <c r="C22" s="134"/>
      <c r="D22" s="140" t="s">
        <v>380</v>
      </c>
      <c r="E22" s="56"/>
      <c r="F22" s="103">
        <f>ROW()</f>
        <v>22</v>
      </c>
      <c r="G22" s="84"/>
      <c r="H22" s="84"/>
      <c r="I22" s="84"/>
      <c r="J22" s="84"/>
      <c r="K22" s="22"/>
      <c r="L22" s="22"/>
      <c r="M22" s="22"/>
      <c r="N22" s="61"/>
      <c r="O22" s="103"/>
      <c r="Q22" s="261">
        <f>IF(K22=SUM(M22,L22),"OK","K22: ERROR")</f>
      </c>
      <c r="W22" s="57"/>
      <c r="Y22" s="134"/>
    </row>
    <row r="23" spans="1:25" s="52" customFormat="1" ht="15" customHeight="1" x14ac:dyDescent="0.25">
      <c r="A23" s="56"/>
      <c r="C23" s="134"/>
      <c r="D23" s="140" t="s">
        <v>381</v>
      </c>
      <c r="E23" s="56"/>
      <c r="F23" s="103">
        <f>ROW()</f>
        <v>23</v>
      </c>
      <c r="G23" s="84"/>
      <c r="H23" s="84"/>
      <c r="I23" s="84"/>
      <c r="J23" s="84"/>
      <c r="K23" s="22"/>
      <c r="L23" s="22"/>
      <c r="M23" s="22"/>
      <c r="N23" s="61"/>
      <c r="O23" s="103"/>
      <c r="Q23" s="261">
        <f>IF(K23=SUM(M23,L23),"OK","K23: ERROR")</f>
      </c>
      <c r="W23" s="57"/>
      <c r="Y23" s="134"/>
    </row>
    <row r="24" spans="1:25" s="52" customFormat="1" ht="15" customHeight="1" x14ac:dyDescent="0.25">
      <c r="A24" s="56"/>
      <c r="C24" s="134"/>
      <c r="D24" s="140" t="s">
        <v>151</v>
      </c>
      <c r="E24" s="56"/>
      <c r="F24" s="103">
        <f>ROW()</f>
        <v>24</v>
      </c>
      <c r="G24" s="84"/>
      <c r="H24" s="84"/>
      <c r="I24" s="84"/>
      <c r="J24" s="84"/>
      <c r="K24" s="22"/>
      <c r="L24" s="22"/>
      <c r="M24" s="22"/>
      <c r="N24" s="61"/>
      <c r="O24" s="103"/>
      <c r="Q24" s="261">
        <f>IF(K24=SUM(M24,L24),"OK","K24: ERROR")</f>
      </c>
      <c r="W24" s="57"/>
      <c r="Y24" s="134"/>
    </row>
    <row r="25" spans="1:25" s="52" customFormat="1" ht="15" customHeight="1" x14ac:dyDescent="0.25">
      <c r="A25" s="56"/>
      <c r="C25" s="134"/>
      <c r="D25" s="140" t="s">
        <v>152</v>
      </c>
      <c r="E25" s="56"/>
      <c r="F25" s="103">
        <f>ROW()</f>
        <v>25</v>
      </c>
      <c r="G25" s="84"/>
      <c r="H25" s="84"/>
      <c r="I25" s="84"/>
      <c r="J25" s="84"/>
      <c r="K25" s="22"/>
      <c r="L25" s="22"/>
      <c r="M25" s="22"/>
      <c r="N25" s="61"/>
      <c r="O25" s="103"/>
      <c r="Q25" s="261">
        <f>IF(K25=SUM(M25,L25),"OK","K25: ERROR")</f>
      </c>
      <c r="W25" s="57"/>
      <c r="Y25" s="134"/>
    </row>
    <row r="26" spans="1:25" s="52" customFormat="1" ht="15" customHeight="1" x14ac:dyDescent="0.25">
      <c r="A26" s="56"/>
      <c r="C26" s="134"/>
      <c r="D26" s="140" t="s">
        <v>382</v>
      </c>
      <c r="E26" s="56"/>
      <c r="F26" s="103">
        <f>ROW()</f>
        <v>26</v>
      </c>
      <c r="G26" s="84"/>
      <c r="H26" s="84"/>
      <c r="I26" s="84"/>
      <c r="J26" s="84"/>
      <c r="K26" s="22"/>
      <c r="L26" s="22"/>
      <c r="M26" s="22"/>
      <c r="N26" s="61"/>
      <c r="O26" s="103"/>
      <c r="Q26" s="261">
        <f>IF(K26=SUM(M26,L26),"OK","K26: ERROR")</f>
      </c>
      <c r="W26" s="57"/>
      <c r="Y26" s="134"/>
    </row>
    <row r="27" spans="1:25" s="52" customFormat="1" ht="15" customHeight="1" x14ac:dyDescent="0.25">
      <c r="A27" s="56"/>
      <c r="C27" s="134"/>
      <c r="D27" s="140" t="s">
        <v>383</v>
      </c>
      <c r="E27" s="56"/>
      <c r="F27" s="103">
        <f>ROW()</f>
        <v>27</v>
      </c>
      <c r="G27" s="84"/>
      <c r="H27" s="84"/>
      <c r="I27" s="84"/>
      <c r="J27" s="84"/>
      <c r="K27" s="22"/>
      <c r="L27" s="22"/>
      <c r="M27" s="22"/>
      <c r="N27" s="61"/>
      <c r="O27" s="103"/>
      <c r="Q27" s="261">
        <f>IF(K27=SUM(M27,L27),"OK","K27: ERROR")</f>
      </c>
      <c r="W27" s="57"/>
      <c r="Y27" s="134"/>
    </row>
    <row r="28" spans="1:25" s="52" customFormat="1" ht="15" customHeight="1" x14ac:dyDescent="0.25">
      <c r="A28" s="56"/>
      <c r="C28" s="134"/>
      <c r="D28" s="140" t="s">
        <v>384</v>
      </c>
      <c r="E28" s="56"/>
      <c r="F28" s="103">
        <f>ROW()</f>
        <v>28</v>
      </c>
      <c r="G28" s="84"/>
      <c r="H28" s="84"/>
      <c r="I28" s="84"/>
      <c r="J28" s="84"/>
      <c r="K28" s="22"/>
      <c r="L28" s="22"/>
      <c r="M28" s="22"/>
      <c r="N28" s="61"/>
      <c r="O28" s="103"/>
      <c r="Q28" s="261">
        <f>IF(K28=SUM(M28,L28),"OK","K28: ERROR")</f>
      </c>
      <c r="W28" s="57"/>
      <c r="Y28" s="134"/>
    </row>
    <row r="29" spans="1:25" s="52" customFormat="1" ht="15" customHeight="1" x14ac:dyDescent="0.25">
      <c r="A29" s="56"/>
      <c r="C29" s="134"/>
      <c r="D29" s="140" t="s">
        <v>385</v>
      </c>
      <c r="E29" s="56"/>
      <c r="F29" s="103">
        <f>ROW()</f>
        <v>29</v>
      </c>
      <c r="G29" s="84"/>
      <c r="H29" s="84"/>
      <c r="I29" s="84"/>
      <c r="J29" s="84"/>
      <c r="K29" s="22"/>
      <c r="L29" s="22"/>
      <c r="M29" s="22"/>
      <c r="N29" s="61"/>
      <c r="O29" s="103"/>
      <c r="Q29" s="261">
        <f>IF(K29=SUM(M29,L29),"OK","K29: ERROR")</f>
      </c>
      <c r="W29" s="57"/>
      <c r="Y29" s="134"/>
    </row>
    <row r="30" spans="1:25" s="52" customFormat="1" ht="15" customHeight="1" x14ac:dyDescent="0.25">
      <c r="A30" s="56"/>
      <c r="C30" s="134"/>
      <c r="D30" s="140" t="s">
        <v>386</v>
      </c>
      <c r="E30" s="56"/>
      <c r="F30" s="103">
        <f>ROW()</f>
        <v>30</v>
      </c>
      <c r="G30" s="84"/>
      <c r="H30" s="84"/>
      <c r="I30" s="84"/>
      <c r="J30" s="84"/>
      <c r="K30" s="22"/>
      <c r="L30" s="22"/>
      <c r="M30" s="22"/>
      <c r="N30" s="61"/>
      <c r="O30" s="103"/>
      <c r="Q30" s="261">
        <f>IF(K30=SUM(M30,L30),"OK","K30: ERROR")</f>
      </c>
      <c r="W30" s="57"/>
      <c r="Y30" s="134"/>
    </row>
    <row r="31" spans="1:25" s="52" customFormat="1" ht="15" customHeight="1" x14ac:dyDescent="0.25">
      <c r="A31" s="56"/>
      <c r="C31" s="134"/>
      <c r="D31" s="140" t="s">
        <v>387</v>
      </c>
      <c r="E31" s="56"/>
      <c r="F31" s="103">
        <f>ROW()</f>
        <v>31</v>
      </c>
      <c r="G31" s="84"/>
      <c r="H31" s="84"/>
      <c r="I31" s="84"/>
      <c r="J31" s="84"/>
      <c r="K31" s="22"/>
      <c r="L31" s="22"/>
      <c r="M31" s="22"/>
      <c r="N31" s="61"/>
      <c r="O31" s="103"/>
      <c r="Q31" s="261">
        <f>IF(K31=SUM(M31,L31),"OK","K31: ERROR")</f>
      </c>
      <c r="W31" s="57"/>
      <c r="Y31" s="134"/>
    </row>
    <row r="32" spans="1:25" s="52" customFormat="1" ht="15" customHeight="1" x14ac:dyDescent="0.25">
      <c r="A32" s="56"/>
      <c r="C32" s="134"/>
      <c r="D32" s="140" t="s">
        <v>388</v>
      </c>
      <c r="E32" s="56"/>
      <c r="F32" s="103">
        <f>ROW()</f>
        <v>32</v>
      </c>
      <c r="G32" s="84"/>
      <c r="H32" s="84"/>
      <c r="I32" s="84"/>
      <c r="J32" s="84"/>
      <c r="K32" s="22"/>
      <c r="L32" s="22"/>
      <c r="M32" s="22"/>
      <c r="N32" s="61"/>
      <c r="O32" s="103"/>
      <c r="Q32" s="261">
        <f>IF(K32=SUM(M32,L32),"OK","K32: ERROR")</f>
      </c>
      <c r="W32" s="57"/>
      <c r="Y32" s="134"/>
    </row>
    <row r="33" spans="1:25" s="52" customFormat="1" ht="15" customHeight="1" x14ac:dyDescent="0.25">
      <c r="A33" s="56"/>
      <c r="C33" s="134"/>
      <c r="D33" s="140" t="s">
        <v>389</v>
      </c>
      <c r="E33" s="56"/>
      <c r="F33" s="103">
        <f>ROW()</f>
        <v>33</v>
      </c>
      <c r="G33" s="84"/>
      <c r="H33" s="84"/>
      <c r="I33" s="84"/>
      <c r="J33" s="84"/>
      <c r="K33" s="22"/>
      <c r="L33" s="22"/>
      <c r="M33" s="22"/>
      <c r="N33" s="61"/>
      <c r="O33" s="103"/>
      <c r="Q33" s="261">
        <f>IF(K33=SUM(M33,L33),"OK","K33: ERROR")</f>
      </c>
      <c r="W33" s="57"/>
      <c r="Y33" s="134"/>
    </row>
    <row r="34" spans="1:25" s="52" customFormat="1" ht="15" customHeight="1" x14ac:dyDescent="0.25">
      <c r="A34" s="56"/>
      <c r="C34" s="134"/>
      <c r="D34" s="140" t="s">
        <v>390</v>
      </c>
      <c r="E34" s="56"/>
      <c r="F34" s="103">
        <f>ROW()</f>
        <v>34</v>
      </c>
      <c r="G34" s="84"/>
      <c r="H34" s="84"/>
      <c r="I34" s="84"/>
      <c r="J34" s="84"/>
      <c r="K34" s="22"/>
      <c r="L34" s="22"/>
      <c r="M34" s="22"/>
      <c r="N34" s="61"/>
      <c r="O34" s="103"/>
      <c r="Q34" s="261">
        <f>IF(K34=SUM(M34,L34),"OK","K34: ERROR")</f>
      </c>
      <c r="W34" s="57"/>
      <c r="Y34" s="134"/>
    </row>
    <row r="35" spans="1:25" s="52" customFormat="1" ht="15" customHeight="1" x14ac:dyDescent="0.25">
      <c r="A35" s="56"/>
      <c r="C35" s="134"/>
      <c r="D35" s="140" t="s">
        <v>391</v>
      </c>
      <c r="E35" s="56"/>
      <c r="F35" s="103">
        <f>ROW()</f>
        <v>35</v>
      </c>
      <c r="G35" s="84"/>
      <c r="H35" s="84"/>
      <c r="I35" s="84"/>
      <c r="J35" s="84"/>
      <c r="K35" s="22"/>
      <c r="L35" s="22"/>
      <c r="M35" s="22"/>
      <c r="N35" s="61"/>
      <c r="O35" s="103"/>
      <c r="Q35" s="261">
        <f>IF(K35=SUM(M35,L35),"OK","K35: ERROR")</f>
      </c>
      <c r="W35" s="57"/>
      <c r="Y35" s="134"/>
    </row>
    <row r="36" spans="1:25" s="52" customFormat="1" ht="15" customHeight="1" x14ac:dyDescent="0.25">
      <c r="A36" s="56"/>
      <c r="C36" s="134"/>
      <c r="D36" s="140" t="s">
        <v>392</v>
      </c>
      <c r="E36" s="56"/>
      <c r="F36" s="103">
        <f>ROW()</f>
        <v>36</v>
      </c>
      <c r="G36" s="84"/>
      <c r="H36" s="84"/>
      <c r="I36" s="84"/>
      <c r="J36" s="84"/>
      <c r="K36" s="22"/>
      <c r="L36" s="22"/>
      <c r="M36" s="22"/>
      <c r="N36" s="61"/>
      <c r="O36" s="103"/>
      <c r="Q36" s="261">
        <f>IF(K36=SUM(M36,L36),"OK","K36: ERROR")</f>
      </c>
      <c r="W36" s="57"/>
      <c r="Y36" s="134"/>
    </row>
    <row r="37" spans="1:25" s="52" customFormat="1" ht="15" customHeight="1" x14ac:dyDescent="0.25">
      <c r="A37" s="56"/>
      <c r="C37" s="134"/>
      <c r="D37" s="140" t="s">
        <v>393</v>
      </c>
      <c r="E37" s="56"/>
      <c r="F37" s="103">
        <f>ROW()</f>
        <v>37</v>
      </c>
      <c r="G37" s="84"/>
      <c r="H37" s="84"/>
      <c r="I37" s="84"/>
      <c r="J37" s="84"/>
      <c r="K37" s="22"/>
      <c r="L37" s="22"/>
      <c r="M37" s="22"/>
      <c r="N37" s="61"/>
      <c r="O37" s="103"/>
      <c r="Q37" s="261">
        <f>IF(K37=SUM(M37,L37),"OK","K37: ERROR")</f>
      </c>
      <c r="W37" s="57"/>
      <c r="Y37" s="134"/>
    </row>
    <row r="38" spans="1:25" s="52" customFormat="1" ht="15" customHeight="1" x14ac:dyDescent="0.25">
      <c r="A38" s="56"/>
      <c r="C38" s="134"/>
      <c r="D38" s="140" t="s">
        <v>394</v>
      </c>
      <c r="E38" s="56"/>
      <c r="F38" s="103">
        <f>ROW()</f>
        <v>38</v>
      </c>
      <c r="G38" s="84"/>
      <c r="H38" s="84"/>
      <c r="I38" s="84"/>
      <c r="J38" s="84"/>
      <c r="K38" s="22"/>
      <c r="L38" s="22"/>
      <c r="M38" s="22"/>
      <c r="N38" s="61"/>
      <c r="O38" s="103"/>
      <c r="Q38" s="261">
        <f>IF(K38=SUM(M38,L38),"OK","K38: ERROR")</f>
      </c>
      <c r="W38" s="57"/>
      <c r="Y38" s="134"/>
    </row>
    <row r="39" spans="1:25" s="52" customFormat="1" ht="15" customHeight="1" x14ac:dyDescent="0.25">
      <c r="A39" s="56"/>
      <c r="C39" s="134"/>
      <c r="D39" s="140" t="s">
        <v>395</v>
      </c>
      <c r="E39" s="56"/>
      <c r="F39" s="103">
        <f>ROW()</f>
        <v>39</v>
      </c>
      <c r="G39" s="84"/>
      <c r="H39" s="84"/>
      <c r="I39" s="84"/>
      <c r="J39" s="84"/>
      <c r="K39" s="22"/>
      <c r="L39" s="22"/>
      <c r="M39" s="22"/>
      <c r="N39" s="61"/>
      <c r="O39" s="103"/>
      <c r="Q39" s="261">
        <f>IF(K39=SUM(M39,L39),"OK","K39: ERROR")</f>
      </c>
      <c r="W39" s="57"/>
      <c r="Y39" s="134"/>
    </row>
    <row r="40" spans="1:25" s="52" customFormat="1" ht="15" customHeight="1" x14ac:dyDescent="0.25">
      <c r="A40" s="56"/>
      <c r="C40" s="134"/>
      <c r="D40" s="140" t="s">
        <v>396</v>
      </c>
      <c r="E40" s="56"/>
      <c r="F40" s="103">
        <f>ROW()</f>
        <v>40</v>
      </c>
      <c r="G40" s="84"/>
      <c r="H40" s="84"/>
      <c r="I40" s="84"/>
      <c r="J40" s="84"/>
      <c r="K40" s="22"/>
      <c r="L40" s="22"/>
      <c r="M40" s="22"/>
      <c r="N40" s="61"/>
      <c r="O40" s="103"/>
      <c r="Q40" s="261">
        <f>IF(K40=SUM(M40,L40),"OK","K40: ERROR")</f>
      </c>
      <c r="W40" s="57"/>
      <c r="Y40" s="134"/>
    </row>
    <row r="41" spans="1:25" s="52" customFormat="1" ht="15" customHeight="1" x14ac:dyDescent="0.25">
      <c r="A41" s="56"/>
      <c r="C41" s="134"/>
      <c r="D41" s="140" t="s">
        <v>153</v>
      </c>
      <c r="E41" s="56"/>
      <c r="F41" s="103">
        <f>ROW()</f>
        <v>41</v>
      </c>
      <c r="G41" s="84"/>
      <c r="H41" s="84"/>
      <c r="I41" s="84"/>
      <c r="J41" s="84"/>
      <c r="K41" s="22"/>
      <c r="L41" s="22"/>
      <c r="M41" s="22"/>
      <c r="N41" s="61"/>
      <c r="O41" s="103"/>
      <c r="Q41" s="261">
        <f>IF(K41=SUM(M41,L41),"OK","K41: ERROR")</f>
      </c>
      <c r="W41" s="57"/>
      <c r="Y41" s="134"/>
    </row>
    <row r="42" spans="1:25" s="52" customFormat="1" ht="15" customHeight="1" x14ac:dyDescent="0.25">
      <c r="A42" s="56"/>
      <c r="C42" s="134"/>
      <c r="D42" s="140" t="s">
        <v>397</v>
      </c>
      <c r="E42" s="56"/>
      <c r="F42" s="103">
        <f>ROW()</f>
        <v>42</v>
      </c>
      <c r="G42" s="84"/>
      <c r="H42" s="84"/>
      <c r="I42" s="84"/>
      <c r="J42" s="84"/>
      <c r="K42" s="22"/>
      <c r="L42" s="22"/>
      <c r="M42" s="22"/>
      <c r="N42" s="61"/>
      <c r="O42" s="103"/>
      <c r="Q42" s="261">
        <f>IF(K42=SUM(M42,L42),"OK","K42: ERROR")</f>
      </c>
      <c r="W42" s="57"/>
      <c r="Y42" s="134"/>
    </row>
    <row r="43" spans="1:25" s="52" customFormat="1" ht="15" customHeight="1" x14ac:dyDescent="0.25">
      <c r="A43" s="56"/>
      <c r="C43" s="134"/>
      <c r="D43" s="140" t="s">
        <v>398</v>
      </c>
      <c r="E43" s="56"/>
      <c r="F43" s="103">
        <f>ROW()</f>
        <v>43</v>
      </c>
      <c r="G43" s="84"/>
      <c r="H43" s="84"/>
      <c r="I43" s="84"/>
      <c r="J43" s="84"/>
      <c r="K43" s="22"/>
      <c r="L43" s="22"/>
      <c r="M43" s="22"/>
      <c r="N43" s="61"/>
      <c r="O43" s="103"/>
      <c r="Q43" s="261">
        <f>IF(K43=SUM(M43,L43),"OK","K43: ERROR")</f>
      </c>
      <c r="W43" s="57"/>
      <c r="Y43" s="134"/>
    </row>
    <row r="44" spans="1:25" s="52" customFormat="1" ht="15" customHeight="1" x14ac:dyDescent="0.25">
      <c r="A44" s="56"/>
      <c r="C44" s="134"/>
      <c r="D44" s="140" t="s">
        <v>399</v>
      </c>
      <c r="E44" s="56"/>
      <c r="F44" s="103">
        <f>ROW()</f>
        <v>44</v>
      </c>
      <c r="G44" s="84"/>
      <c r="H44" s="84"/>
      <c r="I44" s="84"/>
      <c r="J44" s="84"/>
      <c r="K44" s="22"/>
      <c r="L44" s="22"/>
      <c r="M44" s="22"/>
      <c r="N44" s="61"/>
      <c r="O44" s="103"/>
      <c r="Q44" s="261">
        <f>IF(K44=SUM(M44,L44),"OK","K44: ERROR")</f>
      </c>
      <c r="W44" s="57"/>
      <c r="Y44" s="134"/>
    </row>
    <row r="45" spans="1:25" s="52" customFormat="1" ht="15" customHeight="1" x14ac:dyDescent="0.25">
      <c r="A45" s="56"/>
      <c r="C45" s="134"/>
      <c r="D45" s="140" t="s">
        <v>400</v>
      </c>
      <c r="E45" s="56"/>
      <c r="F45" s="103">
        <f>ROW()</f>
        <v>45</v>
      </c>
      <c r="G45" s="84"/>
      <c r="H45" s="84"/>
      <c r="I45" s="84"/>
      <c r="J45" s="84"/>
      <c r="K45" s="22"/>
      <c r="L45" s="22"/>
      <c r="M45" s="22"/>
      <c r="N45" s="61"/>
      <c r="O45" s="103"/>
      <c r="Q45" s="261">
        <f>IF(K45=SUM(M45,L45),"OK","K45: ERROR")</f>
      </c>
      <c r="W45" s="57"/>
      <c r="Y45" s="134"/>
    </row>
    <row r="46" spans="1:25" s="52" customFormat="1" ht="15" customHeight="1" x14ac:dyDescent="0.25">
      <c r="A46" s="56"/>
      <c r="C46" s="134"/>
      <c r="D46" s="140" t="s">
        <v>154</v>
      </c>
      <c r="E46" s="56"/>
      <c r="F46" s="103">
        <f>ROW()</f>
        <v>46</v>
      </c>
      <c r="G46" s="84"/>
      <c r="H46" s="84"/>
      <c r="I46" s="84"/>
      <c r="J46" s="84"/>
      <c r="K46" s="22"/>
      <c r="L46" s="22"/>
      <c r="M46" s="22"/>
      <c r="N46" s="61"/>
      <c r="O46" s="103"/>
      <c r="Q46" s="261">
        <f>IF(K46=SUM(M46,L46),"OK","K46: ERROR")</f>
      </c>
      <c r="W46" s="57"/>
      <c r="Y46" s="134"/>
    </row>
    <row r="47" spans="1:25" s="52" customFormat="1" ht="15" customHeight="1" x14ac:dyDescent="0.25">
      <c r="A47" s="56"/>
      <c r="C47" s="134"/>
      <c r="D47" s="140" t="s">
        <v>401</v>
      </c>
      <c r="E47" s="56"/>
      <c r="F47" s="103">
        <f>ROW()</f>
        <v>47</v>
      </c>
      <c r="G47" s="84"/>
      <c r="H47" s="84"/>
      <c r="I47" s="84"/>
      <c r="J47" s="84"/>
      <c r="K47" s="22"/>
      <c r="L47" s="48"/>
      <c r="M47" s="22"/>
      <c r="N47" s="61"/>
      <c r="O47" s="103"/>
      <c r="Q47" s="261">
        <f>IF(K47=SUM(M47,L47),"OK","K47: ERROR")</f>
      </c>
      <c r="W47" s="57"/>
      <c r="Y47" s="134"/>
    </row>
    <row r="48" spans="1:25" s="52" customFormat="1" ht="15" customHeight="1" x14ac:dyDescent="0.25">
      <c r="A48" s="56"/>
      <c r="C48" s="134"/>
      <c r="D48" s="140" t="s">
        <v>402</v>
      </c>
      <c r="E48" s="56"/>
      <c r="F48" s="103">
        <f>ROW()</f>
        <v>48</v>
      </c>
      <c r="G48" s="84"/>
      <c r="H48" s="84"/>
      <c r="I48" s="84"/>
      <c r="J48" s="84"/>
      <c r="K48" s="22"/>
      <c r="L48" s="22"/>
      <c r="M48" s="22"/>
      <c r="N48" s="61"/>
      <c r="O48" s="103"/>
      <c r="Q48" s="261">
        <f>IF(K48=SUM(M48,L48),"OK","K48: ERROR")</f>
      </c>
      <c r="W48" s="57"/>
      <c r="Y48" s="134"/>
    </row>
    <row r="49" spans="1:25" s="52" customFormat="1" ht="15" customHeight="1" x14ac:dyDescent="0.25">
      <c r="A49" s="56"/>
      <c r="C49" s="134"/>
      <c r="D49" s="140" t="s">
        <v>403</v>
      </c>
      <c r="E49" s="56"/>
      <c r="F49" s="103">
        <f>ROW()</f>
        <v>49</v>
      </c>
      <c r="G49" s="84"/>
      <c r="H49" s="84"/>
      <c r="I49" s="84"/>
      <c r="J49" s="84"/>
      <c r="K49" s="22"/>
      <c r="L49" s="61"/>
      <c r="M49" s="22"/>
      <c r="N49" s="22"/>
      <c r="O49" s="103"/>
      <c r="Q49" s="261">
        <f>IF(K49=SUM(M49),"OK","K49: ERROR")</f>
      </c>
      <c r="R49" s="261">
        <f>IF(M49&gt;=SUM(N49),"OK","M49: ERROR")</f>
      </c>
      <c r="W49" s="57"/>
      <c r="Y49" s="134"/>
    </row>
    <row r="50" spans="1:25" s="52" customFormat="1" ht="15" customHeight="1" x14ac:dyDescent="0.25">
      <c r="A50" s="56"/>
      <c r="C50" s="134"/>
      <c r="D50" s="139" t="s">
        <v>4</v>
      </c>
      <c r="E50" s="56"/>
      <c r="F50" s="103">
        <f>ROW()</f>
        <v>50</v>
      </c>
      <c r="G50" s="84"/>
      <c r="H50" s="84"/>
      <c r="I50" s="84"/>
      <c r="J50" s="84"/>
      <c r="K50" s="22"/>
      <c r="L50" s="22"/>
      <c r="M50" s="22"/>
      <c r="N50" s="61"/>
      <c r="O50" s="103"/>
      <c r="Q50" s="261">
        <f>IF(K50=SUM(M50,L50),"OK","K50: ERROR")</f>
      </c>
      <c r="W50" s="57"/>
      <c r="Y50" s="134"/>
    </row>
    <row r="51" spans="1:25" ht="6" customHeight="1" x14ac:dyDescent="0.25">
      <c r="A51" s="21"/>
      <c r="B51" s="21"/>
      <c r="C51" s="21"/>
      <c r="D51" s="143"/>
      <c r="E51" s="21"/>
      <c r="F51" s="21"/>
      <c r="G51" s="85"/>
      <c r="H51" s="85"/>
      <c r="I51" s="85"/>
      <c r="J51" s="21"/>
      <c r="K51" s="21"/>
      <c r="L51" s="21"/>
      <c r="M51" s="21"/>
      <c r="N51" s="21"/>
      <c r="O51" s="21"/>
    </row>
    <row r="52" spans="1:25" x14ac:dyDescent="0.25">
      <c r="D52" s="52"/>
    </row>
    <row r="53" spans="1:25" x14ac:dyDescent="0.25" ht="13.0" customHeight="true">
      <c r="D53" s="52"/>
      <c r="K53" s="261">
        <f>IF(K21&gt;=0,"OK","K21: ERROR")</f>
      </c>
      <c r="L53" s="261">
        <f>IF(L21&gt;=0,"OK","L21: ERROR")</f>
      </c>
      <c r="M53" s="261">
        <f>IF(M21&gt;=0,"OK","M21: ERROR")</f>
      </c>
      <c r="Q53" s="261">
        <f>IF(OR(AND(AND(NOT('J208'!K49&lt;&gt;0),NOT('J207'!L21&lt;&gt;0)),NOT('J205'!K49&lt;&gt;0)),AND(AND('J208'!K49&gt;0,'J207'!L21&gt;0),'J205'!K49&gt;0)),"OK","K49: WARNING")</f>
      </c>
    </row>
    <row r="54" spans="1:25" x14ac:dyDescent="0.25" ht="13.0" customHeight="true">
      <c r="D54" s="52"/>
      <c r="K54" s="261">
        <f>IF(K22&gt;=0,"OK","K22: ERROR")</f>
      </c>
      <c r="L54" s="261">
        <f>IF(L22&gt;=0,"OK","L22: ERROR")</f>
      </c>
      <c r="M54" s="261">
        <f>IF(M22&gt;=0,"OK","M22: ERROR")</f>
      </c>
    </row>
    <row r="55" spans="1:25" x14ac:dyDescent="0.25" ht="13.0" customHeight="true">
      <c r="D55" s="52"/>
      <c r="K55" s="261">
        <f>IF(K23&gt;=0,"OK","K23: ERROR")</f>
      </c>
      <c r="L55" s="261">
        <f>IF(L23&gt;=0,"OK","L23: ERROR")</f>
      </c>
      <c r="M55" s="261">
        <f>IF(M23&gt;=0,"OK","M23: ERROR")</f>
      </c>
    </row>
    <row r="56" spans="1:25" x14ac:dyDescent="0.25" ht="13.0" customHeight="true">
      <c r="D56" s="52"/>
      <c r="K56" s="261">
        <f>IF(K24&gt;=0,"OK","K24: ERROR")</f>
      </c>
      <c r="L56" s="261">
        <f>IF(L24&gt;=0,"OK","L24: ERROR")</f>
      </c>
      <c r="M56" s="261">
        <f>IF(M24&gt;=0,"OK","M24: ERROR")</f>
      </c>
    </row>
    <row r="57" spans="1:25" x14ac:dyDescent="0.25" ht="13.0" customHeight="true">
      <c r="D57" s="52"/>
      <c r="K57" s="261">
        <f>IF(K25&gt;=0,"OK","K25: ERROR")</f>
      </c>
      <c r="L57" s="261">
        <f>IF(L25&gt;=0,"OK","L25: ERROR")</f>
      </c>
      <c r="M57" s="261">
        <f>IF(M25&gt;=0,"OK","M25: ERROR")</f>
      </c>
    </row>
    <row r="58" spans="1:25" x14ac:dyDescent="0.25" ht="13.0" customHeight="true">
      <c r="D58" s="52"/>
      <c r="K58" s="261">
        <f>IF(K26&gt;=0,"OK","K26: ERROR")</f>
      </c>
      <c r="L58" s="261">
        <f>IF(L26&gt;=0,"OK","L26: ERROR")</f>
      </c>
      <c r="M58" s="261">
        <f>IF(M26&gt;=0,"OK","M26: ERROR")</f>
      </c>
    </row>
    <row r="59" spans="1:25" x14ac:dyDescent="0.25" ht="13.0" customHeight="true">
      <c r="D59" s="52"/>
      <c r="K59" s="261">
        <f>IF(K27&gt;=0,"OK","K27: ERROR")</f>
      </c>
      <c r="L59" s="261">
        <f>IF(L27&gt;=0,"OK","L27: ERROR")</f>
      </c>
      <c r="M59" s="261">
        <f>IF(M27&gt;=0,"OK","M27: ERROR")</f>
      </c>
    </row>
    <row r="60" spans="1:25" x14ac:dyDescent="0.25" ht="13.0" customHeight="true">
      <c r="D60" s="52"/>
      <c r="K60" s="261">
        <f>IF(K28&gt;=0,"OK","K28: ERROR")</f>
      </c>
      <c r="L60" s="261">
        <f>IF(L28&gt;=0,"OK","L28: ERROR")</f>
      </c>
      <c r="M60" s="261">
        <f>IF(M28&gt;=0,"OK","M28: ERROR")</f>
      </c>
    </row>
    <row r="61" spans="1:25" x14ac:dyDescent="0.25" ht="13.0" customHeight="true">
      <c r="D61" s="52"/>
      <c r="K61" s="261">
        <f>IF(K29&gt;=0,"OK","K29: ERROR")</f>
      </c>
      <c r="L61" s="261">
        <f>IF(L29&gt;=0,"OK","L29: ERROR")</f>
      </c>
      <c r="M61" s="261">
        <f>IF(M29&gt;=0,"OK","M29: ERROR")</f>
      </c>
    </row>
    <row r="62" spans="1:25" x14ac:dyDescent="0.25" ht="13.0" customHeight="true">
      <c r="D62" s="52"/>
      <c r="K62" s="261">
        <f>IF(K30&gt;=0,"OK","K30: ERROR")</f>
      </c>
      <c r="L62" s="261">
        <f>IF(L30&gt;=0,"OK","L30: ERROR")</f>
      </c>
      <c r="M62" s="261">
        <f>IF(M30&gt;=0,"OK","M30: ERROR")</f>
      </c>
    </row>
    <row r="63" spans="1:25" x14ac:dyDescent="0.25" ht="13.0" customHeight="true">
      <c r="D63" s="52"/>
      <c r="K63" s="261">
        <f>IF(K31&gt;=0,"OK","K31: ERROR")</f>
      </c>
      <c r="L63" s="261">
        <f>IF(L31&gt;=0,"OK","L31: ERROR")</f>
      </c>
      <c r="M63" s="261">
        <f>IF(M31&gt;=0,"OK","M31: ERROR")</f>
      </c>
    </row>
    <row r="64" spans="1:25" x14ac:dyDescent="0.25" ht="13.0" customHeight="true">
      <c r="D64" s="52"/>
      <c r="K64" s="261">
        <f>IF(K32&gt;=0,"OK","K32: ERROR")</f>
      </c>
      <c r="L64" s="261">
        <f>IF(L32&gt;=0,"OK","L32: ERROR")</f>
      </c>
      <c r="M64" s="261">
        <f>IF(M32&gt;=0,"OK","M32: ERROR")</f>
      </c>
    </row>
    <row r="65" spans="4:4" x14ac:dyDescent="0.25" ht="13.0" customHeight="true">
      <c r="D65" s="52"/>
      <c r="K65" s="261">
        <f>IF(K33&gt;=0,"OK","K33: ERROR")</f>
      </c>
      <c r="L65" s="261">
        <f>IF(L33&gt;=0,"OK","L33: ERROR")</f>
      </c>
      <c r="M65" s="261">
        <f>IF(M33&gt;=0,"OK","M33: ERROR")</f>
      </c>
    </row>
    <row r="66" spans="4:4" x14ac:dyDescent="0.25" ht="13.0" customHeight="true">
      <c r="D66" s="52"/>
      <c r="K66" s="261">
        <f>IF(K34&gt;=0,"OK","K34: ERROR")</f>
      </c>
      <c r="L66" s="261">
        <f>IF(L34&gt;=0,"OK","L34: ERROR")</f>
      </c>
      <c r="M66" s="261">
        <f>IF(M34&gt;=0,"OK","M34: ERROR")</f>
      </c>
    </row>
    <row r="67" spans="4:4" x14ac:dyDescent="0.25" ht="13.0" customHeight="true">
      <c r="D67" s="52"/>
      <c r="K67" s="261">
        <f>IF(K35&gt;=0,"OK","K35: ERROR")</f>
      </c>
      <c r="L67" s="261">
        <f>IF(L35&gt;=0,"OK","L35: ERROR")</f>
      </c>
      <c r="M67" s="261">
        <f>IF(M35&gt;=0,"OK","M35: ERROR")</f>
      </c>
    </row>
    <row r="68" spans="4:4" x14ac:dyDescent="0.25" ht="13.0" customHeight="true">
      <c r="D68" s="52"/>
      <c r="K68" s="261">
        <f>IF(K36&gt;=0,"OK","K36: ERROR")</f>
      </c>
      <c r="L68" s="261">
        <f>IF(L36&gt;=0,"OK","L36: ERROR")</f>
      </c>
      <c r="M68" s="261">
        <f>IF(M36&gt;=0,"OK","M36: ERROR")</f>
      </c>
    </row>
    <row r="69" spans="4:4" x14ac:dyDescent="0.25" ht="13.0" customHeight="true">
      <c r="D69" s="52"/>
      <c r="K69" s="261">
        <f>IF(K37&gt;=0,"OK","K37: ERROR")</f>
      </c>
      <c r="L69" s="261">
        <f>IF(L37&gt;=0,"OK","L37: ERROR")</f>
      </c>
      <c r="M69" s="261">
        <f>IF(M37&gt;=0,"OK","M37: ERROR")</f>
      </c>
    </row>
    <row r="70" spans="4:4" x14ac:dyDescent="0.25" ht="13.0" customHeight="true">
      <c r="D70" s="52"/>
      <c r="K70" s="261">
        <f>IF(K38&gt;=0,"OK","K38: ERROR")</f>
      </c>
      <c r="L70" s="261">
        <f>IF(L38&gt;=0,"OK","L38: ERROR")</f>
      </c>
      <c r="M70" s="261">
        <f>IF(M38&gt;=0,"OK","M38: ERROR")</f>
      </c>
    </row>
    <row r="71" spans="4:4" x14ac:dyDescent="0.25" ht="13.0" customHeight="true">
      <c r="D71" s="52"/>
      <c r="K71" s="261">
        <f>IF(K39&gt;=0,"OK","K39: ERROR")</f>
      </c>
      <c r="L71" s="261">
        <f>IF(L39&gt;=0,"OK","L39: ERROR")</f>
      </c>
      <c r="M71" s="261">
        <f>IF(M39&gt;=0,"OK","M39: ERROR")</f>
      </c>
    </row>
    <row r="72" spans="4:4" x14ac:dyDescent="0.25" ht="13.0" customHeight="true">
      <c r="D72" s="52"/>
      <c r="K72" s="261">
        <f>IF(K40&gt;=0,"OK","K40: ERROR")</f>
      </c>
      <c r="L72" s="261">
        <f>IF(L40&gt;=0,"OK","L40: ERROR")</f>
      </c>
      <c r="M72" s="261">
        <f>IF(M40&gt;=0,"OK","M40: ERROR")</f>
      </c>
    </row>
    <row r="73" spans="4:4" x14ac:dyDescent="0.25" ht="13.0" customHeight="true">
      <c r="D73" s="52"/>
      <c r="K73" s="261">
        <f>IF(K41&gt;=0,"OK","K41: ERROR")</f>
      </c>
      <c r="L73" s="261">
        <f>IF(L41&gt;=0,"OK","L41: ERROR")</f>
      </c>
      <c r="M73" s="261">
        <f>IF(M41&gt;=0,"OK","M41: ERROR")</f>
      </c>
    </row>
    <row r="74" spans="4:4" x14ac:dyDescent="0.25" ht="13.0" customHeight="true">
      <c r="D74" s="52"/>
      <c r="K74" s="261">
        <f>IF(K42&gt;=0,"OK","K42: ERROR")</f>
      </c>
      <c r="L74" s="261">
        <f>IF(L42&gt;=0,"OK","L42: ERROR")</f>
      </c>
      <c r="M74" s="261">
        <f>IF(M42&gt;=0,"OK","M42: ERROR")</f>
      </c>
    </row>
    <row r="75" spans="4:4" x14ac:dyDescent="0.25" ht="13.0" customHeight="true">
      <c r="D75" s="52"/>
      <c r="K75" s="261">
        <f>IF(K43&gt;=0,"OK","K43: ERROR")</f>
      </c>
      <c r="L75" s="261">
        <f>IF(L43&gt;=0,"OK","L43: ERROR")</f>
      </c>
      <c r="M75" s="261">
        <f>IF(M43&gt;=0,"OK","M43: ERROR")</f>
      </c>
    </row>
    <row r="76" spans="4:4" x14ac:dyDescent="0.25" ht="13.0" customHeight="true">
      <c r="D76" s="52"/>
      <c r="K76" s="261">
        <f>IF(K44&gt;=0,"OK","K44: ERROR")</f>
      </c>
      <c r="L76" s="261">
        <f>IF(L44&gt;=0,"OK","L44: ERROR")</f>
      </c>
      <c r="M76" s="261">
        <f>IF(M44&gt;=0,"OK","M44: ERROR")</f>
      </c>
    </row>
    <row r="77" spans="4:4" x14ac:dyDescent="0.25" ht="13.0" customHeight="true">
      <c r="D77" s="52"/>
      <c r="K77" s="261">
        <f>IF(K45&gt;=0,"OK","K45: ERROR")</f>
      </c>
      <c r="L77" s="261">
        <f>IF(L45&gt;=0,"OK","L45: ERROR")</f>
      </c>
      <c r="M77" s="261">
        <f>IF(M45&gt;=0,"OK","M45: ERROR")</f>
      </c>
    </row>
    <row r="78" spans="4:4" x14ac:dyDescent="0.25" ht="13.0" customHeight="true">
      <c r="D78" s="52"/>
      <c r="K78" s="261">
        <f>IF(K46&gt;=0,"OK","K46: ERROR")</f>
      </c>
      <c r="L78" s="261">
        <f>IF(L46&gt;=0,"OK","L46: ERROR")</f>
      </c>
      <c r="M78" s="261">
        <f>IF(M46&gt;=0,"OK","M46: ERROR")</f>
      </c>
    </row>
    <row r="79" spans="4:4" x14ac:dyDescent="0.25" ht="13.0" customHeight="true">
      <c r="D79" s="52"/>
      <c r="K79" s="261">
        <f>IF(K47&gt;=0,"OK","K47: ERROR")</f>
      </c>
      <c r="L79" s="261">
        <f>IF(L47&gt;=0,"OK","L47: ERROR")</f>
      </c>
      <c r="M79" s="261">
        <f>IF(M47&gt;=0,"OK","M47: ERROR")</f>
      </c>
    </row>
    <row r="80" spans="4:4" x14ac:dyDescent="0.25" ht="13.0" customHeight="true">
      <c r="D80" s="52"/>
      <c r="K80" s="261">
        <f>IF(ABS(K48-(K47+SUM(K39,K36,K35,K22,K33,K32,K30,K45,K28,K38,K46,K23,K44,K27,K26,K37,K34,K31,K25,K40,K41,K24,K42,K43,K29,K21)))&lt;=0.5,"OK","K48: ERROR")</f>
      </c>
      <c r="L80" s="261">
        <f>IF(ABS(L48-(L47+SUM(L39,L36,L35,L22,L33,L32,L30,L45,L28,L38,L46,L23,L44,L27,L26,L37,L34,L31,L25,L40,L41,L24,L42,L43,L29,L21)))&lt;=0.5,"OK","L48: ERROR")</f>
      </c>
      <c r="M80" s="261">
        <f>IF(ABS(M48-(M47+SUM(M39,M36,M35,M22,M33,M32,M30,M45,M28,M38,M46,M23,M44,M27,M26,M37,M34,M31,M25,M40,M41,M24,M42,M43,M29,M21)))&lt;=0.5,"OK","M48: ERROR")</f>
      </c>
    </row>
    <row r="81" spans="4:4" x14ac:dyDescent="0.25" ht="13.0" customHeight="true">
      <c r="D81" s="52"/>
      <c r="K81" s="261">
        <f>IF(K48&gt;=0,"OK","K48: ERROR")</f>
      </c>
      <c r="L81" s="261">
        <f>IF(L48&gt;=0,"OK","L48: ERROR")</f>
      </c>
      <c r="M81" s="261">
        <f>IF(M48&gt;=0,"OK","M48: ERROR")</f>
      </c>
    </row>
    <row r="82" spans="4:4" x14ac:dyDescent="0.25" ht="13.0" customHeight="true">
      <c r="D82" s="52"/>
      <c r="L82" s="261">
        <f>IF(AND(1&lt;=L48,L48&lt;2),"OK","L48: ERROR")</f>
      </c>
    </row>
    <row r="83" spans="4:4" x14ac:dyDescent="0.25" ht="13.0" customHeight="true">
      <c r="D83" s="52"/>
      <c r="K83" s="261">
        <f>IF(K49&gt;=0,"OK","K49: ERROR")</f>
      </c>
      <c r="M83" s="261">
        <f>IF(M49&gt;=0,"OK","M49: ERROR")</f>
      </c>
      <c r="N83" s="261">
        <f>IF(N49&gt;=0,"OK","N49: ERROR")</f>
      </c>
    </row>
    <row r="84" spans="4:4" x14ac:dyDescent="0.25" ht="13.0" customHeight="true">
      <c r="D84" s="52"/>
      <c r="K84" s="261">
        <f>IF(ABS(K50-SUM(K49,K48))&lt;=0.5,"OK","K50: ERROR")</f>
      </c>
      <c r="L84" s="261">
        <f>IF(ABS(L50-SUM(L48))&lt;=0.5,"OK","L50: ERROR")</f>
      </c>
      <c r="M84" s="261">
        <f>IF(ABS(M50-SUM(M49,M48))&lt;=0.5,"OK","M50: ERROR")</f>
      </c>
    </row>
    <row r="85" spans="4:4" x14ac:dyDescent="0.25" ht="13.0" customHeight="true">
      <c r="D85" s="52"/>
      <c r="K85" s="261">
        <f>IF(K50&gt;=0,"OK","K50: ERROR")</f>
      </c>
      <c r="L85" s="261">
        <f>IF(L50&gt;=0,"OK","L50: ERROR")</f>
      </c>
      <c r="M85" s="261">
        <f>IF(M50&gt;=0,"OK","M50: ERROR")</f>
      </c>
    </row>
    <row r="86" spans="4:4" x14ac:dyDescent="0.25" ht="13.0" customHeight="true">
      <c r="D86" s="52"/>
    </row>
    <row r="87" spans="4:4" x14ac:dyDescent="0.25" ht="13.0" customHeight="true">
      <c r="D87" s="52"/>
    </row>
    <row r="88" ht="13.0" customHeight="true"/>
    <row r="89" ht="13.0" customHeight="true"/>
  </sheetData>
  <sheetProtection sheet="1" objects="1" scenarios="1"/>
  <mergeCells count="1">
    <mergeCell ref="M16:N16"/>
  </mergeCells>
  <conditionalFormatting sqref="K53:N85">
    <cfRule type="expression" dxfId="86" priority="1">
      <formula>ISNUMBER(SEARCH("ERROR",K53))</formula>
    </cfRule>
    <cfRule type="expression" dxfId="87" priority="2">
      <formula>ISNUMBER(SEARCH("WARNING",K53))</formula>
    </cfRule>
    <cfRule type="expression" dxfId="88" priority="3">
      <formula>ISNUMBER(SEARCH("OK",K53))</formula>
    </cfRule>
  </conditionalFormatting>
  <conditionalFormatting sqref="Q21:R50">
    <cfRule type="expression" dxfId="89" priority="4">
      <formula>ISNUMBER(SEARCH("ERROR",Q21))</formula>
    </cfRule>
    <cfRule type="expression" dxfId="90" priority="5">
      <formula>ISNUMBER(SEARCH("WARNING",Q21))</formula>
    </cfRule>
    <cfRule type="expression" dxfId="91" priority="6">
      <formula>ISNUMBER(SEARCH("OK",Q21))</formula>
    </cfRule>
  </conditionalFormatting>
  <conditionalFormatting sqref="Q53">
    <cfRule type="expression" dxfId="92" priority="7">
      <formula>ISNUMBER(SEARCH("ERROR",Q53))</formula>
    </cfRule>
    <cfRule type="expression" dxfId="93" priority="8">
      <formula>ISNUMBER(SEARCH("WARNING",Q53))</formula>
    </cfRule>
    <cfRule type="expression" dxfId="94" priority="9">
      <formula>ISNUMBER(SEARCH("OK",Q53))</formula>
    </cfRule>
  </conditionalFormatting>
  <conditionalFormatting sqref="B5">
    <cfRule type="expression" dxfId="95" priority="10">
      <formula>OR(B5=0,B5="0")</formula>
    </cfRule>
    <cfRule type="expression" dxfId="96" priority="11">
      <formula>B5&gt;0</formula>
    </cfRule>
  </conditionalFormatting>
  <conditionalFormatting sqref="B6">
    <cfRule type="expression" dxfId="97" priority="12">
      <formula>OR(B6=0,B6="0")</formula>
    </cfRule>
    <cfRule type="expression" dxfId="98" priority="13">
      <formula>B6&gt;0</formula>
    </cfRule>
  </conditionalFormatting>
  <hyperlinks>
    <hyperlink location="Validation_D018_J208_K21_0" ref="Q21"/>
    <hyperlink location="Validation_D018_J208_K22_0" ref="Q22"/>
    <hyperlink location="Validation_D018_J208_K23_0" ref="Q23"/>
    <hyperlink location="Validation_D018_J208_K24_0" ref="Q24"/>
    <hyperlink location="Validation_D018_J208_K25_0" ref="Q25"/>
    <hyperlink location="Validation_D018_J208_K26_0" ref="Q26"/>
    <hyperlink location="Validation_D018_J208_K27_0" ref="Q27"/>
    <hyperlink location="Validation_D018_J208_K28_0" ref="Q28"/>
    <hyperlink location="Validation_D018_J208_K29_0" ref="Q29"/>
    <hyperlink location="Validation_D018_J208_K30_0" ref="Q30"/>
    <hyperlink location="Validation_D018_J208_K31_0" ref="Q31"/>
    <hyperlink location="Validation_D018_J208_K32_0" ref="Q32"/>
    <hyperlink location="Validation_D018_J208_K33_0" ref="Q33"/>
    <hyperlink location="Validation_D018_J208_K34_0" ref="Q34"/>
    <hyperlink location="Validation_D018_J208_K35_0" ref="Q35"/>
    <hyperlink location="Validation_D018_J208_K36_0" ref="Q36"/>
    <hyperlink location="Validation_D018_J208_K37_0" ref="Q37"/>
    <hyperlink location="Validation_D018_J208_K38_0" ref="Q38"/>
    <hyperlink location="Validation_D018_J208_K39_0" ref="Q39"/>
    <hyperlink location="Validation_D018_J208_K40_0" ref="Q40"/>
    <hyperlink location="Validation_D018_J208_K41_0" ref="Q41"/>
    <hyperlink location="Validation_D018_J208_K42_0" ref="Q42"/>
    <hyperlink location="Validation_D018_J208_K43_0" ref="Q43"/>
    <hyperlink location="Validation_D018_J208_K44_0" ref="Q44"/>
    <hyperlink location="Validation_D018_J208_K45_0" ref="Q45"/>
    <hyperlink location="Validation_D018_J208_K46_0" ref="Q46"/>
    <hyperlink location="Validation_D018_J208_K47_0" ref="Q47"/>
    <hyperlink location="Validation_D018_J208_K48_0" ref="Q48"/>
    <hyperlink location="Validation_D018_J208_K49_0" ref="Q49"/>
    <hyperlink location="Validation_D018_J208_K50_0" ref="Q50"/>
    <hyperlink location="Validation_D019_J208_M49_0" ref="R49"/>
    <hyperlink location="Validation_K001_J208_K21_0" ref="K53"/>
    <hyperlink location="Validation_K001_J208_L21_0" ref="L53"/>
    <hyperlink location="Validation_K001_J208_M21_0" ref="M53"/>
    <hyperlink location="Validation_K001_J208_K22_0" ref="K54"/>
    <hyperlink location="Validation_K001_J208_L22_0" ref="L54"/>
    <hyperlink location="Validation_K001_J208_M22_0" ref="M54"/>
    <hyperlink location="Validation_K001_J208_K23_0" ref="K55"/>
    <hyperlink location="Validation_K001_J208_L23_0" ref="L55"/>
    <hyperlink location="Validation_K001_J208_M23_0" ref="M55"/>
    <hyperlink location="Validation_K001_J208_K24_0" ref="K56"/>
    <hyperlink location="Validation_K001_J208_L24_0" ref="L56"/>
    <hyperlink location="Validation_K001_J208_M24_0" ref="M56"/>
    <hyperlink location="Validation_K001_J208_K25_0" ref="K57"/>
    <hyperlink location="Validation_K001_J208_L25_0" ref="L57"/>
    <hyperlink location="Validation_K001_J208_M25_0" ref="M57"/>
    <hyperlink location="Validation_K001_J208_K26_0" ref="K58"/>
    <hyperlink location="Validation_K001_J208_L26_0" ref="L58"/>
    <hyperlink location="Validation_K001_J208_M26_0" ref="M58"/>
    <hyperlink location="Validation_K001_J208_K27_0" ref="K59"/>
    <hyperlink location="Validation_K001_J208_L27_0" ref="L59"/>
    <hyperlink location="Validation_K001_J208_M27_0" ref="M59"/>
    <hyperlink location="Validation_K001_J208_K28_0" ref="K60"/>
    <hyperlink location="Validation_K001_J208_L28_0" ref="L60"/>
    <hyperlink location="Validation_K001_J208_M28_0" ref="M60"/>
    <hyperlink location="Validation_K001_J208_K29_0" ref="K61"/>
    <hyperlink location="Validation_K001_J208_L29_0" ref="L61"/>
    <hyperlink location="Validation_K001_J208_M29_0" ref="M61"/>
    <hyperlink location="Validation_K001_J208_K30_0" ref="K62"/>
    <hyperlink location="Validation_K001_J208_L30_0" ref="L62"/>
    <hyperlink location="Validation_K001_J208_M30_0" ref="M62"/>
    <hyperlink location="Validation_K001_J208_K31_0" ref="K63"/>
    <hyperlink location="Validation_K001_J208_L31_0" ref="L63"/>
    <hyperlink location="Validation_K001_J208_M31_0" ref="M63"/>
    <hyperlink location="Validation_K001_J208_K32_0" ref="K64"/>
    <hyperlink location="Validation_K001_J208_L32_0" ref="L64"/>
    <hyperlink location="Validation_K001_J208_M32_0" ref="M64"/>
    <hyperlink location="Validation_K001_J208_K33_0" ref="K65"/>
    <hyperlink location="Validation_K001_J208_L33_0" ref="L65"/>
    <hyperlink location="Validation_K001_J208_M33_0" ref="M65"/>
    <hyperlink location="Validation_K001_J208_K34_0" ref="K66"/>
    <hyperlink location="Validation_K001_J208_L34_0" ref="L66"/>
    <hyperlink location="Validation_K001_J208_M34_0" ref="M66"/>
    <hyperlink location="Validation_K001_J208_K35_0" ref="K67"/>
    <hyperlink location="Validation_K001_J208_L35_0" ref="L67"/>
    <hyperlink location="Validation_K001_J208_M35_0" ref="M67"/>
    <hyperlink location="Validation_K001_J208_K36_0" ref="K68"/>
    <hyperlink location="Validation_K001_J208_L36_0" ref="L68"/>
    <hyperlink location="Validation_K001_J208_M36_0" ref="M68"/>
    <hyperlink location="Validation_K001_J208_K37_0" ref="K69"/>
    <hyperlink location="Validation_K001_J208_L37_0" ref="L69"/>
    <hyperlink location="Validation_K001_J208_M37_0" ref="M69"/>
    <hyperlink location="Validation_K001_J208_K38_0" ref="K70"/>
    <hyperlink location="Validation_K001_J208_L38_0" ref="L70"/>
    <hyperlink location="Validation_K001_J208_M38_0" ref="M70"/>
    <hyperlink location="Validation_K001_J208_K39_0" ref="K71"/>
    <hyperlink location="Validation_K001_J208_L39_0" ref="L71"/>
    <hyperlink location="Validation_K001_J208_M39_0" ref="M71"/>
    <hyperlink location="Validation_K001_J208_K40_0" ref="K72"/>
    <hyperlink location="Validation_K001_J208_L40_0" ref="L72"/>
    <hyperlink location="Validation_K001_J208_M40_0" ref="M72"/>
    <hyperlink location="Validation_K001_J208_K41_0" ref="K73"/>
    <hyperlink location="Validation_K001_J208_L41_0" ref="L73"/>
    <hyperlink location="Validation_K001_J208_M41_0" ref="M73"/>
    <hyperlink location="Validation_K001_J208_K42_0" ref="K74"/>
    <hyperlink location="Validation_K001_J208_L42_0" ref="L74"/>
    <hyperlink location="Validation_K001_J208_M42_0" ref="M74"/>
    <hyperlink location="Validation_K001_J208_K43_0" ref="K75"/>
    <hyperlink location="Validation_K001_J208_L43_0" ref="L75"/>
    <hyperlink location="Validation_K001_J208_M43_0" ref="M75"/>
    <hyperlink location="Validation_K001_J208_K44_0" ref="K76"/>
    <hyperlink location="Validation_K001_J208_L44_0" ref="L76"/>
    <hyperlink location="Validation_K001_J208_M44_0" ref="M76"/>
    <hyperlink location="Validation_K001_J208_K45_0" ref="K77"/>
    <hyperlink location="Validation_K001_J208_L45_0" ref="L77"/>
    <hyperlink location="Validation_K001_J208_M45_0" ref="M77"/>
    <hyperlink location="Validation_K001_J208_K46_0" ref="K78"/>
    <hyperlink location="Validation_K001_J208_L46_0" ref="L78"/>
    <hyperlink location="Validation_K001_J208_M46_0" ref="M78"/>
    <hyperlink location="Validation_K001_J208_K47_0" ref="K79"/>
    <hyperlink location="Validation_K001_J208_L47_0" ref="L79"/>
    <hyperlink location="Validation_K001_J208_M47_0" ref="M79"/>
    <hyperlink location="Validation_D003_J208_K48_0" ref="K80"/>
    <hyperlink location="Validation_K001_J208_K48_0" ref="K81"/>
    <hyperlink location="Validation_D003_J208_L48_0" ref="L80"/>
    <hyperlink location="Validation_K001_J208_L48_0" ref="L81"/>
    <hyperlink location="Validation_KD002_J208_L48_0" ref="L82"/>
    <hyperlink location="Validation_D003_J208_M48_0" ref="M80"/>
    <hyperlink location="Validation_K001_J208_M48_0" ref="M81"/>
    <hyperlink location="Validation_K001_J208_K49_0" ref="K83"/>
    <hyperlink location="Validation_K001_J208_M49_0" ref="M83"/>
    <hyperlink location="Validation_K001_J208_N49_0" ref="N83"/>
    <hyperlink location="Validation_D001_J208_K50_0" ref="K84"/>
    <hyperlink location="Validation_K001_J208_K50_0" ref="K85"/>
    <hyperlink location="Validation_D001_J208_L50_0" ref="L84"/>
    <hyperlink location="Validation_K001_J208_L50_0" ref="L85"/>
    <hyperlink location="Validation_D001_J208_M50_0" ref="M84"/>
    <hyperlink location="Validation_K001_J208_M50_0" ref="M85"/>
  </hyperlinks>
  <printOptions gridLinesSet="0"/>
  <pageMargins left="0.39370078740157483" right="0.39370078740157483" top="0.47244094488188981" bottom="0.59055118110236227" header="0.31496062992125984" footer="0.31496062992125984"/>
  <pageSetup paperSize="9" scale="55" orientation="portrait" r:id="rId1"/>
  <headerFooter>
    <oddFooter><![CDATA[&L&G   &"Arial,Fett"confidentiel&C&D&Rpage &P]]></oddFooter>
  </headerFooter>
  <drawing r:id="rId4"/>
  <legacyDrawing r:id="rId6"/>
  <legacyDrawingHF r:id="rId2"/>
</worksheet>
</file>

<file path=customXml/_rels/item1.xml.rels><?xml version="1.0" encoding="UTF-8" standalone="no"?><Relationships xmlns="http://schemas.openxmlformats.org/package/2006/relationships"><Relationship Id="rId1" Target="itemProps1.xml" Type="http://schemas.openxmlformats.org/officeDocument/2006/relationships/customXmlProps"/></Relationships>
</file>

<file path=customXml/_rels/item2.xml.rels><?xml version="1.0" encoding="UTF-8" standalone="no"?><Relationships xmlns="http://schemas.openxmlformats.org/package/2006/relationships"><Relationship Id="rId1" Target="itemProps2.xml" Type="http://schemas.openxmlformats.org/officeDocument/2006/relationships/customXmlProps"/></Relationships>
</file>

<file path=customXml/_rels/item3.xml.rels><?xml version="1.0" encoding="UTF-8" standalone="no"?><Relationships xmlns="http://schemas.openxmlformats.org/package/2006/relationships"><Relationship Id="rId1" Target="itemProps3.xml" Type="http://schemas.openxmlformats.org/officeDocument/2006/relationships/customXmlProps"/></Relationships>
</file>

<file path=customXml/_rels/item4.xml.rels><?xml version="1.0" encoding="UTF-8" standalone="no"?><Relationships xmlns="http://schemas.openxmlformats.org/package/2006/relationships"><Relationship Id="rId1" Target="itemProps4.xml" Type="http://schemas.openxmlformats.org/officeDocument/2006/relationships/customXmlProps"/></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D2F1A9EF0CD26458704E34F920B1F40" ma:contentTypeVersion="5" ma:contentTypeDescription="Create a new document." ma:contentTypeScope="" ma:versionID="1cde857890c7bab8fb199ec3ebd63598">
  <xsd:schema xmlns:xsd="http://www.w3.org/2001/XMLSchema" xmlns:xs="http://www.w3.org/2001/XMLSchema" xmlns:p="http://schemas.microsoft.com/office/2006/metadata/properties" xmlns:ns2="5f0592f7-ddc3-4725-828f-13a4b1adedb7" xmlns:ns3="a51d903e-b287-4697-a864-dff44a858ca1" targetNamespace="http://schemas.microsoft.com/office/2006/metadata/properties" ma:root="true" ma:fieldsID="3e3c0199e51e5839eec4e66187afcf2e" ns2:_="" ns3:_="">
    <xsd:import namespace="5f0592f7-ddc3-4725-828f-13a4b1adedb7"/>
    <xsd:import namespace="a51d903e-b287-4697-a864-dff44a858ca1"/>
    <xsd:element name="properties">
      <xsd:complexType>
        <xsd:sequence>
          <xsd:element name="documentManagement">
            <xsd:complexType>
              <xsd:all>
                <xsd:element ref="ns2:K_x00fc_rzel" minOccurs="0"/>
                <xsd:element ref="ns2:Titel" minOccurs="0"/>
                <xsd:element ref="ns2:Beschreibung1" minOccurs="0"/>
                <xsd:element ref="ns2:Beschreibung" minOccurs="0"/>
                <xsd:element ref="ns2:Sprache" minOccurs="0"/>
                <xsd:element ref="ns2:G_x00fc_ltigkeitsdatum" minOccurs="0"/>
                <xsd:element ref="ns2:G_x00fc_ltigkeitsdatumBis" minOccurs="0"/>
                <xsd:element ref="ns2:Sortierung" minOccurs="0"/>
                <xsd:element ref="ns2:PublikationVon" minOccurs="0"/>
                <xsd:element ref="ns2:PublikationBis" minOccurs="0"/>
                <xsd:element ref="ns2:Beschreibung0" minOccurs="0"/>
                <xsd:element ref="ns2:Version0" minOccurs="0"/>
                <xsd:element ref="ns2:In_x0020_Arbeit" minOccurs="0"/>
                <xsd:element ref="ns3:zuArchivieren" minOccurs="0"/>
                <xsd:element ref="ns3:ZIP_x0020_Anzei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0592f7-ddc3-4725-828f-13a4b1adedb7" elementFormDefault="qualified">
    <xsd:import namespace="http://schemas.microsoft.com/office/2006/documentManagement/types"/>
    <xsd:import namespace="http://schemas.microsoft.com/office/infopath/2007/PartnerControls"/>
    <xsd:element name="K_x00fc_rzel" ma:index="1" nillable="true" ma:displayName="Kürzel" ma:internalName="K_x00fc_rzel">
      <xsd:simpleType>
        <xsd:restriction base="dms:Text">
          <xsd:maxLength value="255"/>
        </xsd:restriction>
      </xsd:simpleType>
    </xsd:element>
    <xsd:element name="Titel" ma:index="2" nillable="true" ma:displayName="Titel" ma:internalName="Titel">
      <xsd:simpleType>
        <xsd:restriction base="dms:Text">
          <xsd:maxLength value="255"/>
        </xsd:restriction>
      </xsd:simpleType>
    </xsd:element>
    <xsd:element name="Beschreibung1" ma:index="3" nillable="true" ma:displayName="Kategorie" ma:format="Dropdown" ma:indexed="true" ma:internalName="Beschreibung1">
      <xsd:simpleType>
        <xsd:union memberTypes="dms:Text">
          <xsd:simpleType>
            <xsd:restriction base="dms:Choice">
              <xsd:enumeration value="forms"/>
              <xsd:enumeration value="CSV"/>
              <xsd:enumeration value="XML-scheme"/>
              <xsd:enumeration value="XML sample"/>
              <xsd:enumeration value="form title"/>
              <xsd:enumeration value="guidelines"/>
              <xsd:enumeration value="letter"/>
              <xsd:enumeration value="others"/>
              <xsd:enumeration value="regulations"/>
              <xsd:enumeration value="release"/>
              <xsd:enumeration value="validation rules"/>
            </xsd:restriction>
          </xsd:simpleType>
        </xsd:union>
      </xsd:simpleType>
    </xsd:element>
    <xsd:element name="Beschreibung" ma:index="4" nillable="true" ma:displayName="Version/Release" ma:default="Release" ma:format="Dropdown" ma:internalName="Beschreibung">
      <xsd:simpleType>
        <xsd:restriction base="dms:Choice">
          <xsd:enumeration value="Version"/>
          <xsd:enumeration value="no Version available"/>
          <xsd:enumeration value="Release"/>
        </xsd:restriction>
      </xsd:simpleType>
    </xsd:element>
    <xsd:element name="Sprache" ma:index="5" nillable="true" ma:displayName="Sprache" ma:default="de" ma:format="Dropdown" ma:internalName="Sprache">
      <xsd:simpleType>
        <xsd:union memberTypes="dms:Text">
          <xsd:simpleType>
            <xsd:restriction base="dms:Choice">
              <xsd:enumeration value="de"/>
              <xsd:enumeration value="fr"/>
              <xsd:enumeration value="en"/>
            </xsd:restriction>
          </xsd:simpleType>
        </xsd:union>
      </xsd:simpleType>
    </xsd:element>
    <xsd:element name="G_x00fc_ltigkeitsdatum" ma:index="6" nillable="true" ma:displayName="DatumVon" ma:description="Gültigkeitsdatum von" ma:format="DateOnly" ma:internalName="G_x00fc_ltigkeitsdatum" ma:readOnly="false">
      <xsd:simpleType>
        <xsd:restriction base="dms:DateTime"/>
      </xsd:simpleType>
    </xsd:element>
    <xsd:element name="G_x00fc_ltigkeitsdatumBis" ma:index="7" nillable="true" ma:displayName="DatumBis" ma:description="Gültigkeitsdatum bis (leer für unbestimmt)" ma:format="DateOnly" ma:internalName="G_x00fc_ltigkeitsdatumBis">
      <xsd:simpleType>
        <xsd:restriction base="dms:DateTime"/>
      </xsd:simpleType>
    </xsd:element>
    <xsd:element name="Sortierung" ma:index="8" nillable="true" ma:displayName="Sortierung" ma:description="0 = Automatische Sortierung (alphabetisch nach Kürzel)" ma:internalName="Sortierung">
      <xsd:simpleType>
        <xsd:restriction base="dms:Number">
          <xsd:maxInclusive value="9999"/>
          <xsd:minInclusive value="0"/>
        </xsd:restriction>
      </xsd:simpleType>
    </xsd:element>
    <xsd:element name="PublikationVon" ma:index="9" nillable="true" ma:displayName="PublikationVon" ma:description="Bitte nicht editieren. Wird für die Release-Zips automatisch gesetzt bei deren Erstellung." ma:format="DateOnly" ma:internalName="PublikationVon">
      <xsd:simpleType>
        <xsd:restriction base="dms:DateTime"/>
      </xsd:simpleType>
    </xsd:element>
    <xsd:element name="PublikationBis" ma:index="10" nillable="true" ma:displayName="PublikationBis" ma:description="Bitte nicht editieren. Wird für die Release-Zips automatisch gesetzt bei deren Erstellung." ma:format="DateOnly" ma:internalName="PublikationBis">
      <xsd:simpleType>
        <xsd:restriction base="dms:DateTime"/>
      </xsd:simpleType>
    </xsd:element>
    <xsd:element name="Beschreibung0" ma:index="11" nillable="true" ma:displayName="Beschreibung" ma:internalName="Beschreibung0">
      <xsd:simpleType>
        <xsd:restriction base="dms:Note">
          <xsd:maxLength value="255"/>
        </xsd:restriction>
      </xsd:simpleType>
    </xsd:element>
    <xsd:element name="Version0" ma:index="12" nillable="true" ma:displayName="VersionIntern" ma:description="DO NOT enter or change any data. It is used for release zip files internally." ma:indexed="true" ma:internalName="Version0">
      <xsd:simpleType>
        <xsd:restriction base="dms:Text">
          <xsd:maxLength value="255"/>
        </xsd:restriction>
      </xsd:simpleType>
    </xsd:element>
    <xsd:element name="In_x0020_Arbeit" ma:index="22" nillable="true" ma:displayName="Status" ma:default="in Arbeit" ma:format="RadioButtons" ma:internalName="In_x0020_Arbeit">
      <xsd:simpleType>
        <xsd:union memberTypes="dms:Text">
          <xsd:simpleType>
            <xsd:restriction base="dms:Choice">
              <xsd:enumeration value="in Arbeit"/>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51d903e-b287-4697-a864-dff44a858ca1" elementFormDefault="qualified">
    <xsd:import namespace="http://schemas.microsoft.com/office/2006/documentManagement/types"/>
    <xsd:import namespace="http://schemas.microsoft.com/office/infopath/2007/PartnerControls"/>
    <xsd:element name="zuArchivieren" ma:index="23" nillable="true" ma:displayName="zu archivieren" ma:default="no" ma:format="Dropdown" ma:indexed="true" ma:internalName="zuArchivieren">
      <xsd:simpleType>
        <xsd:restriction base="dms:Choice">
          <xsd:enumeration value="yes"/>
          <xsd:enumeration value="no"/>
        </xsd:restriction>
      </xsd:simpleType>
    </xsd:element>
    <xsd:element name="ZIP_x0020_Anzeige" ma:index="24" nillable="true" ma:displayName="ZIP Anzeige unterdrücken" ma:default="0" ma:internalName="ZIP_x0020_Anzeig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K_x00fc_rzel xmlns="5f0592f7-ddc3-4725-828f-13a4b1adedb7">JAHR_U xlsx</K_x00fc_rzel>
    <ZIP_x0020_Anzeige xmlns="a51d903e-b287-4697-a864-dff44a858ca1">false</ZIP_x0020_Anzeige>
    <Titel xmlns="5f0592f7-ddc3-4725-828f-13a4b1adedb7">Statistique détaillée de fin d’année, entreprise</Titel>
    <PublikationBis xmlns="5f0592f7-ddc3-4725-828f-13a4b1adedb7" xsi:nil="true"/>
    <In_x0020_Arbeit xmlns="5f0592f7-ddc3-4725-828f-13a4b1adedb7">in Arbeit</In_x0020_Arbeit>
    <Sprache xmlns="5f0592f7-ddc3-4725-828f-13a4b1adedb7">fr</Sprache>
    <Beschreibung xmlns="5f0592f7-ddc3-4725-828f-13a4b1adedb7">Release</Beschreibung>
    <Version0 xmlns="5f0592f7-ddc3-4725-828f-13a4b1adedb7" xsi:nil="true"/>
    <Sortierung xmlns="5f0592f7-ddc3-4725-828f-13a4b1adedb7">1</Sortierung>
    <Beschreibung0 xmlns="5f0592f7-ddc3-4725-828f-13a4b1adedb7" xsi:nil="true"/>
    <Beschreibung1 xmlns="5f0592f7-ddc3-4725-828f-13a4b1adedb7">forms</Beschreibung1>
    <PublikationVon xmlns="5f0592f7-ddc3-4725-828f-13a4b1adedb7" xsi:nil="true"/>
    <zuArchivieren xmlns="a51d903e-b287-4697-a864-dff44a858ca1">no</zuArchivieren>
    <G_x00fc_ltigkeitsdatum xmlns="5f0592f7-ddc3-4725-828f-13a4b1adedb7">2023-12-30T23:00:00+00:00</G_x00fc_ltigkeitsdatum>
    <G_x00fc_ltigkeitsdatumBis xmlns="5f0592f7-ddc3-4725-828f-13a4b1adedb7"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CEFC5656-F348-4A13-BDB4-F9E433B8239F}">
  <ds:schemaRefs>
    <ds:schemaRef ds:uri="http://schemas.microsoft.com/sharepoint/v3/contenttype/forms"/>
  </ds:schemaRefs>
</ds:datastoreItem>
</file>

<file path=customXml/itemProps2.xml><?xml version="1.0" encoding="utf-8"?>
<ds:datastoreItem xmlns:ds="http://schemas.openxmlformats.org/officeDocument/2006/customXml" ds:itemID="{217B7F8C-7C1F-4CE6-96C4-90F20CA62094}"/>
</file>

<file path=customXml/itemProps3.xml><?xml version="1.0" encoding="utf-8"?>
<ds:datastoreItem xmlns:ds="http://schemas.openxmlformats.org/officeDocument/2006/customXml" ds:itemID="{52C873DE-49C1-48C6-9BF0-2EE6EE7606A6}">
  <ds:schemaRefs>
    <ds:schemaRef ds:uri="http://www.w3.org/XML/1998/namespace"/>
    <ds:schemaRef ds:uri="http://purl.org/dc/dcmitype/"/>
    <ds:schemaRef ds:uri="http://purl.org/dc/elements/1.1/"/>
    <ds:schemaRef ds:uri="ef2e210c-1bc5-4a6f-9b90-09f0dd7cbb30"/>
    <ds:schemaRef ds:uri="http://schemas.microsoft.com/office/2006/metadata/properties"/>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http://schemas.microsoft.com/sharepoint/v4"/>
    <ds:schemaRef ds:uri="http://schemas.microsoft.com/sharepoint/v3"/>
  </ds:schemaRefs>
</ds:datastoreItem>
</file>

<file path=customXml/itemProps4.xml><?xml version="1.0" encoding="utf-8"?>
<ds:datastoreItem xmlns:ds="http://schemas.openxmlformats.org/officeDocument/2006/customXml" ds:itemID="{AD3F75D8-521E-4F5D-AF92-2EB21101E503}">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xmlns:xsi="http://www.w3.org/2001/XMLSchema-instance">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368</vt:i4>
      </vt:variant>
    </vt:vector>
  </HeadingPairs>
  <TitlesOfParts>
    <vt:vector size="377" baseType="lpstr">
      <vt:lpstr>Start</vt:lpstr>
      <vt:lpstr>J201</vt:lpstr>
      <vt:lpstr>J202</vt:lpstr>
      <vt:lpstr>J203</vt:lpstr>
      <vt:lpstr>J204</vt:lpstr>
      <vt:lpstr>J205</vt:lpstr>
      <vt:lpstr>J206</vt:lpstr>
      <vt:lpstr>J207</vt:lpstr>
      <vt:lpstr>J208</vt:lpstr>
      <vt:lpstr>'J204'!C_ABI.TRE.AKT</vt:lpstr>
      <vt:lpstr>'J204'!C_ABI.TRE.PAS</vt:lpstr>
      <vt:lpstr>'J201'!C_BIL.AKT.BET</vt:lpstr>
      <vt:lpstr>'J201'!C_BIL.AKT.FAN</vt:lpstr>
      <vt:lpstr>'J201'!C_BIL.AKT.FAN.GMP</vt:lpstr>
      <vt:lpstr>'J201'!C_BIL.AKT.FAN.LIS</vt:lpstr>
      <vt:lpstr>'J201'!C_BIL.AKT.FBA</vt:lpstr>
      <vt:lpstr>'J203'!C_BIL.AKT.FBA.BHU</vt:lpstr>
      <vt:lpstr>'J201'!C_BIL.AKT.FFV</vt:lpstr>
      <vt:lpstr>'J201'!C_BIL.AKT.FFV.FAN</vt:lpstr>
      <vt:lpstr>'J201'!C_BIL.AKT.FFV.FBA</vt:lpstr>
      <vt:lpstr>'J201'!C_BIL.AKT.FFV.FKU</vt:lpstr>
      <vt:lpstr>'J201'!C_BIL.AKT.FFV.FMI</vt:lpstr>
      <vt:lpstr>'J201'!C_BIL.AKT.FFV.HYP</vt:lpstr>
      <vt:lpstr>'J201'!C_BIL.AKT.FFV.WFG</vt:lpstr>
      <vt:lpstr>'J201'!C_BIL.AKT.FKU</vt:lpstr>
      <vt:lpstr>'J203'!C_BIL.AKT.FKU.BHU</vt:lpstr>
      <vt:lpstr>'J206'!C_BIL.AKT.FKU.BKK</vt:lpstr>
      <vt:lpstr>'J201'!C_BIL.AKT.FMI</vt:lpstr>
      <vt:lpstr>'J201'!C_BIL.AKT.FMI.CGF</vt:lpstr>
      <vt:lpstr>'J201'!C_BIL.AKT.FMI.GFG</vt:lpstr>
      <vt:lpstr>'J201'!C_BIL.AKT.FMI.GGU</vt:lpstr>
      <vt:lpstr>'J201'!C_BIL.AKT.FMI.GPA</vt:lpstr>
      <vt:lpstr>'J201'!C_BIL.AKT.FMI.NOT</vt:lpstr>
      <vt:lpstr>'J201'!C_BIL.AKT.FMI.SCM</vt:lpstr>
      <vt:lpstr>'J201'!C_BIL.AKT.FMI.SGA</vt:lpstr>
      <vt:lpstr>'J201'!C_BIL.AKT.HGE</vt:lpstr>
      <vt:lpstr>'J201'!C_BIL.AKT.HYP</vt:lpstr>
      <vt:lpstr>'J201'!C_BIL.AKT.IMW</vt:lpstr>
      <vt:lpstr>'J201'!C_BIL.AKT.NEG</vt:lpstr>
      <vt:lpstr>'J201'!C_BIL.AKT.REA</vt:lpstr>
      <vt:lpstr>'J201'!C_BIL.AKT.SAN</vt:lpstr>
      <vt:lpstr>'J201'!C_BIL.AKT.SAN.LBU</vt:lpstr>
      <vt:lpstr>'J201'!C_BIL.AKT.SAN.OFL</vt:lpstr>
      <vt:lpstr>'J201'!C_BIL.AKT.SAN.UES</vt:lpstr>
      <vt:lpstr>'J201'!C_BIL.AKT.SON</vt:lpstr>
      <vt:lpstr>'J201'!C_BIL.AKT.SON.NML</vt:lpstr>
      <vt:lpstr>'J201'!C_BIL.AKT.SON.SBG</vt:lpstr>
      <vt:lpstr>'J201'!C_BIL.AKT.TOT</vt:lpstr>
      <vt:lpstr>'J201'!C_BIL.AKT.TOT.NRA</vt:lpstr>
      <vt:lpstr>'J201'!C_BIL.AKT.TOT.NRA.WAF</vt:lpstr>
      <vt:lpstr>'J201'!C_BIL.AKT.WBW</vt:lpstr>
      <vt:lpstr>'J201'!C_BIL.AKT.WFG</vt:lpstr>
      <vt:lpstr>'J203'!C_BIL.AKT.WFG.REP</vt:lpstr>
      <vt:lpstr>'J203'!C_BIL.AKT.WFG.SLB</vt:lpstr>
      <vt:lpstr>'J202'!C_BIL.PAS.APF</vt:lpstr>
      <vt:lpstr>'J202'!C_BIL.PAS.APF.DEZ</vt:lpstr>
      <vt:lpstr>'J202'!C_BIL.PAS.APF.DPZ</vt:lpstr>
      <vt:lpstr>'J202'!C_BIL.PAS.APF.GMP</vt:lpstr>
      <vt:lpstr>'J202'!C_BIL.PAS.APF.OOW</vt:lpstr>
      <vt:lpstr>'J202'!C_BIL.PAS.APF.OOW.NRA</vt:lpstr>
      <vt:lpstr>'J202'!C_BIL.PAS.EKA</vt:lpstr>
      <vt:lpstr>'J202'!C_BIL.PAS.FFV</vt:lpstr>
      <vt:lpstr>'J202'!C_BIL.PAS.FFV.APF</vt:lpstr>
      <vt:lpstr>'J202'!C_BIL.PAS.FFV.STP</vt:lpstr>
      <vt:lpstr>'J202'!C_BIL.PAS.FFV.VBA</vt:lpstr>
      <vt:lpstr>'J202'!C_BIL.PAS.FFV.WFG</vt:lpstr>
      <vt:lpstr>'J202'!C_BIL.PAS.FGR</vt:lpstr>
      <vt:lpstr>'J202'!C_BIL.PAS.GKA</vt:lpstr>
      <vt:lpstr>'J202'!C_BIL.PAS.GRE</vt:lpstr>
      <vt:lpstr>'J202'!C_BIL.PAS.GVO</vt:lpstr>
      <vt:lpstr>'J202'!C_BIL.PAS.HGE</vt:lpstr>
      <vt:lpstr>'J202'!C_BIL.PAS.KOB</vt:lpstr>
      <vt:lpstr>'J202'!C_BIL.PAS.KRE</vt:lpstr>
      <vt:lpstr>'J202'!C_BIL.PAS.KRE.RSK</vt:lpstr>
      <vt:lpstr>'J202'!C_BIL.PAS.RAB</vt:lpstr>
      <vt:lpstr>'J202'!C_BIL.PAS.REA</vt:lpstr>
      <vt:lpstr>'J202'!C_BIL.PAS.RUE</vt:lpstr>
      <vt:lpstr>'J202'!C_BIL.PAS.SON</vt:lpstr>
      <vt:lpstr>'J202'!C_BIL.PAS.SON.NML</vt:lpstr>
      <vt:lpstr>'J202'!C_BIL.PAS.SON.SBG</vt:lpstr>
      <vt:lpstr>'J202'!C_BIL.PAS.TOT</vt:lpstr>
      <vt:lpstr>'J202'!C_BIL.PAS.TOT.NRA</vt:lpstr>
      <vt:lpstr>'J202'!C_BIL.PAS.TOT.NRA.WAF</vt:lpstr>
      <vt:lpstr>'J202'!C_BIL.PAS.VBA</vt:lpstr>
      <vt:lpstr>'J203'!C_BIL.PAS.VBA.BHU</vt:lpstr>
      <vt:lpstr>'J202'!C_BIL.PAS.VBA.GMP</vt:lpstr>
      <vt:lpstr>'J202'!C_BIL.PAS.VKE</vt:lpstr>
      <vt:lpstr>'J202'!C_BIL.PAS.VKE.GVG</vt:lpstr>
      <vt:lpstr>'J202'!C_BIL.PAS.VKE.GVG.F2S</vt:lpstr>
      <vt:lpstr>'J202'!C_BIL.PAS.VKE.GVG.S3A</vt:lpstr>
      <vt:lpstr>'J202'!C_BIL.PAS.VKE.KOV</vt:lpstr>
      <vt:lpstr>'J203'!C_BIL.PAS.VKE.KOV.BHU</vt:lpstr>
      <vt:lpstr>'J202'!C_BIL.PAS.VKE.KOV.CAG</vt:lpstr>
      <vt:lpstr>'J202'!C_BIL.PAS.VKE.KOV.GMP</vt:lpstr>
      <vt:lpstr>'J202'!C_BIL.PAS.WBW</vt:lpstr>
      <vt:lpstr>'J202'!C_BIL.PAS.WFG</vt:lpstr>
      <vt:lpstr>'J203'!C_BIL.PAS.WFG.REP</vt:lpstr>
      <vt:lpstr>'J203'!C_BIL.PAS.WFG.SLB</vt:lpstr>
      <vt:lpstr>'J205'!C_EFR.AAU</vt:lpstr>
      <vt:lpstr>'J205'!C_EFR.AEG</vt:lpstr>
      <vt:lpstr>'J205'!C_EFR.EGV</vt:lpstr>
      <vt:lpstr>'J205'!C_EFR.ERH</vt:lpstr>
      <vt:lpstr>'J205'!C_EFR.ERK</vt:lpstr>
      <vt:lpstr>'J205'!C_EFR.ERK.KAU</vt:lpstr>
      <vt:lpstr>'J205'!C_EFR.ERK.KEG</vt:lpstr>
      <vt:lpstr>'J205'!C_EFR.ERK.KEG.KDL</vt:lpstr>
      <vt:lpstr>'J205'!C_EFR.ERK.KEG.KKG</vt:lpstr>
      <vt:lpstr>'J205'!C_EFR.ERK.KEG.KWA</vt:lpstr>
      <vt:lpstr>'J205'!C_EFR.ERZ</vt:lpstr>
      <vt:lpstr>'J205'!C_EFR.ERZ.BEZ</vt:lpstr>
      <vt:lpstr>'J205'!C_EFR.ERZ.BEZ.ZAU</vt:lpstr>
      <vt:lpstr>'J205'!C_EFR.ERZ.BEZ.ZEG</vt:lpstr>
      <vt:lpstr>'J205'!C_EFR.ERZ.BEZ.ZEG.ZDF</vt:lpstr>
      <vt:lpstr>'J205'!C_EFR.ERZ.BEZ.ZEG.ZDH</vt:lpstr>
      <vt:lpstr>'J205'!C_EFR.ERZ.BEZ.ZEG.ZDK</vt:lpstr>
      <vt:lpstr>'J205'!C_EFR.ERZ.WBZ</vt:lpstr>
      <vt:lpstr>'J205'!C_EFR.GAU</vt:lpstr>
      <vt:lpstr>'J205'!C_EFR.GAU.PAF</vt:lpstr>
      <vt:lpstr>'J205'!C_EFR.GAU.PAF.GEH</vt:lpstr>
      <vt:lpstr>'J205'!C_EFR.GAU.PAF.SOL</vt:lpstr>
      <vt:lpstr>'J205'!C_EFR.GAU.PAF.UEB</vt:lpstr>
      <vt:lpstr>'J205'!C_EFR.GAU.PAF.WAV</vt:lpstr>
      <vt:lpstr>'J205'!C_EFR.GAU.SAF</vt:lpstr>
      <vt:lpstr>'J205'!C_EFR.GER</vt:lpstr>
      <vt:lpstr>'J205'!C_EFR.STE</vt:lpstr>
      <vt:lpstr>'J205'!C_EFR.UER</vt:lpstr>
      <vt:lpstr>'J205'!C_EFR.UER.AOA</vt:lpstr>
      <vt:lpstr>'J205'!C_EFR.UER.AOE</vt:lpstr>
      <vt:lpstr>'J205'!C_EFR.UER.BER</vt:lpstr>
      <vt:lpstr>'J205'!C_EFR.UER.ERV</vt:lpstr>
      <vt:lpstr>'J205'!C_EFR.UER.LER</vt:lpstr>
      <vt:lpstr>'J205'!C_EFR.VRB</vt:lpstr>
      <vt:lpstr>'J205'!C_EFR.VRW</vt:lpstr>
      <vt:lpstr>'J205'!C_EFR.WBB</vt:lpstr>
      <vt:lpstr>'J205'!C_GUV.BGW</vt:lpstr>
      <vt:lpstr>'J205'!C_GUV.BGW.GGV</vt:lpstr>
      <vt:lpstr>'J205'!C_GUV.BGW.GVV</vt:lpstr>
      <vt:lpstr>'J205'!C_GUV.GEW</vt:lpstr>
      <vt:lpstr>'J205'!C_GUV.GEW.ABG</vt:lpstr>
      <vt:lpstr>'J205'!C_GUV.GEW.ABG.ASG</vt:lpstr>
      <vt:lpstr>'J205'!C_GUV.GEW.ABG.AZS</vt:lpstr>
      <vt:lpstr>'J205'!C_GUV.GEW.ABG.VZD</vt:lpstr>
      <vt:lpstr>'J205'!C_GUV.GEW.AGW</vt:lpstr>
      <vt:lpstr>'J205'!C_GUV.GEW.AGW.PVO</vt:lpstr>
      <vt:lpstr>'J205'!C_GUV.GEW.AGW.TAM</vt:lpstr>
      <vt:lpstr>'J205'!C_GUV.GEW.AGW.UEB</vt:lpstr>
      <vt:lpstr>'J205'!C_GUV.GEW.ZFR</vt:lpstr>
      <vt:lpstr>'J205'!C_GUV.GEW.ZGR</vt:lpstr>
      <vt:lpstr>'J205'!C_GUV.GVN</vt:lpstr>
      <vt:lpstr>'J205'!C_GUV.VEA</vt:lpstr>
      <vt:lpstr>'J205'!C_GUV.VEA.EFG</vt:lpstr>
      <vt:lpstr>'J205'!C_GUV.VEA.EGG</vt:lpstr>
      <vt:lpstr>'J208'!C_STK.GST</vt:lpstr>
      <vt:lpstr>'J207'!C_STK.PBD</vt:lpstr>
      <vt:lpstr>'J201'!D1_A</vt:lpstr>
      <vt:lpstr>'J202'!D1_A</vt:lpstr>
      <vt:lpstr>'J203'!D1_A</vt:lpstr>
      <vt:lpstr>'J204'!D1_A</vt:lpstr>
      <vt:lpstr>'J205'!D1_A</vt:lpstr>
      <vt:lpstr>'J207'!D1_A</vt:lpstr>
      <vt:lpstr>'J208'!D1_A</vt:lpstr>
      <vt:lpstr>'J208'!D1_AG</vt:lpstr>
      <vt:lpstr>'J208'!D1_AI</vt:lpstr>
      <vt:lpstr>'J208'!D1_AR</vt:lpstr>
      <vt:lpstr>'J208'!D1_BE</vt:lpstr>
      <vt:lpstr>'J208'!D1_BL</vt:lpstr>
      <vt:lpstr>'J208'!D1_BS</vt:lpstr>
      <vt:lpstr>'J208'!D1_FR</vt:lpstr>
      <vt:lpstr>'J208'!D1_GE</vt:lpstr>
      <vt:lpstr>'J208'!D1_GL</vt:lpstr>
      <vt:lpstr>'J208'!D1_GR</vt:lpstr>
      <vt:lpstr>'J201'!D1_I</vt:lpstr>
      <vt:lpstr>'J202'!D1_I</vt:lpstr>
      <vt:lpstr>'J203'!D1_I</vt:lpstr>
      <vt:lpstr>'J204'!D1_I</vt:lpstr>
      <vt:lpstr>'J207'!D1_I</vt:lpstr>
      <vt:lpstr>'J208'!D1_I</vt:lpstr>
      <vt:lpstr>'J208'!D1_JU</vt:lpstr>
      <vt:lpstr>'J206'!D1_K01</vt:lpstr>
      <vt:lpstr>'J206'!D1_K02</vt:lpstr>
      <vt:lpstr>'J206'!D1_K03</vt:lpstr>
      <vt:lpstr>'J206'!D1_K04</vt:lpstr>
      <vt:lpstr>'J206'!D1_K05</vt:lpstr>
      <vt:lpstr>'J206'!D1_K06</vt:lpstr>
      <vt:lpstr>'J206'!D1_K07</vt:lpstr>
      <vt:lpstr>'J206'!D1_K08</vt:lpstr>
      <vt:lpstr>'J206'!D1_K09</vt:lpstr>
      <vt:lpstr>'J206'!D1_K10</vt:lpstr>
      <vt:lpstr>'J206'!D1_K11</vt:lpstr>
      <vt:lpstr>'J206'!D1_K12</vt:lpstr>
      <vt:lpstr>'J206'!D1_K13</vt:lpstr>
      <vt:lpstr>'J206'!D1_K14</vt:lpstr>
      <vt:lpstr>'J206'!D1_K15</vt:lpstr>
      <vt:lpstr>'J206'!D1_K16</vt:lpstr>
      <vt:lpstr>'J208'!D1_LIE</vt:lpstr>
      <vt:lpstr>'J208'!D1_LU</vt:lpstr>
      <vt:lpstr>'J208'!D1_NE</vt:lpstr>
      <vt:lpstr>'J208'!D1_NW</vt:lpstr>
      <vt:lpstr>'J208'!D1_OW</vt:lpstr>
      <vt:lpstr>'J208'!D1_SG</vt:lpstr>
      <vt:lpstr>'J208'!D1_SH</vt:lpstr>
      <vt:lpstr>'J208'!D1_SO</vt:lpstr>
      <vt:lpstr>'J208'!D1_SZ</vt:lpstr>
      <vt:lpstr>'J201'!D1_T</vt:lpstr>
      <vt:lpstr>'J202'!D1_T</vt:lpstr>
      <vt:lpstr>'J203'!D1_T</vt:lpstr>
      <vt:lpstr>'J204'!D1_T</vt:lpstr>
      <vt:lpstr>'J205'!D1_T</vt:lpstr>
      <vt:lpstr>'J206'!D1_T</vt:lpstr>
      <vt:lpstr>'J207'!D1_T</vt:lpstr>
      <vt:lpstr>'J208'!D1_T</vt:lpstr>
      <vt:lpstr>'J208'!D1_TG</vt:lpstr>
      <vt:lpstr>'J208'!D1_TI</vt:lpstr>
      <vt:lpstr>'J208'!D1_UR</vt:lpstr>
      <vt:lpstr>'J208'!D1_VD</vt:lpstr>
      <vt:lpstr>'J208'!D1_VS</vt:lpstr>
      <vt:lpstr>'J208'!D1_ZG</vt:lpstr>
      <vt:lpstr>'J208'!D1_ZH</vt:lpstr>
      <vt:lpstr>'J206'!D2_ANZ</vt:lpstr>
      <vt:lpstr>'J206'!D2_BET</vt:lpstr>
      <vt:lpstr>'J201'!D2_CHF</vt:lpstr>
      <vt:lpstr>'J202'!D2_CHF</vt:lpstr>
      <vt:lpstr>'J203'!D2_CHF</vt:lpstr>
      <vt:lpstr>'J204'!D2_CHF</vt:lpstr>
      <vt:lpstr>'J201'!D2_EM</vt:lpstr>
      <vt:lpstr>'J202'!D2_EM</vt:lpstr>
      <vt:lpstr>'J203'!D2_EM</vt:lpstr>
      <vt:lpstr>'J204'!D2_EM</vt:lpstr>
      <vt:lpstr>'J201'!D2_EUR</vt:lpstr>
      <vt:lpstr>'J202'!D2_EUR</vt:lpstr>
      <vt:lpstr>'J203'!D2_EUR</vt:lpstr>
      <vt:lpstr>'J204'!D2_EUR</vt:lpstr>
      <vt:lpstr>'J208'!D2_FIL</vt:lpstr>
      <vt:lpstr>'J201'!D2_JPY</vt:lpstr>
      <vt:lpstr>'J202'!D2_JPY</vt:lpstr>
      <vt:lpstr>'J203'!D2_JPY</vt:lpstr>
      <vt:lpstr>'J204'!D2_JPY</vt:lpstr>
      <vt:lpstr>'J207'!D2_MAN</vt:lpstr>
      <vt:lpstr>'J208'!D2_SIT</vt:lpstr>
      <vt:lpstr>'J201'!D2_T</vt:lpstr>
      <vt:lpstr>'J202'!D2_T</vt:lpstr>
      <vt:lpstr>'J203'!D2_T</vt:lpstr>
      <vt:lpstr>'J204'!D2_T</vt:lpstr>
      <vt:lpstr>'J207'!D2_T</vt:lpstr>
      <vt:lpstr>'J208'!D2_T</vt:lpstr>
      <vt:lpstr>'J201'!D2_U</vt:lpstr>
      <vt:lpstr>'J202'!D2_U</vt:lpstr>
      <vt:lpstr>'J203'!D2_U</vt:lpstr>
      <vt:lpstr>'J204'!D2_U</vt:lpstr>
      <vt:lpstr>'J201'!D2_USD</vt:lpstr>
      <vt:lpstr>'J202'!D2_USD</vt:lpstr>
      <vt:lpstr>'J203'!D2_USD</vt:lpstr>
      <vt:lpstr>'J204'!D2_USD</vt:lpstr>
      <vt:lpstr>'J207'!D2_WBL</vt:lpstr>
      <vt:lpstr>'J208'!D2_ZWN</vt:lpstr>
      <vt:lpstr>'J204'!D3_A</vt:lpstr>
      <vt:lpstr>'J201'!D3_ASI</vt:lpstr>
      <vt:lpstr>'J202'!D3_ASI</vt:lpstr>
      <vt:lpstr>'J201'!D3_B1M</vt:lpstr>
      <vt:lpstr>'J202'!D3_B1M</vt:lpstr>
      <vt:lpstr>'J202'!D3_B5J</vt:lpstr>
      <vt:lpstr>'J202'!D3_BAN</vt:lpstr>
      <vt:lpstr>'J203'!D3_BAN</vt:lpstr>
      <vt:lpstr>'J204'!D3_I</vt:lpstr>
      <vt:lpstr>'J201'!D3_IMM</vt:lpstr>
      <vt:lpstr>'J201'!D3_J15</vt:lpstr>
      <vt:lpstr>'J202'!D3_J15</vt:lpstr>
      <vt:lpstr>'J201'!D3_KUE</vt:lpstr>
      <vt:lpstr>'J202'!D3_KUE</vt:lpstr>
      <vt:lpstr>'J202'!D3_KUN</vt:lpstr>
      <vt:lpstr>'J203'!D3_KUN</vt:lpstr>
      <vt:lpstr>'J201'!D3_M13</vt:lpstr>
      <vt:lpstr>'J202'!D3_M13</vt:lpstr>
      <vt:lpstr>'J201'!D3_M31</vt:lpstr>
      <vt:lpstr>'J202'!D3_M31</vt:lpstr>
      <vt:lpstr>'J201'!D3_OEH</vt:lpstr>
      <vt:lpstr>'J201'!D3_RLZ</vt:lpstr>
      <vt:lpstr>'J202'!D3_RLZ</vt:lpstr>
      <vt:lpstr>'J201'!D3_T</vt:lpstr>
      <vt:lpstr>'J202'!D3_T</vt:lpstr>
      <vt:lpstr>'J203'!D3_T</vt:lpstr>
      <vt:lpstr>'J204'!D3_T</vt:lpstr>
      <vt:lpstr>'J201'!D3_U5J</vt:lpstr>
      <vt:lpstr>'J202'!D3_U5J</vt:lpstr>
      <vt:lpstr>'J201'!D4_BAN</vt:lpstr>
      <vt:lpstr>'J202'!D4_BAN</vt:lpstr>
      <vt:lpstr>'J201'!D4_GED</vt:lpstr>
      <vt:lpstr>'J201'!D4_HYD</vt:lpstr>
      <vt:lpstr>'J201'!D4_KUN</vt:lpstr>
      <vt:lpstr>'J202'!D4_KUN</vt:lpstr>
      <vt:lpstr>'J202'!D4_NUE</vt:lpstr>
      <vt:lpstr>'J201'!D4_T</vt:lpstr>
      <vt:lpstr>'J202'!D4_T</vt:lpstr>
      <vt:lpstr>'J202'!D4_UEB</vt:lpstr>
      <vt:lpstr>'J201'!D4_UNG</vt:lpstr>
      <vt:lpstr>'J201'!D5_ORK</vt:lpstr>
      <vt:lpstr>'J201'!D5_T</vt:lpstr>
      <vt:lpstr>'J201'!D5_U</vt:lpstr>
      <vt:lpstr>'J201'!Druckbereich</vt:lpstr>
      <vt:lpstr>'J202'!Druckbereich</vt:lpstr>
      <vt:lpstr>'J203'!Druckbereich</vt:lpstr>
      <vt:lpstr>'J204'!Druckbereich</vt:lpstr>
      <vt:lpstr>'J205'!Druckbereich</vt:lpstr>
      <vt:lpstr>'J206'!Druckbereich</vt:lpstr>
      <vt:lpstr>'J207'!Druckbereich</vt:lpstr>
      <vt:lpstr>'J208'!Druckbereich</vt:lpstr>
      <vt:lpstr>Start!Druckbereich</vt:lpstr>
      <vt:lpstr>'J201'!Drucktitel</vt:lpstr>
      <vt:lpstr>'J202'!Drucktitel</vt:lpstr>
      <vt:lpstr>'J203'!Drucktitel</vt:lpstr>
      <vt:lpstr>'J204'!Drucktitel</vt:lpstr>
      <vt:lpstr>'J205'!Drucktitel</vt:lpstr>
      <vt:lpstr>'J206'!Drucktitel</vt:lpstr>
      <vt:lpstr>'J207'!Drucktitel</vt:lpstr>
      <vt:lpstr>'J208'!Drucktitel</vt:lpstr>
      <vt:lpstr>'J201'!GESPERRT</vt:lpstr>
      <vt:lpstr>'J202'!GESPERRT</vt:lpstr>
      <vt:lpstr>'J208'!GESPERRT</vt:lpstr>
      <vt:lpstr>I_Language</vt:lpstr>
      <vt:lpstr>I_ReferDate</vt:lpstr>
      <vt:lpstr>I_ReportName</vt:lpstr>
      <vt:lpstr>I_Revision</vt:lpstr>
      <vt:lpstr>I_SubjectId</vt:lpstr>
      <vt:lpstr>I_TechNumber</vt:lpstr>
      <vt:lpstr>I_Version</vt:lpstr>
      <vt:lpstr>'J201'!INTERNAL</vt:lpstr>
      <vt:lpstr>'J202'!INTERNAL</vt:lpstr>
      <vt:lpstr>'J203'!INTERNAL</vt:lpstr>
      <vt:lpstr>'J204'!INTERNAL</vt:lpstr>
      <vt:lpstr>'J205'!INTERNAL</vt:lpstr>
      <vt:lpstr>'J206'!INTERNAL</vt:lpstr>
      <vt:lpstr>'J207'!INTERNAL</vt:lpstr>
      <vt:lpstr>'J208'!INTERNAL</vt:lpstr>
      <vt:lpstr>P_Subtitle</vt:lpstr>
      <vt:lpstr>P_Title</vt:lpstr>
      <vt:lpstr>'J201'!T_Konsi_Errors</vt:lpstr>
      <vt:lpstr>'J202'!T_Konsi_Errors</vt:lpstr>
      <vt:lpstr>'J203'!T_Konsi_Errors</vt:lpstr>
      <vt:lpstr>'J204'!T_Konsi_Errors</vt:lpstr>
      <vt:lpstr>'J205'!T_Konsi_Errors</vt:lpstr>
      <vt:lpstr>'J206'!T_Konsi_Errors</vt:lpstr>
      <vt:lpstr>'J207'!T_Konsi_Errors</vt:lpstr>
      <vt:lpstr>'J208'!T_Konsi_Errors</vt:lpstr>
      <vt:lpstr>'J201'!T_Konsi_Rules_Column</vt:lpstr>
      <vt:lpstr>'J202'!T_Konsi_Rules_Column</vt:lpstr>
      <vt:lpstr>'J203'!T_Konsi_Rules_Column</vt:lpstr>
      <vt:lpstr>'J204'!T_Konsi_Rules_Column</vt:lpstr>
      <vt:lpstr>'J205'!T_Konsi_Rules_Column</vt:lpstr>
      <vt:lpstr>'J206'!T_Konsi_Rules_Column</vt:lpstr>
      <vt:lpstr>'J207'!T_Konsi_Rules_Column</vt:lpstr>
      <vt:lpstr>'J208'!T_Konsi_Rules_Column</vt:lpstr>
      <vt:lpstr>'J201'!T_Konsi_Rules_Cross</vt:lpstr>
      <vt:lpstr>'J202'!T_Konsi_Rules_Cross</vt:lpstr>
      <vt:lpstr>'J203'!T_Konsi_Rules_Cross</vt:lpstr>
      <vt:lpstr>'J204'!T_Konsi_Rules_Cross</vt:lpstr>
      <vt:lpstr>'J205'!T_Konsi_Rules_Cross</vt:lpstr>
      <vt:lpstr>'J206'!T_Konsi_Rules_Cross</vt:lpstr>
      <vt:lpstr>'J207'!T_Konsi_Rules_Cross</vt:lpstr>
      <vt:lpstr>'J208'!T_Konsi_Rules_Cross</vt:lpstr>
      <vt:lpstr>'J205'!T_Konsi_Rules_Force_Single_Cell_Row</vt:lpstr>
      <vt:lpstr>'J201'!T_Konsi_Rules_Row</vt:lpstr>
      <vt:lpstr>'J202'!T_Konsi_Rules_Row</vt:lpstr>
      <vt:lpstr>'J203'!T_Konsi_Rules_Row</vt:lpstr>
      <vt:lpstr>'J204'!T_Konsi_Rules_Row</vt:lpstr>
      <vt:lpstr>'J205'!T_Konsi_Rules_Row</vt:lpstr>
      <vt:lpstr>'J206'!T_Konsi_Rules_Row</vt:lpstr>
      <vt:lpstr>'J207'!T_Konsi_Rules_Row</vt:lpstr>
      <vt:lpstr>'J208'!T_Konsi_Rules_Row</vt:lpstr>
      <vt:lpstr>Start!T_Konsi_Summary</vt:lpstr>
      <vt:lpstr>'J201'!T_Konsi_Warnings</vt:lpstr>
      <vt:lpstr>'J202'!T_Konsi_Warnings</vt:lpstr>
      <vt:lpstr>'J203'!T_Konsi_Warnings</vt:lpstr>
      <vt:lpstr>'J204'!T_Konsi_Warnings</vt:lpstr>
      <vt:lpstr>'J205'!T_Konsi_Warnings</vt:lpstr>
      <vt:lpstr>'J206'!T_Konsi_Warnings</vt:lpstr>
      <vt:lpstr>'J207'!T_Konsi_Warnings</vt:lpstr>
      <vt:lpstr>'J208'!T_Konsi_Warnings</vt:lpstr>
    </vt:vector>
  </TitlesOfParts>
  <Company xsi:nil="true"/>
  <LinksUpToDate>false</LinksUpToDate>
  <SharedDoc>false</SharedDoc>
  <HyperlinksChanged>false</HyperlinksChanged>
  <AppVersion>16.0300</AppVersion>
  <HyperlinkBase xsi:nil="true"/>
  <Template xsi:nil="true"/>
  <Manager xsi:nil="tru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Statistique détaillée de fin d’année, entreprise</dc:title>
  <dc:subject>document d'enquête</dc:subject>
  <dc:creator>SNB BNS</dc:creator>
  <cp:keywords>statistique, document d'enquête</cp:keywords>
  <cp:lastPrinted>2016-09-02T08:52:42Z</cp:lastPrinted>
  <dcterms:created xsi:type="dcterms:W3CDTF">2009-02-17T07:47:47Z</dcterms:created>
  <dcterms:modified xsi:type="dcterms:W3CDTF">2023-06-27T12:44:23Z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el">
    <vt:lpwstr>Statistique détaillée de fin d’année, entreprise</vt:lpwstr>
  </property>
  <property fmtid="{D5CDD505-2E9C-101B-9397-08002B2CF9AE}" pid="3" name="In Arbeit">
    <vt:lpwstr>in Arbeit</vt:lpwstr>
  </property>
  <property fmtid="{D5CDD505-2E9C-101B-9397-08002B2CF9AE}" pid="4" name="Beschreibung1">
    <vt:lpwstr>forms</vt:lpwstr>
  </property>
  <property fmtid="{D5CDD505-2E9C-101B-9397-08002B2CF9AE}" pid="5" name="PublikationBis">
    <vt:lpwstr/>
  </property>
  <property fmtid="{D5CDD505-2E9C-101B-9397-08002B2CF9AE}" pid="6" name="PublikationVon">
    <vt:lpwstr/>
  </property>
  <property fmtid="{D5CDD505-2E9C-101B-9397-08002B2CF9AE}" pid="7" name="GültigkeitsdatumBis">
    <vt:lpwstr/>
  </property>
  <property fmtid="{D5CDD505-2E9C-101B-9397-08002B2CF9AE}" pid="8" name="ContentTypeId">
    <vt:lpwstr>0x0101007D2F1A9EF0CD26458704E34F920B1F40</vt:lpwstr>
  </property>
</Properties>
</file>