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0.xml"/>
  <Override ContentType="application/vnd.openxmlformats-officedocument.spreadsheetml.comments+xml" PartName="/xl/comments13.xml"/>
  <Override ContentType="application/vnd.openxmlformats-officedocument.spreadsheetml.comments+xml" PartName="/xl/comments1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JAHRX(1.8)\Erhebungsmitteldokumente\"/>
    </mc:Choice>
  </mc:AlternateContent>
  <bookViews>
    <workbookView xWindow="-15" yWindow="-30" windowWidth="9585" windowHeight="8040" tabRatio="842"/>
  </bookViews>
  <sheets>
    <sheet name="Start" sheetId="1" r:id="rId1"/>
    <sheet name="JE210" sheetId="13" r:id="rId2"/>
    <sheet name="JE211" sheetId="14" r:id="rId3"/>
    <sheet name="JE212" sheetId="10" r:id="rId4"/>
    <sheet name="Validation" r:id="rId14" sheetId="15"/>
    <sheet name="Mapping" r:id="rId15" sheetId="16"/>
  </sheets>
  <definedNames>
    <definedName name="_xlnm._FilterDatabase" localSheetId="1" hidden="1">'JE210'!$G$19:$K$48</definedName>
    <definedName name="_xlnm._FilterDatabase" localSheetId="2" hidden="1">'JE211'!$G$19:$K$25</definedName>
    <definedName name="_xlnm._FilterDatabase" localSheetId="3" hidden="1">'JE212'!$G$19:$K$24</definedName>
    <definedName name="C_BIL.AKT.HYP" localSheetId="1" hidden="true">'JE210'!$K$21:$K$48</definedName>
    <definedName name="C_BIL.AKT.HYP.HC001" localSheetId="3" hidden="true">'JE212'!$K$21:$L$24</definedName>
    <definedName name="C_BIL.AKT.HYP.HC002" localSheetId="2" hidden="true">'JE211'!$K$22:$K$25</definedName>
    <definedName name="C_BIL.PAS.VKE.KOV" localSheetId="1" hidden="true">'JE210'!$L$21:$M$48</definedName>
    <definedName name="D1_AG" localSheetId="1" hidden="true">'JE210'!$K$39:$M$39</definedName>
    <definedName name="D1_AI" localSheetId="1" hidden="true">'JE210'!$K$36:$M$36</definedName>
    <definedName name="D1_AR" localSheetId="1" hidden="true">'JE210'!$K$35:$M$35</definedName>
    <definedName name="D1_BE" localSheetId="1" hidden="true">'JE210'!$K$22:$M$22</definedName>
    <definedName name="D1_BL" localSheetId="1" hidden="true">'JE210'!$K$33:$M$33</definedName>
    <definedName name="D1_BS" localSheetId="1" hidden="true">'JE210'!$K$32:$M$32</definedName>
    <definedName name="D1_FR" localSheetId="1" hidden="true">'JE210'!$K$30:$M$30</definedName>
    <definedName name="D1_GE" localSheetId="1" hidden="true">'JE210'!$K$45:$M$45</definedName>
    <definedName name="D1_GL" localSheetId="1" hidden="true">'JE210'!$K$28:$M$28</definedName>
    <definedName name="D1_GR" localSheetId="1" hidden="true">'JE210'!$K$38:$M$38</definedName>
    <definedName name="D1_I" localSheetId="1" hidden="true">'JE210'!$K$48:$M$48</definedName>
    <definedName name="D1_I" localSheetId="2" hidden="true">'JE211'!$K$22:$K$25</definedName>
    <definedName name="D1_I" localSheetId="3" hidden="true">'JE212'!$K$21:$L$24</definedName>
    <definedName name="D1_JU" localSheetId="1" hidden="true">'JE210'!$K$46:$M$46</definedName>
    <definedName name="D1_LIE" localSheetId="1" hidden="true">'JE210'!$K$47:$M$47</definedName>
    <definedName name="D1_LU" localSheetId="1" hidden="true">'JE210'!$K$23:$M$23</definedName>
    <definedName name="D1_NE" localSheetId="1" hidden="true">'JE210'!$K$44:$M$44</definedName>
    <definedName name="D1_NW" localSheetId="1" hidden="true">'JE210'!$K$27:$M$27</definedName>
    <definedName name="D1_OW" localSheetId="1" hidden="true">'JE210'!$K$26:$M$26</definedName>
    <definedName name="D1_SG" localSheetId="1" hidden="true">'JE210'!$K$37:$M$37</definedName>
    <definedName name="D1_SH" localSheetId="1" hidden="true">'JE210'!$K$34:$M$34</definedName>
    <definedName name="D1_SO" localSheetId="1" hidden="true">'JE210'!$K$31:$M$31</definedName>
    <definedName name="D1_SZ" localSheetId="1" hidden="true">'JE210'!$K$25:$M$25</definedName>
    <definedName name="D1_TG" localSheetId="1" hidden="true">'JE210'!$K$40:$M$40</definedName>
    <definedName name="D1_TI" localSheetId="1" hidden="true">'JE210'!$K$41:$M$41</definedName>
    <definedName name="D1_UR" localSheetId="1" hidden="true">'JE210'!$K$24:$M$24</definedName>
    <definedName name="D1_VD" localSheetId="1" hidden="true">'JE210'!$K$42:$M$42</definedName>
    <definedName name="D1_VS" localSheetId="1" hidden="true">'JE210'!$K$43:$M$43</definedName>
    <definedName name="D1_ZG" localSheetId="1" hidden="true">'JE210'!$K$29:$M$29</definedName>
    <definedName name="D1_ZH" localSheetId="1" hidden="true">'JE210'!$K$21:$M$21</definedName>
    <definedName name="D2_ABN" localSheetId="2" hidden="true">'JE211'!$K$24</definedName>
    <definedName name="D2_ANZ" localSheetId="1" hidden="true">'JE210'!$M$21:$M$48</definedName>
    <definedName name="D2_BET" localSheetId="1" hidden="true">'JE210'!$L$21:$L$48</definedName>
    <definedName name="D2_FVZ" localSheetId="3" hidden="true">'JE212'!$L$21:$L$24</definedName>
    <definedName name="D2_SEB" localSheetId="2" hidden="true">'JE211'!$K$25</definedName>
    <definedName name="D2_SEV" localSheetId="2" hidden="true">'JE211'!$K$22</definedName>
    <definedName name="D2_T" localSheetId="3" hidden="true">'JE212'!$K$21:$K$24</definedName>
    <definedName name="D2_ZUN" localSheetId="2" hidden="true">'JE211'!$K$23</definedName>
    <definedName name="D3_BG1" localSheetId="3" hidden="true">'JE212'!$K$22:$L$22</definedName>
    <definedName name="D3_BG2" localSheetId="3" hidden="true">'JE212'!$K$23:$L$23</definedName>
    <definedName name="D3_BG3" localSheetId="3" hidden="true">'JE212'!$K$24:$L$24</definedName>
    <definedName name="D3_KUE" localSheetId="1" hidden="true">'JE210'!$L$21:$M$48</definedName>
    <definedName name="D3_T" localSheetId="3" hidden="true">'JE212'!$K$21:$L$21</definedName>
    <definedName name="_xlnm.Print_Area" localSheetId="1">'JE210'!$K$21:$P$49</definedName>
    <definedName name="_xlnm.Print_Area" localSheetId="2">'JE211'!$K$22:$P$26</definedName>
    <definedName name="_xlnm.Print_Area" localSheetId="3">'JE212'!$K$21:$Q$25</definedName>
    <definedName name="_xlnm.Print_Area" localSheetId="0">Start!$A$1:$H$39</definedName>
    <definedName name="_xlnm.Print_Titles" localSheetId="1">'JE210'!$A:$J,'JE210'!$1:$20</definedName>
    <definedName name="_xlnm.Print_Titles" localSheetId="2">'JE211'!$A:$J,'JE211'!$1:$20</definedName>
    <definedName name="_xlnm.Print_Titles" localSheetId="3">'JE212'!$A:$J,'JE212'!$1:$20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'JE210'!$G:$J,'JE210'!$19:$20</definedName>
    <definedName name="INTERNAL" localSheetId="2">'JE211'!$G:$J,'JE211'!$19:$20</definedName>
    <definedName name="INTERNAL" localSheetId="3">'JE212'!$G:$J,'JE212'!$19:$20</definedName>
    <definedName name="P_Subtitle">Start!$B$8</definedName>
    <definedName name="P_Title">Start!$B$7</definedName>
    <definedName name="T_Konsi_Errors" localSheetId="1" hidden="true">'JE210'!$B$5</definedName>
    <definedName name="T_Konsi_Errors" localSheetId="2" hidden="true">'JE211'!$B$5</definedName>
    <definedName name="T_Konsi_Errors" localSheetId="3" hidden="true">'JE212'!$B$5</definedName>
    <definedName name="T_Konsi_Rules_Column" localSheetId="1" hidden="true">'JE210'!$K$51</definedName>
    <definedName name="T_Konsi_Rules_Column" localSheetId="2" hidden="true">'JE211'!$K$28</definedName>
    <definedName name="T_Konsi_Rules_Column" localSheetId="3" hidden="true">'JE212'!$K$27</definedName>
    <definedName name="T_Konsi_Rules_Cross" localSheetId="1" hidden="true">'JE210'!$P$51</definedName>
    <definedName name="T_Konsi_Rules_Cross" localSheetId="2" hidden="true">'JE211'!$N$28</definedName>
    <definedName name="T_Konsi_Rules_Cross" localSheetId="3" hidden="true">'JE212'!$O$27</definedName>
    <definedName name="T_Konsi_Rules_Force_Single_Cell_Row" localSheetId="2" hidden="true">'JE211'!$D$1</definedName>
    <definedName name="T_Konsi_Rules_Row" localSheetId="1" hidden="true">'JE210'!$P$21</definedName>
    <definedName name="T_Konsi_Rules_Row" localSheetId="2" hidden="true">'JE211'!$N$22</definedName>
    <definedName name="T_Konsi_Rules_Row" localSheetId="3" hidden="true">'JE212'!$O$21</definedName>
    <definedName name="T_Konsi_Summary" localSheetId="0" hidden="true">Start!$D$21</definedName>
    <definedName name="T_Konsi_Warnings" localSheetId="1" hidden="true">'JE210'!$B$6</definedName>
    <definedName name="T_Konsi_Warnings" localSheetId="2" hidden="true">'JE211'!$B$6</definedName>
    <definedName name="T_Konsi_Warnings" localSheetId="3" hidden="true">'JE212'!$B$6</definedName>
    <definedName name="Z_CB120B31_F776_4B30_B33D_0B8FCFE1E658_.wvu.Cols" localSheetId="1" hidden="1">'JE210'!$A:$A,'JE210'!$E:$J,'JE210'!$Q:$S,'JE210'!$V:$V</definedName>
    <definedName name="Z_CB120B31_F776_4B30_B33D_0B8FCFE1E658_.wvu.Cols" localSheetId="2" hidden="1">'JE211'!$A:$A,'JE211'!$E:$J,'JE211'!$O:$Q,'JE211'!$T:$T</definedName>
    <definedName name="Z_CB120B31_F776_4B30_B33D_0B8FCFE1E658_.wvu.Cols" localSheetId="3" hidden="1">'JE212'!$A:$A,'JE212'!$E:$J,'JE212'!$P:$R,'JE212'!$U:$U</definedName>
    <definedName name="Z_CB120B31_F776_4B30_B33D_0B8FCFE1E658_.wvu.PrintArea" localSheetId="1" hidden="1">'JE210'!$K$21:$N$49</definedName>
    <definedName name="Z_CB120B31_F776_4B30_B33D_0B8FCFE1E658_.wvu.PrintArea" localSheetId="2" hidden="1">'JE211'!$K$22:$L$26</definedName>
    <definedName name="Z_CB120B31_F776_4B30_B33D_0B8FCFE1E658_.wvu.PrintArea" localSheetId="3" hidden="1">'JE212'!$K$21:$M$25</definedName>
    <definedName name="Z_CB120B31_F776_4B30_B33D_0B8FCFE1E658_.wvu.PrintArea" localSheetId="0" hidden="1">Start!$A$1:$H$39</definedName>
    <definedName name="Z_CB120B31_F776_4B30_B33D_0B8FCFE1E658_.wvu.PrintTitles" localSheetId="1" hidden="1">'JE210'!$A:$J,'JE210'!$1:$19</definedName>
    <definedName name="Z_CB120B31_F776_4B30_B33D_0B8FCFE1E658_.wvu.PrintTitles" localSheetId="2" hidden="1">'JE211'!$A:$J,'JE211'!$1:$19</definedName>
    <definedName name="Z_CB120B31_F776_4B30_B33D_0B8FCFE1E658_.wvu.PrintTitles" localSheetId="3" hidden="1">'JE212'!$A:$J,'JE212'!$1:$19</definedName>
    <definedName name="Z_CB120B31_F776_4B30_B33D_0B8FCFE1E658_.wvu.Rows" localSheetId="1" hidden="1">'JE210'!$6:$13</definedName>
    <definedName name="Z_CB120B31_F776_4B30_B33D_0B8FCFE1E658_.wvu.Rows" localSheetId="2" hidden="1">'JE211'!$6:$14</definedName>
    <definedName name="Z_CB120B31_F776_4B30_B33D_0B8FCFE1E658_.wvu.Rows" localSheetId="3" hidden="1">'JE212'!$6:$14</definedName>
    <definedName name="Z_CB120B31_F776_4B30_B33D_0B8FCFE1E658_.wvu.Rows" localSheetId="0" hidden="1">Start!$24:$24</definedName>
    <definedName name="Validation_D001_JE210_K48_0" hidden="true">JE210!$K$21:$K$48,'JE210'!$K$48</definedName>
    <definedName name="Validation_D001_JE210_L48_0" hidden="true">JE210!$L$21:$L$48,'JE210'!$L$48</definedName>
    <definedName name="Validation_D001_JE210_M48_0" hidden="true">JE210!$M$21:$M$48,'JE210'!$M$48</definedName>
    <definedName name="Validation_D002_JE210_M21_0" hidden="true">JE210!$L$21:$M$21,'JE210'!$M$21</definedName>
    <definedName name="Validation_D002_JE210_M22_0" hidden="true">JE210!$L$22:$M$22,'JE210'!$M$22</definedName>
    <definedName name="Validation_D002_JE210_M23_0" hidden="true">JE210!$L$23:$M$23,'JE210'!$M$23</definedName>
    <definedName name="Validation_D002_JE210_M24_0" hidden="true">JE210!$L$24:$M$24,'JE210'!$M$24</definedName>
    <definedName name="Validation_D002_JE210_M25_0" hidden="true">JE210!$L$25:$M$25,'JE210'!$M$25</definedName>
    <definedName name="Validation_D002_JE210_M26_0" hidden="true">JE210!$L$26:$M$26,'JE210'!$M$26</definedName>
    <definedName name="Validation_D002_JE210_M27_0" hidden="true">JE210!$L$27:$M$27,'JE210'!$M$27</definedName>
    <definedName name="Validation_D002_JE210_M28_0" hidden="true">JE210!$L$28:$M$28,'JE210'!$M$28</definedName>
    <definedName name="Validation_D002_JE210_M29_0" hidden="true">JE210!$L$29:$M$29,'JE210'!$M$29</definedName>
    <definedName name="Validation_D002_JE210_M30_0" hidden="true">JE210!$L$30:$M$30,'JE210'!$M$30</definedName>
    <definedName name="Validation_D002_JE210_M31_0" hidden="true">JE210!$L$31:$M$31,'JE210'!$M$31</definedName>
    <definedName name="Validation_D002_JE210_M32_0" hidden="true">JE210!$L$32:$M$32,'JE210'!$M$32</definedName>
    <definedName name="Validation_D002_JE210_M33_0" hidden="true">JE210!$L$33:$M$33,'JE210'!$M$33</definedName>
    <definedName name="Validation_D002_JE210_M34_0" hidden="true">JE210!$L$34:$M$34,'JE210'!$M$34</definedName>
    <definedName name="Validation_D002_JE210_M35_0" hidden="true">JE210!$L$35:$M$35,'JE210'!$M$35</definedName>
    <definedName name="Validation_D002_JE210_M36_0" hidden="true">JE210!$L$36:$M$36,'JE210'!$M$36</definedName>
    <definedName name="Validation_D002_JE210_M37_0" hidden="true">JE210!$L$37:$M$37,'JE210'!$M$37</definedName>
    <definedName name="Validation_D002_JE210_M38_0" hidden="true">JE210!$L$38:$M$38,'JE210'!$M$38</definedName>
    <definedName name="Validation_D002_JE210_M39_0" hidden="true">JE210!$L$39:$M$39,'JE210'!$M$39</definedName>
    <definedName name="Validation_D002_JE210_M40_0" hidden="true">JE210!$L$40:$M$40,'JE210'!$M$40</definedName>
    <definedName name="Validation_D002_JE210_M41_0" hidden="true">JE210!$L$41:$M$41,'JE210'!$M$41</definedName>
    <definedName name="Validation_D002_JE210_M42_0" hidden="true">JE210!$L$42:$M$42,'JE210'!$M$42</definedName>
    <definedName name="Validation_D002_JE210_M43_0" hidden="true">JE210!$L$43:$M$43,'JE210'!$M$43</definedName>
    <definedName name="Validation_D002_JE210_M44_0" hidden="true">JE210!$L$44:$M$44,'JE210'!$M$44</definedName>
    <definedName name="Validation_D002_JE210_M45_0" hidden="true">JE210!$L$45:$M$45,'JE210'!$M$45</definedName>
    <definedName name="Validation_D002_JE210_M46_0" hidden="true">JE210!$L$46:$M$46,'JE210'!$M$46</definedName>
    <definedName name="Validation_D002_JE210_M47_0" hidden="true">JE210!$L$47:$M$47,'JE210'!$M$47</definedName>
    <definedName name="Validation_D002_JE210_M48_0" hidden="true">JE210!$L$48:$M$48,'JE210'!$M$48</definedName>
    <definedName name="Validation_D005_JE211_K25_0" hidden="true">JE211!$K$22:$K$25,'JE211'!$K$25</definedName>
    <definedName name="Validation_D003_JE212_K21_0" hidden="true">JE212!$K$21:$L$21,'JE212'!$K$21</definedName>
    <definedName name="Validation_D003_JE212_K22_0" hidden="true">JE212!$K$22:$L$22,'JE212'!$K$22</definedName>
    <definedName name="Validation_D003_JE212_K23_0" hidden="true">JE212!$K$23:$L$23,'JE212'!$K$23</definedName>
    <definedName name="Validation_D003_JE212_K24_0" hidden="true">JE212!$K$24:$L$24,'JE212'!$K$24</definedName>
    <definedName name="Validation_D004_JE212_K21_0" hidden="true">JE212!$K$21:$K$24,'JE212'!$K$21</definedName>
    <definedName name="Validation_D004_JE212_L21_0" hidden="true">JE212!$L$21:$L$24,'JE212'!$L$21</definedName>
    <definedName name="ValidationSummary_JE210_ERROR" hidden="true">Validation!B9</definedName>
    <definedName name="ValidationSummary_JE211_ERROR" hidden="true">Validation!B12</definedName>
    <definedName name="ValidationSummary_JE212_ERROR" hidden="true">Validation!B15</definedName>
    <definedName name="ValidationSummary_Total_ERROR" hidden="true">Validation!B5</definedName>
    <definedName name="_xlnm._FilterDatabase" localSheetId="4" hidden="true">Validation!$A$18:$F$57</definedName>
    <definedName name="_xlnm._FilterDatabase" localSheetId="5" hidden="true">Mapping!$A$3:$C$99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K2" i="10" l="1"/>
  <c r="K1" i="10"/>
  <c r="K2" i="14"/>
  <c r="K1" i="14"/>
  <c r="K2" i="13"/>
  <c r="K1" i="13"/>
  <c r="B31" i="1" l="1"/>
  <c r="B1" i="14" l="1"/>
  <c r="B1" i="10"/>
  <c r="H36" i="1" l="1"/>
  <c r="H34" i="1" s="1"/>
  <c r="H33" i="1" l="1"/>
  <c r="B4" i="10"/>
  <c r="B3" i="10"/>
  <c r="B4" i="14"/>
  <c r="B3" i="14"/>
  <c r="F25" i="14" l="1"/>
  <c r="F24" i="14"/>
  <c r="F23" i="14"/>
  <c r="F22" i="14"/>
  <c r="K18" i="14"/>
  <c r="B4" i="13" l="1"/>
  <c r="B3" i="13"/>
  <c r="B1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M18" i="13"/>
  <c r="L18" i="13"/>
  <c r="K18" i="13"/>
  <c r="F22" i="10" l="1"/>
  <c r="F23" i="10"/>
  <c r="F24" i="10"/>
  <c r="L18" i="10" l="1"/>
  <c r="F21" i="10"/>
  <c r="K18" i="10"/>
</calcChain>
</file>

<file path=xl/comments10.xml><?xml version="1.0" encoding="utf-8"?>
<comments xmlns="http://schemas.openxmlformats.org/spreadsheetml/2006/main">
  <authors>
    <author/>
    <author>SNB</author>
  </authors>
  <commentList>
    <comment ref="O21" authorId="1">
      <text>
        <t>Vérification 'dont' Total Type de rémunération avec sous-position à taux fixe</t>
      </text>
    </comment>
    <comment ref="O22" authorId="1">
      <text>
        <t>Vérification 'dont' Total Type de rémunération avec sous-position à taux fixe</t>
      </text>
    </comment>
    <comment ref="O23" authorId="1">
      <text>
        <t>Vérification 'dont' Total Type de rémunération avec sous-position à taux fixe</t>
      </text>
    </comment>
    <comment ref="O24" authorId="1">
      <text>
        <t>Vérification 'dont' Total Type de rémunération avec sous-position à taux fixe</t>
      </text>
    </comment>
    <comment ref="K27" authorId="1">
      <text>
        <t>Total Rangs</t>
      </text>
    </comment>
    <comment ref="L27" authorId="1">
      <text>
        <t>Total Rangs</t>
      </text>
    </comment>
  </commentList>
</comments>
</file>

<file path=xl/comments13.xml><?xml version="1.0" encoding="utf-8"?>
<comments xmlns="http://schemas.openxmlformats.org/spreadsheetml/2006/main">
  <authors>
    <author/>
    <author>SNB</author>
  </authors>
  <commentList>
    <comment ref="P21" authorId="1">
      <text>
        <t>En milliers de francs et Nombre tous = 0 ou &gt; 0</t>
      </text>
    </comment>
    <comment ref="P22" authorId="1">
      <text>
        <t>En milliers de francs et Nombre tous = 0 ou &gt; 0</t>
      </text>
    </comment>
    <comment ref="P23" authorId="1">
      <text>
        <t>En milliers de francs et Nombre tous = 0 ou &gt; 0</t>
      </text>
    </comment>
    <comment ref="P24" authorId="1">
      <text>
        <t>En milliers de francs et Nombre tous = 0 ou &gt; 0</t>
      </text>
    </comment>
    <comment ref="P25" authorId="1">
      <text>
        <t>En milliers de francs et Nombre tous = 0 ou &gt; 0</t>
      </text>
    </comment>
    <comment ref="P26" authorId="1">
      <text>
        <t>En milliers de francs et Nombre tous = 0 ou &gt; 0</t>
      </text>
    </comment>
    <comment ref="P27" authorId="1">
      <text>
        <t>En milliers de francs et Nombre tous = 0 ou &gt; 0</t>
      </text>
    </comment>
    <comment ref="P28" authorId="1">
      <text>
        <t>En milliers de francs et Nombre tous = 0 ou &gt; 0</t>
      </text>
    </comment>
    <comment ref="P29" authorId="1">
      <text>
        <t>En milliers de francs et Nombre tous = 0 ou &gt; 0</t>
      </text>
    </comment>
    <comment ref="P30" authorId="1">
      <text>
        <t>En milliers de francs et Nombre tous = 0 ou &gt; 0</t>
      </text>
    </comment>
    <comment ref="P31" authorId="1">
      <text>
        <t>En milliers de francs et Nombre tous = 0 ou &gt; 0</t>
      </text>
    </comment>
    <comment ref="P32" authorId="1">
      <text>
        <t>En milliers de francs et Nombre tous = 0 ou &gt; 0</t>
      </text>
    </comment>
    <comment ref="P33" authorId="1">
      <text>
        <t>En milliers de francs et Nombre tous = 0 ou &gt; 0</t>
      </text>
    </comment>
    <comment ref="P34" authorId="1">
      <text>
        <t>En milliers de francs et Nombre tous = 0 ou &gt; 0</t>
      </text>
    </comment>
    <comment ref="P35" authorId="1">
      <text>
        <t>En milliers de francs et Nombre tous = 0 ou &gt; 0</t>
      </text>
    </comment>
    <comment ref="P36" authorId="1">
      <text>
        <t>En milliers de francs et Nombre tous = 0 ou &gt; 0</t>
      </text>
    </comment>
    <comment ref="P37" authorId="1">
      <text>
        <t>En milliers de francs et Nombre tous = 0 ou &gt; 0</t>
      </text>
    </comment>
    <comment ref="P38" authorId="1">
      <text>
        <t>En milliers de francs et Nombre tous = 0 ou &gt; 0</t>
      </text>
    </comment>
    <comment ref="P39" authorId="1">
      <text>
        <t>En milliers de francs et Nombre tous = 0 ou &gt; 0</t>
      </text>
    </comment>
    <comment ref="P40" authorId="1">
      <text>
        <t>En milliers de francs et Nombre tous = 0 ou &gt; 0</t>
      </text>
    </comment>
    <comment ref="P41" authorId="1">
      <text>
        <t>En milliers de francs et Nombre tous = 0 ou &gt; 0</t>
      </text>
    </comment>
    <comment ref="P42" authorId="1">
      <text>
        <t>En milliers de francs et Nombre tous = 0 ou &gt; 0</t>
      </text>
    </comment>
    <comment ref="P43" authorId="1">
      <text>
        <t>En milliers de francs et Nombre tous = 0 ou &gt; 0</t>
      </text>
    </comment>
    <comment ref="P44" authorId="1">
      <text>
        <t>En milliers de francs et Nombre tous = 0 ou &gt; 0</t>
      </text>
    </comment>
    <comment ref="P45" authorId="1">
      <text>
        <t>En milliers de francs et Nombre tous = 0 ou &gt; 0</t>
      </text>
    </comment>
    <comment ref="P46" authorId="1">
      <text>
        <t>En milliers de francs et Nombre tous = 0 ou &gt; 0</t>
      </text>
    </comment>
    <comment ref="P47" authorId="1">
      <text>
        <t>En milliers de francs et Nombre tous = 0 ou &gt; 0</t>
      </text>
    </comment>
    <comment ref="P48" authorId="1">
      <text>
        <t>En milliers de francs et Nombre tous = 0 ou &gt; 0</t>
      </text>
    </comment>
    <comment ref="K51" authorId="1">
      <text>
        <t>Total Suisse</t>
      </text>
    </comment>
    <comment ref="L51" authorId="1">
      <text>
        <t>Total Suisse</t>
      </text>
    </comment>
    <comment ref="M51" authorId="1">
      <text>
        <t>Total Suisse</t>
      </text>
    </comment>
    <comment ref="P51" authorId="1">
      <text>
        <t>Identié Créances hypothécaires, Suisse</t>
      </text>
    </comment>
  </commentList>
</comments>
</file>

<file path=xl/comments14.xml><?xml version="1.0" encoding="utf-8"?>
<comments xmlns="http://schemas.openxmlformats.org/spreadsheetml/2006/main">
  <authors>
    <author/>
    <author>SNB</author>
  </authors>
  <commentList>
    <comment ref="N25" authorId="1">
      <text>
        <t>Calcul Montant en fin d'année</t>
      </text>
    </comment>
  </commentList>
</comments>
</file>

<file path=xl/sharedStrings.xml><?xml version="1.0" encoding="utf-8"?>
<sst xmlns="http://schemas.openxmlformats.org/spreadsheetml/2006/main" count="702" uniqueCount="447">
  <si>
    <t>XXXXXX</t>
  </si>
  <si>
    <t>Total</t>
  </si>
  <si>
    <t>Category</t>
  </si>
  <si>
    <t>D3</t>
  </si>
  <si>
    <t>JAHR_UEB</t>
  </si>
  <si>
    <t>JE210-JE212</t>
  </si>
  <si>
    <t>Uri</t>
  </si>
  <si>
    <t>Schwyz</t>
  </si>
  <si>
    <t>Tessin</t>
  </si>
  <si>
    <t>Jura</t>
  </si>
  <si>
    <t>JE210</t>
  </si>
  <si>
    <t>JE211</t>
  </si>
  <si>
    <t>JE212</t>
  </si>
  <si>
    <t>D1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</si>
  <si>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</si>
  <si>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</si>
  <si>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</si>
  <si>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</si>
  <si>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</si>
  <si>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</si>
  <si>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</si>
  <si>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</si>
  <si>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</si>
  <si>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</si>
  <si>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</si>
  <si>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</si>
  <si>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</si>
  <si>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</si>
  <si>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</si>
  <si>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</si>
  <si>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</si>
  <si>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</si>
  <si>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</si>
  <si>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</si>
  <si>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</si>
  <si>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</si>
  <si>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</si>
  <si>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</si>
  <si>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</si>
  <si>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</si>
  <si>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LIE</t>
  </si>
  <si>
    <t>T</t>
  </si>
  <si>
    <t>D2_BET</t>
  </si>
  <si>
    <t>D2_ANZ</t>
  </si>
  <si>
    <t>D1_I</t>
  </si>
  <si>
    <t>I</t>
  </si>
  <si>
    <t>D2_T</t>
  </si>
  <si>
    <t>D2_FVZ</t>
  </si>
  <si>
    <t>BG1</t>
  </si>
  <si>
    <t>BG2</t>
  </si>
  <si>
    <t>BG3</t>
  </si>
  <si>
    <t>D2</t>
  </si>
  <si>
    <t>D1_ZH</t>
  </si>
  <si>
    <t>D1_BE</t>
  </si>
  <si>
    <t>D1_LU</t>
  </si>
  <si>
    <t>D1_UR</t>
  </si>
  <si>
    <t>D1_SZ</t>
  </si>
  <si>
    <t>D1_OW</t>
  </si>
  <si>
    <t>D1_NW</t>
  </si>
  <si>
    <t>D1_GL</t>
  </si>
  <si>
    <t>D1_ZG</t>
  </si>
  <si>
    <t>D1_FR</t>
  </si>
  <si>
    <t>D1_SO</t>
  </si>
  <si>
    <t>D1_BS</t>
  </si>
  <si>
    <t>D1_BL</t>
  </si>
  <si>
    <t>D1_SH</t>
  </si>
  <si>
    <t>D1_AR</t>
  </si>
  <si>
    <t>D1_AI</t>
  </si>
  <si>
    <t>D1_SG</t>
  </si>
  <si>
    <t>D1_GR</t>
  </si>
  <si>
    <t>D1_AG</t>
  </si>
  <si>
    <t>D1_TG</t>
  </si>
  <si>
    <t>D1_TI</t>
  </si>
  <si>
    <t>D1_VD</t>
  </si>
  <si>
    <t>D1_VS</t>
  </si>
  <si>
    <t>D1_NE</t>
  </si>
  <si>
    <t>D1_GE</t>
  </si>
  <si>
    <t>D1_JU</t>
  </si>
  <si>
    <t>D1_LIE</t>
  </si>
  <si>
    <t>C_BIL.AKT.HYP</t>
  </si>
  <si>
    <t>C_BIL.PAS.VKE.KOV, D3_KUE</t>
  </si>
  <si>
    <t>Statistique détaillée de fin d’année</t>
  </si>
  <si>
    <t>Entreprise</t>
  </si>
  <si>
    <t>Date de référence</t>
  </si>
  <si>
    <t>jj.mm.aaaa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</si>
  <si>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</si>
  <si>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Enquête</t>
  </si>
  <si>
    <t>Version</t>
  </si>
  <si>
    <t>Raison sociale:</t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</si>
  <si>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</si>
  <si>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</t>
    </r>
  </si>
  <si>
    <t>Banque nationale suisse</t>
  </si>
  <si>
    <t>Questions concernant les enquêtes:</t>
  </si>
  <si>
    <t>Case postale</t>
  </si>
  <si>
    <t>CH-8022 Zurich</t>
  </si>
  <si>
    <t>Objet:</t>
  </si>
  <si>
    <t>En milliers de francs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</si>
  <si>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</si>
  <si>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</si>
  <si>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</si>
  <si>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</si>
  <si>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</si>
  <si>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</si>
  <si>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</si>
  <si>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</si>
  <si>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</si>
  <si>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</si>
  <si>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</si>
  <si>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</si>
  <si>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</si>
  <si>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</si>
  <si>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</si>
  <si>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</si>
  <si>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</si>
  <si>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</si>
  <si>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</si>
  <si>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</si>
  <si>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</si>
  <si>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</si>
  <si>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Principauté de Liechtenstein</t>
  </si>
  <si>
    <t>Créances hypothécaires</t>
  </si>
  <si>
    <t>en milliers de francs</t>
  </si>
  <si>
    <t>Nombre</t>
  </si>
  <si>
    <t>En milliiers de francs / Nombre</t>
  </si>
  <si>
    <t>Suisse</t>
  </si>
  <si>
    <t>dont: dénonçables</t>
  </si>
  <si>
    <t>Montant à la fin de l'année précédente</t>
  </si>
  <si>
    <t xml:space="preserve"> Augmentations</t>
  </si>
  <si>
    <t>Diminutions</t>
  </si>
  <si>
    <t>à taux fixe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</si>
  <si>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rang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</si>
  <si>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rang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</si>
  <si>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rang et autres</t>
    </r>
  </si>
  <si>
    <t>fr</t>
  </si>
  <si>
    <t>Données complémentaires B</t>
  </si>
  <si>
    <t>Données complementaires</t>
  </si>
  <si>
    <t>Répartition de postes du bilan selon le canton et indication pour le Liechtenstein</t>
  </si>
  <si>
    <t>C_BIL.AKT.HYP.HC002</t>
  </si>
  <si>
    <t>C_BIL.AKT.HYP.HC001</t>
  </si>
  <si>
    <t>SEV</t>
  </si>
  <si>
    <t>ZUN</t>
  </si>
  <si>
    <t>ABN</t>
  </si>
  <si>
    <t>SEB</t>
  </si>
  <si>
    <t>Nombre d'erreurs</t>
  </si>
  <si>
    <t>Nombre d'avertissements</t>
  </si>
  <si>
    <t>Montant en fin d'année</t>
  </si>
  <si>
    <t>1.1</t>
  </si>
  <si>
    <t>Tél.: +41 58 631 00 00</t>
  </si>
  <si>
    <t>Code BNS</t>
  </si>
  <si>
    <t>2</t>
  </si>
  <si>
    <t>Créances hypothécaires dont le gage est situé en Suisse, selon le rang et la rémunération</t>
  </si>
  <si>
    <t>Variations des créances hypothécaires dont le gage est situé en Suisse</t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</si>
  <si>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https://emi.snb.ch/fr/emi/JAHRX</t>
    </r>
  </si>
  <si>
    <t>Examens de la cohérence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</si>
  <si>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</si>
  <si>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t>Formulaire(s)</t>
  </si>
  <si>
    <t>Révision</t>
  </si>
  <si>
    <t>Langue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</si>
  <si>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le formulaire, à remplir chaque année doit être remis à la BNS</t>
    </r>
    <r>
      <rPr>
        <b/>
        <sz val="10"/>
        <rFont val="Arial"/>
        <family val="2"/>
      </rPr>
      <t xml:space="preserve"> jusqu’au 31 mars.</t>
    </r>
  </si>
  <si>
    <t>Commande de formulaires d’enquête:</t>
  </si>
  <si>
    <t>Formulaire</t>
  </si>
  <si>
    <t>Statistique</t>
  </si>
  <si>
    <t>Engagements résultant des dépôts de la clientèle, sans les fonds déposés dans le cadre de la prévoyance liée</t>
  </si>
  <si>
    <t>4</t>
  </si>
  <si>
    <t>Tableau</t>
  </si>
  <si>
    <t>Code de la règle</t>
  </si>
  <si>
    <t>Nom</t>
  </si>
  <si>
    <t>Règle Excel</t>
  </si>
  <si>
    <t>Règle basée sur le contenu</t>
  </si>
  <si>
    <t>Evaluation</t>
  </si>
  <si>
    <t>JE210,JE211,JE212</t>
  </si>
  <si>
    <t>JAHR_UEB_AKT.KD001</t>
  </si>
  <si>
    <t>Identié Créances hypothécaires, Suisse</t>
  </si>
  <si>
    <t>AND('JE210'!K48='JE212'!K21(±0.5),'JE210'!K48='JE211'!K25(±0.5))</t>
  </si>
  <si>
    <t>AND(BIL.AKT.HYP{I}=BIL.AKT.HYP.HC001{I,T,T}(±0.5),BIL.AKT.HYP{I}=BIL.AKT.HYP.HC002{I,SEB}(±0.5))</t>
  </si>
  <si>
    <t>JAHR_UEB_D.D001</t>
  </si>
  <si>
    <t>Total Suisse</t>
  </si>
  <si>
    <t>K48=K47+SUM(K39,K36,K35,K22,K33,K32,K30,K45,K28,K38,K46,K23,K44,K27,K26,K37,K34,K31,K25,K40,K41,K24,K42,K43,K29,K21)(±0.5)</t>
  </si>
  <si>
    <t>BIL.AKT.HYP{I}=BIL.AKT.HYP{LIE}+SUM(BIL.AKT.HYP{AG},BIL.AKT.HYP{AI},BIL.AKT.HYP{AR},BIL.AKT.HYP{BE},BIL.AKT.HYP{BL},BIL.AKT.HYP{BS},BIL.AKT.HYP{FR},BIL.AKT.HYP{GE},BIL.AKT.HYP{GL},BIL.AKT.HYP{GR},BIL.AKT.HYP{JU},BIL.AKT.HYP{LU},BIL.AKT.HYP{NE},BIL.AKT.HYP{NW},BIL.AKT.HYP{OW},BIL.AKT.HYP{SG},BIL.AKT.HYP{SH},BIL.AKT.HYP{SO},BIL.AKT.HYP{SZ},BIL.AKT.HYP{TG},BIL.AKT.HYP{TI},BIL.AKT.HYP{UR},BIL.AKT.HYP{VD},BIL.AKT.HYP{VS},BIL.AKT.HYP{ZG},BIL.AKT.HYP{ZH})(±0.5)</t>
  </si>
  <si>
    <t>L48=L47+SUM(L39,L36,L35,L22,L33,L32,L30,L45,L28,L38,L46,L23,L44,L27,L26,L37,L34,L31,L25,L40,L41,L24,L42,L43,L29,L21)(±0.5)</t>
  </si>
  <si>
    <t>BIL.PAS.VKE.KOV{I,BET,KUE}=BIL.PAS.VKE.KOV{LIE,BET,KUE}+SUM(BIL.PAS.VKE.KOV{AG,BET,KUE},BIL.PAS.VKE.KOV{AI,BET,KUE},BIL.PAS.VKE.KOV{AR,BET,KUE},BIL.PAS.VKE.KOV{BE,BET,KUE},BIL.PAS.VKE.KOV{BL,BET,KUE},BIL.PAS.VKE.KOV{BS,BET,KUE},BIL.PAS.VKE.KOV{FR,BET,KUE},BIL.PAS.VKE.KOV{GE,BET,KUE},BIL.PAS.VKE.KOV{GL,BET,KUE},BIL.PAS.VKE.KOV{GR,BET,KUE},BIL.PAS.VKE.KOV{JU,BET,KUE},BIL.PAS.VKE.KOV{LU,BET,KUE},BIL.PAS.VKE.KOV{NE,BET,KUE},BIL.PAS.VKE.KOV{NW,BET,KUE},BIL.PAS.VKE.KOV{OW,BET,KUE},BIL.PAS.VKE.KOV{SG,BET,KUE},BIL.PAS.VKE.KOV{SH,BET,KUE},BIL.PAS.VKE.KOV{SO,BET,KUE},BIL.PAS.VKE.KOV{SZ,BET,KUE},BIL.PAS.VKE.KOV{TG,BET,KUE},BIL.PAS.VKE.KOV{TI,BET,KUE},BIL.PAS.VKE.KOV{UR,BET,KUE},BIL.PAS.VKE.KOV{VD,BET,KUE},BIL.PAS.VKE.KOV{VS,BET,KUE},BIL.PAS.VKE.KOV{ZG,BET,KUE},BIL.PAS.VKE.KOV{ZH,BET,KUE})(±0.5)</t>
  </si>
  <si>
    <t>M48=M47+SUM(M39,M36,M35,M22,M33,M32,M30,M45,M28,M38,M46,M23,M44,M27,M26,M37,M34,M31,M25,M40,M41,M24,M42,M43,M29,M21)(±0.5)</t>
  </si>
  <si>
    <t>BIL.PAS.VKE.KOV{I,ANZ,KUE}=BIL.PAS.VKE.KOV{LIE,ANZ,KUE}+SUM(BIL.PAS.VKE.KOV{AG,ANZ,KUE},BIL.PAS.VKE.KOV{AI,ANZ,KUE},BIL.PAS.VKE.KOV{AR,ANZ,KUE},BIL.PAS.VKE.KOV{BE,ANZ,KUE},BIL.PAS.VKE.KOV{BL,ANZ,KUE},BIL.PAS.VKE.KOV{BS,ANZ,KUE},BIL.PAS.VKE.KOV{FR,ANZ,KUE},BIL.PAS.VKE.KOV{GE,ANZ,KUE},BIL.PAS.VKE.KOV{GL,ANZ,KUE},BIL.PAS.VKE.KOV{GR,ANZ,KUE},BIL.PAS.VKE.KOV{JU,ANZ,KUE},BIL.PAS.VKE.KOV{LU,ANZ,KUE},BIL.PAS.VKE.KOV{NE,ANZ,KUE},BIL.PAS.VKE.KOV{NW,ANZ,KUE},BIL.PAS.VKE.KOV{OW,ANZ,KUE},BIL.PAS.VKE.KOV{SG,ANZ,KUE},BIL.PAS.VKE.KOV{SH,ANZ,KUE},BIL.PAS.VKE.KOV{SO,ANZ,KUE},BIL.PAS.VKE.KOV{SZ,ANZ,KUE},BIL.PAS.VKE.KOV{TG,ANZ,KUE},BIL.PAS.VKE.KOV{TI,ANZ,KUE},BIL.PAS.VKE.KOV{UR,ANZ,KUE},BIL.PAS.VKE.KOV{VD,ANZ,KUE},BIL.PAS.VKE.KOV{VS,ANZ,KUE},BIL.PAS.VKE.KOV{ZG,ANZ,KUE},BIL.PAS.VKE.KOV{ZH,ANZ,KUE})(±0.5)</t>
  </si>
  <si>
    <t>JAHR_UEB_D.D002</t>
  </si>
  <si>
    <t>En milliers de francs et Nombre tous = 0 ou &gt; 0</t>
  </si>
  <si>
    <t>OR(AND(NOT(M21&lt;&gt;0),NOT(L21&lt;&gt;0)),AND(M21&gt;0,L21&gt;0))</t>
  </si>
  <si>
    <t>OR(AND(NOT(BIL.PAS.VKE.KOV{ZH,ANZ,KUE}&lt;&gt;0),NOT(BIL.PAS.VKE.KOV{ZH,BET,KUE}&lt;&gt;0)),AND(BIL.PAS.VKE.KOV{ZH,ANZ,KUE}&gt;0,BIL.PAS.VKE.KOV{ZH,BET,KUE}&gt;0))</t>
  </si>
  <si>
    <t>OR(AND(NOT(M22&lt;&gt;0),NOT(L22&lt;&gt;0)),AND(M22&gt;0,L22&gt;0))</t>
  </si>
  <si>
    <t>OR(AND(NOT(BIL.PAS.VKE.KOV{BE,ANZ,KUE}&lt;&gt;0),NOT(BIL.PAS.VKE.KOV{BE,BET,KUE}&lt;&gt;0)),AND(BIL.PAS.VKE.KOV{BE,ANZ,KUE}&gt;0,BIL.PAS.VKE.KOV{BE,BET,KUE}&gt;0))</t>
  </si>
  <si>
    <t>OR(AND(NOT(M23&lt;&gt;0),NOT(L23&lt;&gt;0)),AND(M23&gt;0,L23&gt;0))</t>
  </si>
  <si>
    <t>OR(AND(NOT(BIL.PAS.VKE.KOV{LU,ANZ,KUE}&lt;&gt;0),NOT(BIL.PAS.VKE.KOV{LU,BET,KUE}&lt;&gt;0)),AND(BIL.PAS.VKE.KOV{LU,ANZ,KUE}&gt;0,BIL.PAS.VKE.KOV{LU,BET,KUE}&gt;0))</t>
  </si>
  <si>
    <t>OR(AND(NOT(M24&lt;&gt;0),NOT(L24&lt;&gt;0)),AND(M24&gt;0,L24&gt;0))</t>
  </si>
  <si>
    <t>OR(AND(NOT(BIL.PAS.VKE.KOV{UR,ANZ,KUE}&lt;&gt;0),NOT(BIL.PAS.VKE.KOV{UR,BET,KUE}&lt;&gt;0)),AND(BIL.PAS.VKE.KOV{UR,ANZ,KUE}&gt;0,BIL.PAS.VKE.KOV{UR,BET,KUE}&gt;0))</t>
  </si>
  <si>
    <t>OR(AND(NOT(M25&lt;&gt;0),NOT(L25&lt;&gt;0)),AND(M25&gt;0,L25&gt;0))</t>
  </si>
  <si>
    <t>OR(AND(NOT(BIL.PAS.VKE.KOV{SZ,ANZ,KUE}&lt;&gt;0),NOT(BIL.PAS.VKE.KOV{SZ,BET,KUE}&lt;&gt;0)),AND(BIL.PAS.VKE.KOV{SZ,ANZ,KUE}&gt;0,BIL.PAS.VKE.KOV{SZ,BET,KUE}&gt;0))</t>
  </si>
  <si>
    <t>OR(AND(NOT(M26&lt;&gt;0),NOT(L26&lt;&gt;0)),AND(M26&gt;0,L26&gt;0))</t>
  </si>
  <si>
    <t>OR(AND(NOT(BIL.PAS.VKE.KOV{OW,ANZ,KUE}&lt;&gt;0),NOT(BIL.PAS.VKE.KOV{OW,BET,KUE}&lt;&gt;0)),AND(BIL.PAS.VKE.KOV{OW,ANZ,KUE}&gt;0,BIL.PAS.VKE.KOV{OW,BET,KUE}&gt;0))</t>
  </si>
  <si>
    <t>OR(AND(NOT(M27&lt;&gt;0),NOT(L27&lt;&gt;0)),AND(M27&gt;0,L27&gt;0))</t>
  </si>
  <si>
    <t>OR(AND(NOT(BIL.PAS.VKE.KOV{NW,ANZ,KUE}&lt;&gt;0),NOT(BIL.PAS.VKE.KOV{NW,BET,KUE}&lt;&gt;0)),AND(BIL.PAS.VKE.KOV{NW,ANZ,KUE}&gt;0,BIL.PAS.VKE.KOV{NW,BET,KUE}&gt;0))</t>
  </si>
  <si>
    <t>OR(AND(NOT(M28&lt;&gt;0),NOT(L28&lt;&gt;0)),AND(M28&gt;0,L28&gt;0))</t>
  </si>
  <si>
    <t>OR(AND(NOT(BIL.PAS.VKE.KOV{GL,ANZ,KUE}&lt;&gt;0),NOT(BIL.PAS.VKE.KOV{GL,BET,KUE}&lt;&gt;0)),AND(BIL.PAS.VKE.KOV{GL,ANZ,KUE}&gt;0,BIL.PAS.VKE.KOV{GL,BET,KUE}&gt;0))</t>
  </si>
  <si>
    <t>OR(AND(NOT(M29&lt;&gt;0),NOT(L29&lt;&gt;0)),AND(M29&gt;0,L29&gt;0))</t>
  </si>
  <si>
    <t>OR(AND(NOT(BIL.PAS.VKE.KOV{ZG,ANZ,KUE}&lt;&gt;0),NOT(BIL.PAS.VKE.KOV{ZG,BET,KUE}&lt;&gt;0)),AND(BIL.PAS.VKE.KOV{ZG,ANZ,KUE}&gt;0,BIL.PAS.VKE.KOV{ZG,BET,KUE}&gt;0))</t>
  </si>
  <si>
    <t>OR(AND(NOT(M30&lt;&gt;0),NOT(L30&lt;&gt;0)),AND(M30&gt;0,L30&gt;0))</t>
  </si>
  <si>
    <t>OR(AND(NOT(BIL.PAS.VKE.KOV{FR,ANZ,KUE}&lt;&gt;0),NOT(BIL.PAS.VKE.KOV{FR,BET,KUE}&lt;&gt;0)),AND(BIL.PAS.VKE.KOV{FR,ANZ,KUE}&gt;0,BIL.PAS.VKE.KOV{FR,BET,KUE}&gt;0))</t>
  </si>
  <si>
    <t>OR(AND(NOT(M31&lt;&gt;0),NOT(L31&lt;&gt;0)),AND(M31&gt;0,L31&gt;0))</t>
  </si>
  <si>
    <t>OR(AND(NOT(BIL.PAS.VKE.KOV{SO,ANZ,KUE}&lt;&gt;0),NOT(BIL.PAS.VKE.KOV{SO,BET,KUE}&lt;&gt;0)),AND(BIL.PAS.VKE.KOV{SO,ANZ,KUE}&gt;0,BIL.PAS.VKE.KOV{SO,BET,KUE}&gt;0))</t>
  </si>
  <si>
    <t>OR(AND(NOT(M32&lt;&gt;0),NOT(L32&lt;&gt;0)),AND(M32&gt;0,L32&gt;0))</t>
  </si>
  <si>
    <t>OR(AND(NOT(BIL.PAS.VKE.KOV{BS,ANZ,KUE}&lt;&gt;0),NOT(BIL.PAS.VKE.KOV{BS,BET,KUE}&lt;&gt;0)),AND(BIL.PAS.VKE.KOV{BS,ANZ,KUE}&gt;0,BIL.PAS.VKE.KOV{BS,BET,KUE}&gt;0))</t>
  </si>
  <si>
    <t>OR(AND(NOT(M33&lt;&gt;0),NOT(L33&lt;&gt;0)),AND(M33&gt;0,L33&gt;0))</t>
  </si>
  <si>
    <t>OR(AND(NOT(BIL.PAS.VKE.KOV{BL,ANZ,KUE}&lt;&gt;0),NOT(BIL.PAS.VKE.KOV{BL,BET,KUE}&lt;&gt;0)),AND(BIL.PAS.VKE.KOV{BL,ANZ,KUE}&gt;0,BIL.PAS.VKE.KOV{BL,BET,KUE}&gt;0))</t>
  </si>
  <si>
    <t>OR(AND(NOT(M34&lt;&gt;0),NOT(L34&lt;&gt;0)),AND(M34&gt;0,L34&gt;0))</t>
  </si>
  <si>
    <t>OR(AND(NOT(BIL.PAS.VKE.KOV{SH,ANZ,KUE}&lt;&gt;0),NOT(BIL.PAS.VKE.KOV{SH,BET,KUE}&lt;&gt;0)),AND(BIL.PAS.VKE.KOV{SH,ANZ,KUE}&gt;0,BIL.PAS.VKE.KOV{SH,BET,KUE}&gt;0))</t>
  </si>
  <si>
    <t>OR(AND(NOT(M35&lt;&gt;0),NOT(L35&lt;&gt;0)),AND(M35&gt;0,L35&gt;0))</t>
  </si>
  <si>
    <t>OR(AND(NOT(BIL.PAS.VKE.KOV{AR,ANZ,KUE}&lt;&gt;0),NOT(BIL.PAS.VKE.KOV{AR,BET,KUE}&lt;&gt;0)),AND(BIL.PAS.VKE.KOV{AR,ANZ,KUE}&gt;0,BIL.PAS.VKE.KOV{AR,BET,KUE}&gt;0))</t>
  </si>
  <si>
    <t>OR(AND(NOT(M36&lt;&gt;0),NOT(L36&lt;&gt;0)),AND(M36&gt;0,L36&gt;0))</t>
  </si>
  <si>
    <t>OR(AND(NOT(BIL.PAS.VKE.KOV{AI,ANZ,KUE}&lt;&gt;0),NOT(BIL.PAS.VKE.KOV{AI,BET,KUE}&lt;&gt;0)),AND(BIL.PAS.VKE.KOV{AI,ANZ,KUE}&gt;0,BIL.PAS.VKE.KOV{AI,BET,KUE}&gt;0))</t>
  </si>
  <si>
    <t>OR(AND(NOT(M37&lt;&gt;0),NOT(L37&lt;&gt;0)),AND(M37&gt;0,L37&gt;0))</t>
  </si>
  <si>
    <t>OR(AND(NOT(BIL.PAS.VKE.KOV{SG,ANZ,KUE}&lt;&gt;0),NOT(BIL.PAS.VKE.KOV{SG,BET,KUE}&lt;&gt;0)),AND(BIL.PAS.VKE.KOV{SG,ANZ,KUE}&gt;0,BIL.PAS.VKE.KOV{SG,BET,KUE}&gt;0))</t>
  </si>
  <si>
    <t>OR(AND(NOT(M38&lt;&gt;0),NOT(L38&lt;&gt;0)),AND(M38&gt;0,L38&gt;0))</t>
  </si>
  <si>
    <t>OR(AND(NOT(BIL.PAS.VKE.KOV{GR,ANZ,KUE}&lt;&gt;0),NOT(BIL.PAS.VKE.KOV{GR,BET,KUE}&lt;&gt;0)),AND(BIL.PAS.VKE.KOV{GR,ANZ,KUE}&gt;0,BIL.PAS.VKE.KOV{GR,BET,KUE}&gt;0))</t>
  </si>
  <si>
    <t>OR(AND(NOT(M39&lt;&gt;0),NOT(L39&lt;&gt;0)),AND(M39&gt;0,L39&gt;0))</t>
  </si>
  <si>
    <t>OR(AND(NOT(BIL.PAS.VKE.KOV{AG,ANZ,KUE}&lt;&gt;0),NOT(BIL.PAS.VKE.KOV{AG,BET,KUE}&lt;&gt;0)),AND(BIL.PAS.VKE.KOV{AG,ANZ,KUE}&gt;0,BIL.PAS.VKE.KOV{AG,BET,KUE}&gt;0))</t>
  </si>
  <si>
    <t>OR(AND(NOT(M40&lt;&gt;0),NOT(L40&lt;&gt;0)),AND(M40&gt;0,L40&gt;0))</t>
  </si>
  <si>
    <t>OR(AND(NOT(BIL.PAS.VKE.KOV{TG,ANZ,KUE}&lt;&gt;0),NOT(BIL.PAS.VKE.KOV{TG,BET,KUE}&lt;&gt;0)),AND(BIL.PAS.VKE.KOV{TG,ANZ,KUE}&gt;0,BIL.PAS.VKE.KOV{TG,BET,KUE}&gt;0))</t>
  </si>
  <si>
    <t>OR(AND(NOT(M41&lt;&gt;0),NOT(L41&lt;&gt;0)),AND(M41&gt;0,L41&gt;0))</t>
  </si>
  <si>
    <t>OR(AND(NOT(BIL.PAS.VKE.KOV{TI,ANZ,KUE}&lt;&gt;0),NOT(BIL.PAS.VKE.KOV{TI,BET,KUE}&lt;&gt;0)),AND(BIL.PAS.VKE.KOV{TI,ANZ,KUE}&gt;0,BIL.PAS.VKE.KOV{TI,BET,KUE}&gt;0))</t>
  </si>
  <si>
    <t>OR(AND(NOT(M42&lt;&gt;0),NOT(L42&lt;&gt;0)),AND(M42&gt;0,L42&gt;0))</t>
  </si>
  <si>
    <t>OR(AND(NOT(BIL.PAS.VKE.KOV{VD,ANZ,KUE}&lt;&gt;0),NOT(BIL.PAS.VKE.KOV{VD,BET,KUE}&lt;&gt;0)),AND(BIL.PAS.VKE.KOV{VD,ANZ,KUE}&gt;0,BIL.PAS.VKE.KOV{VD,BET,KUE}&gt;0))</t>
  </si>
  <si>
    <t>OR(AND(NOT(M43&lt;&gt;0),NOT(L43&lt;&gt;0)),AND(M43&gt;0,L43&gt;0))</t>
  </si>
  <si>
    <t>OR(AND(NOT(BIL.PAS.VKE.KOV{VS,ANZ,KUE}&lt;&gt;0),NOT(BIL.PAS.VKE.KOV{VS,BET,KUE}&lt;&gt;0)),AND(BIL.PAS.VKE.KOV{VS,ANZ,KUE}&gt;0,BIL.PAS.VKE.KOV{VS,BET,KUE}&gt;0))</t>
  </si>
  <si>
    <t>OR(AND(NOT(M44&lt;&gt;0),NOT(L44&lt;&gt;0)),AND(M44&gt;0,L44&gt;0))</t>
  </si>
  <si>
    <t>OR(AND(NOT(BIL.PAS.VKE.KOV{NE,ANZ,KUE}&lt;&gt;0),NOT(BIL.PAS.VKE.KOV{NE,BET,KUE}&lt;&gt;0)),AND(BIL.PAS.VKE.KOV{NE,ANZ,KUE}&gt;0,BIL.PAS.VKE.KOV{NE,BET,KUE}&gt;0))</t>
  </si>
  <si>
    <t>OR(AND(NOT(M45&lt;&gt;0),NOT(L45&lt;&gt;0)),AND(M45&gt;0,L45&gt;0))</t>
  </si>
  <si>
    <t>OR(AND(NOT(BIL.PAS.VKE.KOV{GE,ANZ,KUE}&lt;&gt;0),NOT(BIL.PAS.VKE.KOV{GE,BET,KUE}&lt;&gt;0)),AND(BIL.PAS.VKE.KOV{GE,ANZ,KUE}&gt;0,BIL.PAS.VKE.KOV{GE,BET,KUE}&gt;0))</t>
  </si>
  <si>
    <t>OR(AND(NOT(M46&lt;&gt;0),NOT(L46&lt;&gt;0)),AND(M46&gt;0,L46&gt;0))</t>
  </si>
  <si>
    <t>OR(AND(NOT(BIL.PAS.VKE.KOV{JU,ANZ,KUE}&lt;&gt;0),NOT(BIL.PAS.VKE.KOV{JU,BET,KUE}&lt;&gt;0)),AND(BIL.PAS.VKE.KOV{JU,ANZ,KUE}&gt;0,BIL.PAS.VKE.KOV{JU,BET,KUE}&gt;0))</t>
  </si>
  <si>
    <t>OR(AND(NOT(M47&lt;&gt;0),NOT(L47&lt;&gt;0)),AND(M47&gt;0,L47&gt;0))</t>
  </si>
  <si>
    <t>OR(AND(NOT(BIL.PAS.VKE.KOV{LIE,ANZ,KUE}&lt;&gt;0),NOT(BIL.PAS.VKE.KOV{LIE,BET,KUE}&lt;&gt;0)),AND(BIL.PAS.VKE.KOV{LIE,ANZ,KUE}&gt;0,BIL.PAS.VKE.KOV{LIE,BET,KUE}&gt;0))</t>
  </si>
  <si>
    <t>OR(AND(NOT(M48&lt;&gt;0),NOT(L48&lt;&gt;0)),AND(M48&gt;0,L48&gt;0))</t>
  </si>
  <si>
    <t>OR(AND(NOT(BIL.PAS.VKE.KOV{I,ANZ,KUE}&lt;&gt;0),NOT(BIL.PAS.VKE.KOV{I,BET,KUE}&lt;&gt;0)),AND(BIL.PAS.VKE.KOV{I,ANZ,KUE}&gt;0,BIL.PAS.VKE.KOV{I,BET,KUE}&gt;0))</t>
  </si>
  <si>
    <t>JAHR_UEB_D.D005</t>
  </si>
  <si>
    <t>Calcul Montant en fin d'année</t>
  </si>
  <si>
    <t>K25=K22+K23-K24(±0.5)</t>
  </si>
  <si>
    <t>BIL.AKT.HYP.HC002{I,SEB}=BIL.AKT.HYP.HC002{I,SEV}+BIL.AKT.HYP.HC002{I,ZUN}-BIL.AKT.HYP.HC002{I,ABN}(±0.5)</t>
  </si>
  <si>
    <t>JAHR_UEB_D.D003</t>
  </si>
  <si>
    <t>Vérification 'dont' Total Type de rémunération avec sous-position à taux fixe</t>
  </si>
  <si>
    <t>K21&gt;=SUM(L21)(±0.5)</t>
  </si>
  <si>
    <t>BIL.AKT.HYP.HC001{I,T,T}&gt;=SUM(BIL.AKT.HYP.HC001{I,FVZ,T})(±0.5)</t>
  </si>
  <si>
    <t>K22&gt;=SUM(L22)(±0.5)</t>
  </si>
  <si>
    <t>BIL.AKT.HYP.HC001{I,T,BG1}&gt;=SUM(BIL.AKT.HYP.HC001{I,FVZ,BG1})(±0.5)</t>
  </si>
  <si>
    <t>K23&gt;=SUM(L23)(±0.5)</t>
  </si>
  <si>
    <t>BIL.AKT.HYP.HC001{I,T,BG2}&gt;=SUM(BIL.AKT.HYP.HC001{I,FVZ,BG2})(±0.5)</t>
  </si>
  <si>
    <t>K24&gt;=SUM(L24)(±0.5)</t>
  </si>
  <si>
    <t>BIL.AKT.HYP.HC001{I,T,BG3}&gt;=SUM(BIL.AKT.HYP.HC001{I,FVZ,BG3})(±0.5)</t>
  </si>
  <si>
    <t>JAHR_UEB_D.D004</t>
  </si>
  <si>
    <t>Total Rangs</t>
  </si>
  <si>
    <t>K21=SUM(K22,K23,K24)(±0.5)</t>
  </si>
  <si>
    <t>BIL.AKT.HYP.HC001{I,T,T}=SUM(BIL.AKT.HYP.HC001{I,T,BG1},BIL.AKT.HYP.HC001{I,T,BG2},BIL.AKT.HYP.HC001{I,T,BG3})(±0.5)</t>
  </si>
  <si>
    <t>L21=SUM(L22,L23,L24)(±0.5)</t>
  </si>
  <si>
    <t>BIL.AKT.HYP.HC001{I,FVZ,T}=SUM(BIL.AKT.HYP.HC001{I,FVZ,BG1},BIL.AKT.HYP.HC001{I,FVZ,BG2},BIL.AKT.HYP.HC001{I,FVZ,BG3})(±0.5)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</si>
  <si>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</si>
  <si>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</si>
  <si>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</si>
  <si>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</si>
  <si>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</si>
  <si>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</si>
  <si>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BIL.AKT.HYP{I}</t>
  </si>
  <si>
    <t>K48</t>
  </si>
  <si>
    <t>BIL.AKT.HYP{LIE}</t>
  </si>
  <si>
    <t>K47</t>
  </si>
  <si>
    <t>BIL.AKT.HYP{ZH}</t>
  </si>
  <si>
    <t>K21</t>
  </si>
  <si>
    <t>BIL.AKT.HYP{BE}</t>
  </si>
  <si>
    <t>K22</t>
  </si>
  <si>
    <t>BIL.AKT.HYP{LU}</t>
  </si>
  <si>
    <t>K23</t>
  </si>
  <si>
    <t>BIL.AKT.HYP{UR}</t>
  </si>
  <si>
    <t>K24</t>
  </si>
  <si>
    <t>BIL.AKT.HYP{SZ}</t>
  </si>
  <si>
    <t>K25</t>
  </si>
  <si>
    <t>BIL.AKT.HYP{OW}</t>
  </si>
  <si>
    <t>K26</t>
  </si>
  <si>
    <t>BIL.AKT.HYP{NW}</t>
  </si>
  <si>
    <t>K27</t>
  </si>
  <si>
    <t>BIL.AKT.HYP{GL}</t>
  </si>
  <si>
    <t>K28</t>
  </si>
  <si>
    <t>BIL.AKT.HYP{ZG}</t>
  </si>
  <si>
    <t>K29</t>
  </si>
  <si>
    <t>BIL.AKT.HYP{FR}</t>
  </si>
  <si>
    <t>K30</t>
  </si>
  <si>
    <t>BIL.AKT.HYP{SO}</t>
  </si>
  <si>
    <t>K31</t>
  </si>
  <si>
    <t>BIL.AKT.HYP{BS}</t>
  </si>
  <si>
    <t>K32</t>
  </si>
  <si>
    <t>BIL.AKT.HYP{BL}</t>
  </si>
  <si>
    <t>K33</t>
  </si>
  <si>
    <t>BIL.AKT.HYP{SH}</t>
  </si>
  <si>
    <t>K34</t>
  </si>
  <si>
    <t>BIL.AKT.HYP{AR}</t>
  </si>
  <si>
    <t>K35</t>
  </si>
  <si>
    <t>BIL.AKT.HYP{AI}</t>
  </si>
  <si>
    <t>K36</t>
  </si>
  <si>
    <t>BIL.AKT.HYP{SG}</t>
  </si>
  <si>
    <t>K37</t>
  </si>
  <si>
    <t>BIL.AKT.HYP{GR}</t>
  </si>
  <si>
    <t>K38</t>
  </si>
  <si>
    <t>BIL.AKT.HYP{AG}</t>
  </si>
  <si>
    <t>K39</t>
  </si>
  <si>
    <t>BIL.AKT.HYP{TG}</t>
  </si>
  <si>
    <t>K40</t>
  </si>
  <si>
    <t>BIL.AKT.HYP{TI}</t>
  </si>
  <si>
    <t>K41</t>
  </si>
  <si>
    <t>BIL.AKT.HYP{VD}</t>
  </si>
  <si>
    <t>K42</t>
  </si>
  <si>
    <t>BIL.AKT.HYP{VS}</t>
  </si>
  <si>
    <t>K43</t>
  </si>
  <si>
    <t>BIL.AKT.HYP{NE}</t>
  </si>
  <si>
    <t>K44</t>
  </si>
  <si>
    <t>BIL.AKT.HYP{GE}</t>
  </si>
  <si>
    <t>K45</t>
  </si>
  <si>
    <t>BIL.AKT.HYP{JU}</t>
  </si>
  <si>
    <t>K46</t>
  </si>
  <si>
    <t>BIL.AKT.HYP.HC001{I,T,T}</t>
  </si>
  <si>
    <t>BIL.AKT.HYP.HC001{I,T,BG1}</t>
  </si>
  <si>
    <t>BIL.AKT.HYP.HC001{I,T,BG2}</t>
  </si>
  <si>
    <t>BIL.AKT.HYP.HC001{I,T,BG3}</t>
  </si>
  <si>
    <t>BIL.AKT.HYP.HC001{I,FVZ,T}</t>
  </si>
  <si>
    <t>L21</t>
  </si>
  <si>
    <t>BIL.AKT.HYP.HC001{I,FVZ,BG1}</t>
  </si>
  <si>
    <t>L22</t>
  </si>
  <si>
    <t>BIL.AKT.HYP.HC001{I,FVZ,BG2}</t>
  </si>
  <si>
    <t>L23</t>
  </si>
  <si>
    <t>BIL.AKT.HYP.HC001{I,FVZ,BG3}</t>
  </si>
  <si>
    <t>L24</t>
  </si>
  <si>
    <t>BIL.AKT.HYP.HC002{I,SEB}</t>
  </si>
  <si>
    <t>BIL.AKT.HYP.HC002{I,SEV}</t>
  </si>
  <si>
    <t>BIL.AKT.HYP.HC002{I,ZUN}</t>
  </si>
  <si>
    <t>BIL.AKT.HYP.HC002{I,ABN}</t>
  </si>
  <si>
    <t>BIL.PAS.VKE.KOV{I,ANZ,KUE}</t>
  </si>
  <si>
    <t>M48</t>
  </si>
  <si>
    <t>BIL.PAS.VKE.KOV{I,BET,KUE}</t>
  </si>
  <si>
    <t>L48</t>
  </si>
  <si>
    <t>BIL.PAS.VKE.KOV{LIE,ANZ,KUE}</t>
  </si>
  <si>
    <t>M47</t>
  </si>
  <si>
    <t>BIL.PAS.VKE.KOV{LIE,BET,KUE}</t>
  </si>
  <si>
    <t>L47</t>
  </si>
  <si>
    <t>BIL.PAS.VKE.KOV{ZH,ANZ,KUE}</t>
  </si>
  <si>
    <t>M21</t>
  </si>
  <si>
    <t>BIL.PAS.VKE.KOV{ZH,BET,KUE}</t>
  </si>
  <si>
    <t>BIL.PAS.VKE.KOV{BE,ANZ,KUE}</t>
  </si>
  <si>
    <t>M22</t>
  </si>
  <si>
    <t>BIL.PAS.VKE.KOV{BE,BET,KUE}</t>
  </si>
  <si>
    <t>BIL.PAS.VKE.KOV{LU,ANZ,KUE}</t>
  </si>
  <si>
    <t>M23</t>
  </si>
  <si>
    <t>BIL.PAS.VKE.KOV{LU,BET,KUE}</t>
  </si>
  <si>
    <t>BIL.PAS.VKE.KOV{UR,ANZ,KUE}</t>
  </si>
  <si>
    <t>M24</t>
  </si>
  <si>
    <t>BIL.PAS.VKE.KOV{UR,BET,KUE}</t>
  </si>
  <si>
    <t>BIL.PAS.VKE.KOV{SZ,ANZ,KUE}</t>
  </si>
  <si>
    <t>M25</t>
  </si>
  <si>
    <t>BIL.PAS.VKE.KOV{SZ,BET,KUE}</t>
  </si>
  <si>
    <t>L25</t>
  </si>
  <si>
    <t>BIL.PAS.VKE.KOV{OW,ANZ,KUE}</t>
  </si>
  <si>
    <t>M26</t>
  </si>
  <si>
    <t>BIL.PAS.VKE.KOV{OW,BET,KUE}</t>
  </si>
  <si>
    <t>L26</t>
  </si>
  <si>
    <t>BIL.PAS.VKE.KOV{NW,ANZ,KUE}</t>
  </si>
  <si>
    <t>M27</t>
  </si>
  <si>
    <t>BIL.PAS.VKE.KOV{NW,BET,KUE}</t>
  </si>
  <si>
    <t>L27</t>
  </si>
  <si>
    <t>BIL.PAS.VKE.KOV{GL,ANZ,KUE}</t>
  </si>
  <si>
    <t>M28</t>
  </si>
  <si>
    <t>BIL.PAS.VKE.KOV{GL,BET,KUE}</t>
  </si>
  <si>
    <t>L28</t>
  </si>
  <si>
    <t>BIL.PAS.VKE.KOV{ZG,ANZ,KUE}</t>
  </si>
  <si>
    <t>M29</t>
  </si>
  <si>
    <t>BIL.PAS.VKE.KOV{ZG,BET,KUE}</t>
  </si>
  <si>
    <t>L29</t>
  </si>
  <si>
    <t>BIL.PAS.VKE.KOV{FR,ANZ,KUE}</t>
  </si>
  <si>
    <t>M30</t>
  </si>
  <si>
    <t>BIL.PAS.VKE.KOV{FR,BET,KUE}</t>
  </si>
  <si>
    <t>L30</t>
  </si>
  <si>
    <t>BIL.PAS.VKE.KOV{SO,ANZ,KUE}</t>
  </si>
  <si>
    <t>M31</t>
  </si>
  <si>
    <t>BIL.PAS.VKE.KOV{SO,BET,KUE}</t>
  </si>
  <si>
    <t>L31</t>
  </si>
  <si>
    <t>BIL.PAS.VKE.KOV{BS,ANZ,KUE}</t>
  </si>
  <si>
    <t>M32</t>
  </si>
  <si>
    <t>BIL.PAS.VKE.KOV{BS,BET,KUE}</t>
  </si>
  <si>
    <t>L32</t>
  </si>
  <si>
    <t>BIL.PAS.VKE.KOV{BL,ANZ,KUE}</t>
  </si>
  <si>
    <t>M33</t>
  </si>
  <si>
    <t>BIL.PAS.VKE.KOV{BL,BET,KUE}</t>
  </si>
  <si>
    <t>L33</t>
  </si>
  <si>
    <t>BIL.PAS.VKE.KOV{SH,ANZ,KUE}</t>
  </si>
  <si>
    <t>M34</t>
  </si>
  <si>
    <t>BIL.PAS.VKE.KOV{SH,BET,KUE}</t>
  </si>
  <si>
    <t>L34</t>
  </si>
  <si>
    <t>BIL.PAS.VKE.KOV{AR,ANZ,KUE}</t>
  </si>
  <si>
    <t>M35</t>
  </si>
  <si>
    <t>BIL.PAS.VKE.KOV{AR,BET,KUE}</t>
  </si>
  <si>
    <t>L35</t>
  </si>
  <si>
    <t>BIL.PAS.VKE.KOV{AI,ANZ,KUE}</t>
  </si>
  <si>
    <t>M36</t>
  </si>
  <si>
    <t>BIL.PAS.VKE.KOV{AI,BET,KUE}</t>
  </si>
  <si>
    <t>L36</t>
  </si>
  <si>
    <t>BIL.PAS.VKE.KOV{SG,ANZ,KUE}</t>
  </si>
  <si>
    <t>M37</t>
  </si>
  <si>
    <t>BIL.PAS.VKE.KOV{SG,BET,KUE}</t>
  </si>
  <si>
    <t>L37</t>
  </si>
  <si>
    <t>BIL.PAS.VKE.KOV{GR,ANZ,KUE}</t>
  </si>
  <si>
    <t>M38</t>
  </si>
  <si>
    <t>BIL.PAS.VKE.KOV{GR,BET,KUE}</t>
  </si>
  <si>
    <t>L38</t>
  </si>
  <si>
    <t>BIL.PAS.VKE.KOV{AG,ANZ,KUE}</t>
  </si>
  <si>
    <t>M39</t>
  </si>
  <si>
    <t>BIL.PAS.VKE.KOV{AG,BET,KUE}</t>
  </si>
  <si>
    <t>L39</t>
  </si>
  <si>
    <t>BIL.PAS.VKE.KOV{TG,ANZ,KUE}</t>
  </si>
  <si>
    <t>M40</t>
  </si>
  <si>
    <t>BIL.PAS.VKE.KOV{TG,BET,KUE}</t>
  </si>
  <si>
    <t>L40</t>
  </si>
  <si>
    <t>BIL.PAS.VKE.KOV{TI,ANZ,KUE}</t>
  </si>
  <si>
    <t>M41</t>
  </si>
  <si>
    <t>BIL.PAS.VKE.KOV{TI,BET,KUE}</t>
  </si>
  <si>
    <t>L41</t>
  </si>
  <si>
    <t>BIL.PAS.VKE.KOV{VD,ANZ,KUE}</t>
  </si>
  <si>
    <t>M42</t>
  </si>
  <si>
    <t>BIL.PAS.VKE.KOV{VD,BET,KUE}</t>
  </si>
  <si>
    <t>L42</t>
  </si>
  <si>
    <t>BIL.PAS.VKE.KOV{VS,ANZ,KUE}</t>
  </si>
  <si>
    <t>M43</t>
  </si>
  <si>
    <t>BIL.PAS.VKE.KOV{VS,BET,KUE}</t>
  </si>
  <si>
    <t>L43</t>
  </si>
  <si>
    <t>BIL.PAS.VKE.KOV{NE,ANZ,KUE}</t>
  </si>
  <si>
    <t>M44</t>
  </si>
  <si>
    <t>BIL.PAS.VKE.KOV{NE,BET,KUE}</t>
  </si>
  <si>
    <t>L44</t>
  </si>
  <si>
    <t>BIL.PAS.VKE.KOV{GE,ANZ,KUE}</t>
  </si>
  <si>
    <t>M45</t>
  </si>
  <si>
    <t>BIL.PAS.VKE.KOV{GE,BET,KUE}</t>
  </si>
  <si>
    <t>L45</t>
  </si>
  <si>
    <t>BIL.PAS.VKE.KOV{JU,ANZ,KUE}</t>
  </si>
  <si>
    <t>M46</t>
  </si>
  <si>
    <t>BIL.PAS.VKE.KOV{JU,BET,KUE}</t>
  </si>
  <si>
    <t>L46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</si>
</sst>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8" fillId="0" borderId="1" applyFill="0">
      <protection locked="0"/>
    </xf>
    <xf numFmtId="0" fontId="8" fillId="2" borderId="2" applyNumberFormat="0">
      <alignment vertical="center"/>
    </xf>
    <xf numFmtId="167" fontId="8" fillId="0" borderId="1">
      <protection locked="0"/>
    </xf>
    <xf numFmtId="0" fontId="8" fillId="0" borderId="0" applyNumberFormat="0">
      <alignment horizontal="left" vertical="top" wrapText="1" indent="1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>
      <alignment horizontal="left" vertical="top" wrapText="1"/>
    </xf>
    <xf numFmtId="167" fontId="8" fillId="0" borderId="2" applyNumberFormat="0" applyFont="0" applyAlignment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9" fontId="8" fillId="5" borderId="2">
      <alignment horizontal="left"/>
    </xf>
    <xf numFmtId="0" fontId="8" fillId="0" borderId="3">
      <alignment horizontal="left" wrapText="1"/>
    </xf>
    <xf numFmtId="0" fontId="12" fillId="3" borderId="4">
      <alignment horizontal="center" vertical="center"/>
    </xf>
    <xf numFmtId="0" fontId="13" fillId="0" borderId="0">
      <alignment horizontal="left" wrapText="1"/>
    </xf>
    <xf numFmtId="0" fontId="8" fillId="5" borderId="2">
      <alignment horizontal="center"/>
    </xf>
    <xf numFmtId="166" fontId="3" fillId="0" borderId="0" applyFill="0" applyBorder="0">
      <alignment horizontal="left"/>
    </xf>
  </cellStyleXfs>
  <cellXfs count="149">
    <xf numFmtId="0" fontId="0" fillId="0" borderId="0" xfId="0"/>
    <xf numFmtId="0" fontId="0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 textRotation="90"/>
    </xf>
    <xf numFmtId="0" fontId="14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8" fillId="0" borderId="5" xfId="8" applyFont="1" applyBorder="1" applyAlignment="1" applyProtection="1">
      <alignment horizontal="left" readingOrder="1"/>
    </xf>
    <xf numFmtId="0" fontId="17" fillId="0" borderId="5" xfId="0" applyFont="1" applyBorder="1"/>
    <xf numFmtId="0" fontId="19" fillId="0" borderId="0" xfId="0" applyFont="1" applyAlignment="1">
      <alignment horizontal="right" readingOrder="1"/>
    </xf>
    <xf numFmtId="0" fontId="17" fillId="0" borderId="0" xfId="0" applyFont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left" readingOrder="1"/>
    </xf>
    <xf numFmtId="0" fontId="17" fillId="0" borderId="0" xfId="0" applyFont="1" applyAlignment="1"/>
    <xf numFmtId="0" fontId="4" fillId="0" borderId="0" xfId="0" applyFont="1" applyAlignment="1">
      <alignment horizontal="left"/>
    </xf>
    <xf numFmtId="0" fontId="18" fillId="0" borderId="0" xfId="8" applyFont="1" applyAlignment="1" applyProtection="1">
      <alignment horizontal="right"/>
    </xf>
    <xf numFmtId="0" fontId="17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167" fontId="8" fillId="0" borderId="1" xfId="3">
      <protection locked="0"/>
    </xf>
    <xf numFmtId="0" fontId="0" fillId="0" borderId="0" xfId="0" applyBorder="1"/>
    <xf numFmtId="0" fontId="14" fillId="0" borderId="0" xfId="0" applyFont="1"/>
    <xf numFmtId="0" fontId="4" fillId="0" borderId="0" xfId="0" applyFont="1" applyAlignment="1">
      <alignment horizontal="left" vertical="top"/>
    </xf>
    <xf numFmtId="0" fontId="21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5" fontId="5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9" fillId="0" borderId="0" xfId="5" applyAlignment="1">
      <alignment vertical="top"/>
    </xf>
    <xf numFmtId="49" fontId="8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6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0" fontId="21" fillId="0" borderId="0" xfId="0" applyFont="1" applyAlignment="1"/>
    <xf numFmtId="0" fontId="7" fillId="0" borderId="0" xfId="0" applyFont="1"/>
    <xf numFmtId="49" fontId="8" fillId="5" borderId="7" xfId="9" applyBorder="1">
      <alignment horizontal="left"/>
    </xf>
    <xf numFmtId="164" fontId="16" fillId="4" borderId="18" xfId="0" applyNumberFormat="1" applyFont="1" applyFill="1" applyBorder="1" applyAlignment="1" applyProtection="1">
      <alignment horizontal="center" vertical="center"/>
    </xf>
    <xf numFmtId="49" fontId="8" fillId="5" borderId="8" xfId="9" applyBorder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8" fillId="5" borderId="2" xfId="9" applyAlignment="1">
      <alignment horizontal="center"/>
    </xf>
    <xf numFmtId="0" fontId="4" fillId="0" borderId="5" xfId="0" applyFont="1" applyBorder="1" applyAlignment="1">
      <alignment horizontal="center"/>
    </xf>
    <xf numFmtId="0" fontId="8" fillId="5" borderId="2" xfId="13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0" fontId="0" fillId="0" borderId="17" xfId="0" applyFont="1" applyBorder="1" applyAlignment="1">
      <alignment horizontal="right" vertical="center"/>
    </xf>
    <xf numFmtId="0" fontId="8" fillId="0" borderId="13" xfId="4" applyBorder="1">
      <alignment horizontal="left" vertical="top" wrapText="1" indent="1"/>
    </xf>
    <xf numFmtId="0" fontId="0" fillId="0" borderId="0" xfId="0"/>
    <xf numFmtId="0" fontId="0" fillId="0" borderId="0" xfId="0"/>
    <xf numFmtId="0" fontId="9" fillId="0" borderId="0" xfId="5" applyAlignment="1"/>
    <xf numFmtId="166" fontId="10" fillId="0" borderId="0" xfId="6" applyNumberFormat="1" applyAlignment="1"/>
    <xf numFmtId="0" fontId="4" fillId="0" borderId="3" xfId="0" applyFont="1" applyBorder="1" applyAlignment="1">
      <alignment horizontal="left" indent="1"/>
    </xf>
    <xf numFmtId="0" fontId="4" fillId="0" borderId="5" xfId="0" applyFont="1" applyBorder="1" applyAlignment="1"/>
    <xf numFmtId="0" fontId="8" fillId="0" borderId="2" xfId="4" applyBorder="1">
      <alignment horizontal="left" vertical="top" wrapText="1" indent="1"/>
    </xf>
    <xf numFmtId="0" fontId="0" fillId="0" borderId="0" xfId="0"/>
    <xf numFmtId="49" fontId="0" fillId="5" borderId="14" xfId="9" applyFont="1" applyBorder="1" applyAlignment="1">
      <alignment horizontal="left" vertical="center" indent="1" shrinkToFit="1"/>
    </xf>
    <xf numFmtId="0" fontId="22" fillId="0" borderId="0" xfId="0" applyFont="1" applyAlignment="1">
      <alignment horizontal="left" vertical="top"/>
    </xf>
    <xf numFmtId="0" fontId="0" fillId="0" borderId="10" xfId="0" applyBorder="1" applyAlignment="1"/>
    <xf numFmtId="0" fontId="0" fillId="0" borderId="2" xfId="0" applyBorder="1" applyAlignment="1"/>
    <xf numFmtId="0" fontId="0" fillId="0" borderId="0" xfId="0"/>
    <xf numFmtId="0" fontId="8" fillId="0" borderId="11" xfId="4" applyBorder="1" applyAlignment="1">
      <alignment horizontal="left" vertical="top" wrapText="1" indent="1"/>
    </xf>
    <xf numFmtId="0" fontId="0" fillId="0" borderId="0" xfId="0"/>
    <xf numFmtId="0" fontId="8" fillId="0" borderId="14" xfId="4" applyBorder="1" applyAlignment="1">
      <alignment horizontal="left" vertical="top" wrapText="1" indent="1"/>
    </xf>
    <xf numFmtId="167" fontId="8" fillId="0" borderId="1" xfId="1">
      <protection locked="0"/>
    </xf>
    <xf numFmtId="0" fontId="0" fillId="0" borderId="15" xfId="0" applyBorder="1"/>
    <xf numFmtId="0" fontId="0" fillId="0" borderId="16" xfId="0" applyBorder="1"/>
    <xf numFmtId="0" fontId="4" fillId="0" borderId="25" xfId="0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8" fillId="0" borderId="6" xfId="4" applyBorder="1" applyAlignment="1">
      <alignment horizontal="left" vertical="top" wrapText="1" indent="1"/>
    </xf>
    <xf numFmtId="0" fontId="20" fillId="0" borderId="0" xfId="4" applyFont="1" applyBorder="1" applyAlignment="1">
      <alignment horizontal="left" vertical="top" wrapText="1" indent="1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/>
    <xf numFmtId="0" fontId="8" fillId="0" borderId="14" xfId="4" applyBorder="1" applyAlignment="1">
      <alignment horizontal="left" vertical="top" wrapText="1" indent="1"/>
    </xf>
    <xf numFmtId="0" fontId="0" fillId="0" borderId="0" xfId="0" applyFont="1" applyAlignment="1">
      <alignment horizontal="left" vertical="center"/>
    </xf>
    <xf numFmtId="49" fontId="16" fillId="4" borderId="18" xfId="0" applyNumberFormat="1" applyFont="1" applyFill="1" applyBorder="1" applyAlignment="1" applyProtection="1">
      <alignment horizontal="center" vertical="center"/>
    </xf>
    <xf numFmtId="0" fontId="0" fillId="5" borderId="2" xfId="9" applyNumberFormat="1" applyFont="1">
      <alignment horizontal="left"/>
    </xf>
    <xf numFmtId="0" fontId="0" fillId="0" borderId="11" xfId="0" applyBorder="1" applyAlignment="1"/>
    <xf numFmtId="0" fontId="8" fillId="5" borderId="13" xfId="13" applyBorder="1">
      <alignment horizontal="center"/>
    </xf>
    <xf numFmtId="0" fontId="8" fillId="0" borderId="16" xfId="4" applyBorder="1" applyAlignment="1">
      <alignment vertical="top" wrapText="1"/>
    </xf>
    <xf numFmtId="0" fontId="0" fillId="0" borderId="0" xfId="0"/>
    <xf numFmtId="14" fontId="16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 vertical="top" indent="1"/>
    </xf>
    <xf numFmtId="49" fontId="8" fillId="0" borderId="2" xfId="7" applyNumberFormat="1" applyAlignment="1">
      <alignment horizontal="center" vertical="center" shrinkToFit="1"/>
    </xf>
    <xf numFmtId="0" fontId="23" fillId="0" borderId="0" xfId="0" applyFont="1"/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8" fillId="0" borderId="5" xfId="4" applyBorder="1" applyAlignment="1">
      <alignment horizontal="left" vertical="top" indent="1"/>
    </xf>
    <xf numFmtId="0" fontId="8" fillId="0" borderId="13" xfId="4" applyBorder="1" applyAlignment="1">
      <alignment horizontal="left" vertical="top" indent="1"/>
    </xf>
    <xf numFmtId="0" fontId="0" fillId="0" borderId="0" xfId="0"/>
    <xf numFmtId="0" fontId="30" fillId="0" borderId="25" xfId="0" applyFont="1" applyBorder="1" applyAlignment="1">
      <alignment horizontal="left" indent="1"/>
    </xf>
    <xf numFmtId="0" fontId="30" fillId="0" borderId="3" xfId="0" applyFont="1" applyBorder="1" applyAlignment="1">
      <alignment horizontal="left"/>
    </xf>
    <xf numFmtId="0" fontId="30" fillId="0" borderId="3" xfId="0" applyFont="1" applyBorder="1" applyAlignment="1"/>
    <xf numFmtId="0" fontId="6" fillId="0" borderId="0" xfId="0" applyFont="1" applyFill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Fill="1"/>
    <xf numFmtId="49" fontId="16" fillId="4" borderId="18" xfId="0" applyNumberFormat="1" applyFont="1" applyFill="1" applyBorder="1" applyAlignment="1" applyProtection="1">
      <alignment horizontal="center" vertical="center"/>
      <protection locked="0"/>
    </xf>
    <xf numFmtId="14" fontId="16" fillId="4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4" applyBorder="1" applyAlignment="1">
      <alignment horizontal="left" vertical="top" wrapText="1" indent="1"/>
    </xf>
    <xf numFmtId="0" fontId="8" fillId="0" borderId="16" xfId="4" applyBorder="1" applyAlignment="1">
      <alignment horizontal="left" vertical="top" wrapText="1" indent="1"/>
    </xf>
    <xf numFmtId="49" fontId="0" fillId="5" borderId="14" xfId="9" applyFont="1" applyBorder="1" applyAlignment="1">
      <alignment horizontal="center" vertical="center" shrinkToFit="1"/>
    </xf>
    <xf numFmtId="49" fontId="0" fillId="5" borderId="16" xfId="9" applyFont="1" applyBorder="1" applyAlignment="1">
      <alignment horizontal="center" vertical="center" shrinkToFit="1"/>
    </xf>
    <xf numFmtId="49" fontId="0" fillId="5" borderId="12" xfId="9" applyFont="1" applyBorder="1" applyAlignment="1">
      <alignment horizontal="center" vertical="center" shrinkToFit="1"/>
    </xf>
    <xf numFmtId="49" fontId="0" fillId="5" borderId="8" xfId="9" applyFont="1" applyBorder="1" applyAlignment="1">
      <alignment horizontal="center" vertical="center" shrinkToFit="1"/>
    </xf>
    <xf numFmtId="0" fontId="0" fillId="0" borderId="29" xfId="0" applyBorder="true">
      <alignment wrapText="false"/>
    </xf>
    <xf numFmtId="0" fontId="0" fillId="0" borderId="29" xfId="0" applyBorder="true">
      <alignment wrapText="false"/>
    </xf>
    <xf numFmtId="0" fontId="0" fillId="0" borderId="29" xfId="0" applyBorder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wrapText="false"/>
    </xf>
    <xf numFmtId="0" fontId="34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9" xfId="0" applyBorder="true">
      <alignment wrapText="false"/>
      <protection locked="false"/>
    </xf>
    <xf numFmtId="0" fontId="0" fillId="0" borderId="29" xfId="0" applyBorder="true">
      <alignment wrapText="false"/>
      <protection locked="false"/>
    </xf>
    <xf numFmtId="0" fontId="0" fillId="0" borderId="29" xfId="0" applyBorder="true">
      <alignment wrapText="false"/>
      <protection locked="false"/>
    </xf>
    <xf numFmtId="0" fontId="35" fillId="0" borderId="0" xfId="0" applyFont="true">
      <alignment wrapText="false"/>
    </xf>
    <xf numFmtId="0" fontId="36" fillId="0" borderId="0" xfId="0" applyFont="true">
      <alignment wrapText="false"/>
    </xf>
    <xf numFmtId="0" fontId="37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UEB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HYP" type="InlandAusland" minOccurs="0">
            <xs:annotation>
              <xs:documentation>Bilan.Actifs.Créances hypothécaires</xs:documentation>
            </xs:annotation>
          </xs:element>
          <xs:element name="BIL.AKT.HYP.HC001" type="InlandAusland_ZinssatzFestVariabel_Belehnung" minOccurs="0">
            <xs:annotation>
              <xs:documentation>Bilan.Actifs.Créances hypothécaires.</xs:documentation>
            </xs:annotation>
          </xs:element>
          <xs:element name="BIL.AKT.HYP.HC002" type="InlandAusland_Entwicklung" minOccurs="0">
            <xs:annotation>
              <xs:documentation>Bilan.Actifs.Créances hypothécaires.</xs:documentation>
            </xs:annotation>
          </xs:element>
          <xs:element name="BIL.PAS.VKE.KOV" type="InlandAusland_Einheit_Faelligkeit" minOccurs="0">
            <xs:annotation>
              <xs:documentation>Bilan.Passifs.Engagements résultant des dépôts de la clientèle.Dépôts de la clientèle sans les fonds déposés dans le cadre de la prévoyance</xs:documentation>
            </xs:annotation>
          </xs:element>
        </xs:all>
      </xs:complexType>
      <xs:complexType name="InlandAusland_Einheit_Faelligkeit">
        <xs:all>
          <xs:element ref="I.ANZ.KUE" minOccurs="0"/>
          <xs:element ref="I.BET.KUE" minOccurs="0"/>
          <xs:element ref="LIE.ANZ.KUE" minOccurs="0"/>
          <xs:element ref="LIE.BET.KUE" minOccurs="0"/>
          <xs:element ref="ZH.ANZ.KUE" minOccurs="0"/>
          <xs:element ref="ZH.BET.KUE" minOccurs="0"/>
          <xs:element ref="BE.ANZ.KUE" minOccurs="0"/>
          <xs:element ref="BE.BET.KUE" minOccurs="0"/>
          <xs:element ref="LU.ANZ.KUE" minOccurs="0"/>
          <xs:element ref="LU.BET.KUE" minOccurs="0"/>
          <xs:element ref="UR.ANZ.KUE" minOccurs="0"/>
          <xs:element ref="UR.BET.KUE" minOccurs="0"/>
          <xs:element ref="SZ.ANZ.KUE" minOccurs="0"/>
          <xs:element ref="SZ.BET.KUE" minOccurs="0"/>
          <xs:element ref="OW.ANZ.KUE" minOccurs="0"/>
          <xs:element ref="OW.BET.KUE" minOccurs="0"/>
          <xs:element ref="NW.ANZ.KUE" minOccurs="0"/>
          <xs:element ref="NW.BET.KUE" minOccurs="0"/>
          <xs:element ref="GL.ANZ.KUE" minOccurs="0"/>
          <xs:element ref="GL.BET.KUE" minOccurs="0"/>
          <xs:element ref="ZG.ANZ.KUE" minOccurs="0"/>
          <xs:element ref="ZG.BET.KUE" minOccurs="0"/>
          <xs:element ref="FR.ANZ.KUE" minOccurs="0"/>
          <xs:element ref="FR.BET.KUE" minOccurs="0"/>
          <xs:element ref="SO.ANZ.KUE" minOccurs="0"/>
          <xs:element ref="SO.BET.KUE" minOccurs="0"/>
          <xs:element ref="BS.ANZ.KUE" minOccurs="0"/>
          <xs:element ref="BS.BET.KUE" minOccurs="0"/>
          <xs:element ref="BL.ANZ.KUE" minOccurs="0"/>
          <xs:element ref="BL.BET.KUE" minOccurs="0"/>
          <xs:element ref="SH.ANZ.KUE" minOccurs="0"/>
          <xs:element ref="SH.BET.KUE" minOccurs="0"/>
          <xs:element ref="AR.ANZ.KUE" minOccurs="0"/>
          <xs:element ref="AR.BET.KUE" minOccurs="0"/>
          <xs:element ref="AI.ANZ.KUE" minOccurs="0"/>
          <xs:element ref="AI.BET.KUE" minOccurs="0"/>
          <xs:element ref="SG.ANZ.KUE" minOccurs="0"/>
          <xs:element ref="SG.BET.KUE" minOccurs="0"/>
          <xs:element ref="GR.ANZ.KUE" minOccurs="0"/>
          <xs:element ref="GR.BET.KUE" minOccurs="0"/>
          <xs:element ref="AG.ANZ.KUE" minOccurs="0"/>
          <xs:element ref="AG.BET.KUE" minOccurs="0"/>
          <xs:element ref="TG.ANZ.KUE" minOccurs="0"/>
          <xs:element ref="TG.BET.KUE" minOccurs="0"/>
          <xs:element ref="TI.ANZ.KUE" minOccurs="0"/>
          <xs:element ref="TI.BET.KUE" minOccurs="0"/>
          <xs:element ref="VD.ANZ.KUE" minOccurs="0"/>
          <xs:element ref="VD.BET.KUE" minOccurs="0"/>
          <xs:element ref="VS.ANZ.KUE" minOccurs="0"/>
          <xs:element ref="VS.BET.KUE" minOccurs="0"/>
          <xs:element ref="NE.ANZ.KUE" minOccurs="0"/>
          <xs:element ref="NE.BET.KUE" minOccurs="0"/>
          <xs:element ref="GE.ANZ.KUE" minOccurs="0"/>
          <xs:element ref="GE.BET.KUE" minOccurs="0"/>
          <xs:element ref="JU.ANZ.KUE" minOccurs="0"/>
          <xs:element ref="JU.BET.KUE" minOccurs="0"/>
        </xs:all>
      </xs:complexType>
      <xs:complexType name="InlandAusland_Entwicklung">
        <xs:all>
          <xs:element ref="I.SEB" minOccurs="0"/>
          <xs:element ref="I.SEV" minOccurs="0"/>
          <xs:element ref="I.ZUN" minOccurs="0"/>
          <xs:element ref="I.ABN" minOccurs="0"/>
        </xs:all>
      </xs:complexType>
      <xs:complexType name="InlandAusland">
        <xs:all>
          <xs:element ref="I" minOccurs="0"/>
          <xs:element ref="LIE" minOccurs="0"/>
          <xs:element ref="ZH" minOccurs="0"/>
          <xs:element ref="BE" minOccurs="0"/>
          <xs:element ref="LU" minOccurs="0"/>
          <xs:element ref="UR" minOccurs="0"/>
          <xs:element ref="SZ" minOccurs="0"/>
          <xs:element ref="OW" minOccurs="0"/>
          <xs:element ref="NW" minOccurs="0"/>
          <xs:element ref="GL" minOccurs="0"/>
          <xs:element ref="ZG" minOccurs="0"/>
          <xs:element ref="FR" minOccurs="0"/>
          <xs:element ref="SO" minOccurs="0"/>
          <xs:element ref="BS" minOccurs="0"/>
          <xs:element ref="BL" minOccurs="0"/>
          <xs:element ref="SH" minOccurs="0"/>
          <xs:element ref="AR" minOccurs="0"/>
          <xs:element ref="AI" minOccurs="0"/>
          <xs:element ref="SG" minOccurs="0"/>
          <xs:element ref="GR" minOccurs="0"/>
          <xs:element ref="AG" minOccurs="0"/>
          <xs:element ref="TG" minOccurs="0"/>
          <xs:element ref="TI" minOccurs="0"/>
          <xs:element ref="VD" minOccurs="0"/>
          <xs:element ref="VS" minOccurs="0"/>
          <xs:element ref="NE" minOccurs="0"/>
          <xs:element ref="GE" minOccurs="0"/>
          <xs:element ref="JU" minOccurs="0"/>
        </xs:all>
      </xs:complexType>
      <xs:complexType name="InlandAusland_ZinssatzFestVariabel_Belehnung">
        <xs:all>
          <xs:element ref="I.T.T" minOccurs="0"/>
          <xs:element ref="I.T.BG1" minOccurs="0"/>
          <xs:element ref="I.T.BG2" minOccurs="0"/>
          <xs:element ref="I.T.BG3" minOccurs="0"/>
          <xs:element ref="I.FVZ.T" minOccurs="0"/>
          <xs:element ref="I.FVZ.BG1" minOccurs="0"/>
          <xs:element ref="I.FVZ.BG2" minOccurs="0"/>
          <xs:element ref="I.FVZ.BG3" minOccurs="0"/>
        </xs:all>
      </xs:complexType>
      <xs:element name="I.ANZ.KUE" type="xs:double">
        <xs:annotation>
          <xs:documentation>Suisse,Nombre,dénonçables</xs:documentation>
        </xs:annotation>
      </xs:element>
      <xs:element name="I.BET.KUE" type="xs:double">
        <xs:annotation>
          <xs:documentation>Suisse,en milliers de francs,dénonçables</xs:documentation>
        </xs:annotation>
      </xs:element>
      <xs:element name="LIE.ANZ.KUE" type="xs:double">
        <xs:annotation>
          <xs:documentation>Principauté de Liechtenstein,Nombre,dénonçables</xs:documentation>
        </xs:annotation>
      </xs:element>
      <xs:element name="LIE.BET.KUE" type="xs:double">
        <xs:annotation>
          <xs:documentation>Principauté de Liechtenstein,en milliers de francs,dénonçables</xs:documentation>
        </xs:annotation>
      </xs:element>
      <xs:element name="ZH.ANZ.KUE" type="xs:double">
        <xs:annotation>
          <xs:documentation>Zurich,Nombre,dénonçables</xs:documentation>
        </xs:annotation>
      </xs:element>
      <xs:element name="ZH.BET.KUE" type="xs:double">
        <xs:annotation>
          <xs:documentation>Zurich,en milliers de francs,dénonçables</xs:documentation>
        </xs:annotation>
      </xs:element>
      <xs:element name="BE.ANZ.KUE" type="xs:double">
        <xs:annotation>
          <xs:documentation>Berne,Nombre,dénonçables</xs:documentation>
        </xs:annotation>
      </xs:element>
      <xs:element name="BE.BET.KUE" type="xs:double">
        <xs:annotation>
          <xs:documentation>Berne,en milliers de francs,dénonçables</xs:documentation>
        </xs:annotation>
      </xs:element>
      <xs:element name="LU.ANZ.KUE" type="xs:double">
        <xs:annotation>
          <xs:documentation>Lucerne,Nombre,dénonçables</xs:documentation>
        </xs:annotation>
      </xs:element>
      <xs:element name="LU.BET.KUE" type="xs:double">
        <xs:annotation>
          <xs:documentation>Lucerne,en milliers de francs,dénonçables</xs:documentation>
        </xs:annotation>
      </xs:element>
      <xs:element name="UR.ANZ.KUE" type="xs:double">
        <xs:annotation>
          <xs:documentation>Uri,Nombre,dénonçables</xs:documentation>
        </xs:annotation>
      </xs:element>
      <xs:element name="UR.BET.KUE" type="xs:double">
        <xs:annotation>
          <xs:documentation>Uri,en milliers de francs,dénonçables</xs:documentation>
        </xs:annotation>
      </xs:element>
      <xs:element name="SZ.ANZ.KUE" type="xs:double">
        <xs:annotation>
          <xs:documentation>Schwyz,Nombre,dénonçables</xs:documentation>
        </xs:annotation>
      </xs:element>
      <xs:element name="SZ.BET.KUE" type="xs:double">
        <xs:annotation>
          <xs:documentation>Schwyz,en milliers de francs,dénonçables</xs:documentation>
        </xs:annotation>
      </xs:element>
      <xs:element name="OW.ANZ.KUE" type="xs:double">
        <xs:annotation>
          <xs:documentation>Obwald,Nombre,dénonçables</xs:documentation>
        </xs:annotation>
      </xs:element>
      <xs:element name="OW.BET.KUE" type="xs:double">
        <xs:annotation>
          <xs:documentation>Obwald,en milliers de francs,dénonçables</xs:documentation>
        </xs:annotation>
      </xs:element>
      <xs:element name="NW.ANZ.KUE" type="xs:double">
        <xs:annotation>
          <xs:documentation>Nidwald,Nombre,dénonçables</xs:documentation>
        </xs:annotation>
      </xs:element>
      <xs:element name="NW.BET.KUE" type="xs:double">
        <xs:annotation>
          <xs:documentation>Nidwald,en milliers de francs,dénonçables</xs:documentation>
        </xs:annotation>
      </xs:element>
      <xs:element name="GL.ANZ.KUE" type="xs:double">
        <xs:annotation>
          <xs:documentation>Glaris,Nombre,dénonçables</xs:documentation>
        </xs:annotation>
      </xs:element>
      <xs:element name="GL.BET.KUE" type="xs:double">
        <xs:annotation>
          <xs:documentation>Glaris,en milliers de francs,dénonçables</xs:documentation>
        </xs:annotation>
      </xs:element>
      <xs:element name="ZG.ANZ.KUE" type="xs:double">
        <xs:annotation>
          <xs:documentation>Zoug,Nombre,dénonçables</xs:documentation>
        </xs:annotation>
      </xs:element>
      <xs:element name="ZG.BET.KUE" type="xs:double">
        <xs:annotation>
          <xs:documentation>Zoug,en milliers de francs,dénonçables</xs:documentation>
        </xs:annotation>
      </xs:element>
      <xs:element name="FR.ANZ.KUE" type="xs:double">
        <xs:annotation>
          <xs:documentation>Fribourg,Nombre,dénonçables</xs:documentation>
        </xs:annotation>
      </xs:element>
      <xs:element name="FR.BET.KUE" type="xs:double">
        <xs:annotation>
          <xs:documentation>Fribourg,en milliers de francs,dénonçables</xs:documentation>
        </xs:annotation>
      </xs:element>
      <xs:element name="SO.ANZ.KUE" type="xs:double">
        <xs:annotation>
          <xs:documentation>Soleure,Nombre,dénonçables</xs:documentation>
        </xs:annotation>
      </xs:element>
      <xs:element name="SO.BET.KUE" type="xs:double">
        <xs:annotation>
          <xs:documentation>Soleure,en milliers de francs,dénonçables</xs:documentation>
        </xs:annotation>
      </xs:element>
      <xs:element name="BS.ANZ.KUE" type="xs:double">
        <xs:annotation>
          <xs:documentation>Bâle-Ville,Nombre,dénonçables</xs:documentation>
        </xs:annotation>
      </xs:element>
      <xs:element name="BS.BET.KUE" type="xs:double">
        <xs:annotation>
          <xs:documentation>Bâle-Ville,en milliers de francs,dénonçables</xs:documentation>
        </xs:annotation>
      </xs:element>
      <xs:element name="BL.ANZ.KUE" type="xs:double">
        <xs:annotation>
          <xs:documentation>Bâle-Campagne,Nombre,dénonçables</xs:documentation>
        </xs:annotation>
      </xs:element>
      <xs:element name="BL.BET.KUE" type="xs:double">
        <xs:annotation>
          <xs:documentation>Bâle-Campagne,en milliers de francs,dénonçables</xs:documentation>
        </xs:annotation>
      </xs:element>
      <xs:element name="SH.ANZ.KUE" type="xs:double">
        <xs:annotation>
          <xs:documentation>Schaffhouse,Nombre,dénonçables</xs:documentation>
        </xs:annotation>
      </xs:element>
      <xs:element name="SH.BET.KUE" type="xs:double">
        <xs:annotation>
          <xs:documentation>Schaffhouse,en milliers de francs,dénonçables</xs:documentation>
        </xs:annotation>
      </xs:element>
      <xs:element name="AR.ANZ.KUE" type="xs:double">
        <xs:annotation>
          <xs:documentation>Appenzell Rh.-E.,Nombre,dénonçables</xs:documentation>
        </xs:annotation>
      </xs:element>
      <xs:element name="AR.BET.KUE" type="xs:double">
        <xs:annotation>
          <xs:documentation>Appenzell Rh.-E.,en milliers de francs,dénonçables</xs:documentation>
        </xs:annotation>
      </xs:element>
      <xs:element name="AI.ANZ.KUE" type="xs:double">
        <xs:annotation>
          <xs:documentation>Appenzell Rh.-I.,Nombre,dénonçables</xs:documentation>
        </xs:annotation>
      </xs:element>
      <xs:element name="AI.BET.KUE" type="xs:double">
        <xs:annotation>
          <xs:documentation>Appenzell Rh.-I.,en milliers de francs,dénonçables</xs:documentation>
        </xs:annotation>
      </xs:element>
      <xs:element name="SG.ANZ.KUE" type="xs:double">
        <xs:annotation>
          <xs:documentation>St-Gall,Nombre,dénonçables</xs:documentation>
        </xs:annotation>
      </xs:element>
      <xs:element name="SG.BET.KUE" type="xs:double">
        <xs:annotation>
          <xs:documentation>St-Gall,en milliers de francs,dénonçables</xs:documentation>
        </xs:annotation>
      </xs:element>
      <xs:element name="GR.ANZ.KUE" type="xs:double">
        <xs:annotation>
          <xs:documentation>Grisons,Nombre,dénonçables</xs:documentation>
        </xs:annotation>
      </xs:element>
      <xs:element name="GR.BET.KUE" type="xs:double">
        <xs:annotation>
          <xs:documentation>Grisons,en milliers de francs,dénonçables</xs:documentation>
        </xs:annotation>
      </xs:element>
      <xs:element name="AG.ANZ.KUE" type="xs:double">
        <xs:annotation>
          <xs:documentation>Argovie,Nombre,dénonçables</xs:documentation>
        </xs:annotation>
      </xs:element>
      <xs:element name="AG.BET.KUE" type="xs:double">
        <xs:annotation>
          <xs:documentation>Argovie,en milliers de francs,dénonçables</xs:documentation>
        </xs:annotation>
      </xs:element>
      <xs:element name="TG.ANZ.KUE" type="xs:double">
        <xs:annotation>
          <xs:documentation>Thurgovie,Nombre,dénonçables</xs:documentation>
        </xs:annotation>
      </xs:element>
      <xs:element name="TG.BET.KUE" type="xs:double">
        <xs:annotation>
          <xs:documentation>Thurgovie,en milliers de francs,dénonçables</xs:documentation>
        </xs:annotation>
      </xs:element>
      <xs:element name="TI.ANZ.KUE" type="xs:double">
        <xs:annotation>
          <xs:documentation>Tessin,Nombre,dénonçables</xs:documentation>
        </xs:annotation>
      </xs:element>
      <xs:element name="TI.BET.KUE" type="xs:double">
        <xs:annotation>
          <xs:documentation>Tessin,en milliers de francs,dénonçables</xs:documentation>
        </xs:annotation>
      </xs:element>
      <xs:element name="VD.ANZ.KUE" type="xs:double">
        <xs:annotation>
          <xs:documentation>Vaud,Nombre,dénonçables</xs:documentation>
        </xs:annotation>
      </xs:element>
      <xs:element name="VD.BET.KUE" type="xs:double">
        <xs:annotation>
          <xs:documentation>Vaud,en milliers de francs,dénonçables</xs:documentation>
        </xs:annotation>
      </xs:element>
      <xs:element name="VS.ANZ.KUE" type="xs:double">
        <xs:annotation>
          <xs:documentation>Valais,Nombre,dénonçables</xs:documentation>
        </xs:annotation>
      </xs:element>
      <xs:element name="VS.BET.KUE" type="xs:double">
        <xs:annotation>
          <xs:documentation>Valais,en milliers de francs,dénonçables</xs:documentation>
        </xs:annotation>
      </xs:element>
      <xs:element name="NE.ANZ.KUE" type="xs:double">
        <xs:annotation>
          <xs:documentation>Neuchâtel,Nombre,dénonçables</xs:documentation>
        </xs:annotation>
      </xs:element>
      <xs:element name="NE.BET.KUE" type="xs:double">
        <xs:annotation>
          <xs:documentation>Neuchâtel,en milliers de francs,dénonçables</xs:documentation>
        </xs:annotation>
      </xs:element>
      <xs:element name="GE.ANZ.KUE" type="xs:double">
        <xs:annotation>
          <xs:documentation>Genève,Nombre,dénonçables</xs:documentation>
        </xs:annotation>
      </xs:element>
      <xs:element name="GE.BET.KUE" type="xs:double">
        <xs:annotation>
          <xs:documentation>Genève,en milliers de francs,dénonçables</xs:documentation>
        </xs:annotation>
      </xs:element>
      <xs:element name="JU.ANZ.KUE" type="xs:double">
        <xs:annotation>
          <xs:documentation>Jura,Nombre,dénonçables</xs:documentation>
        </xs:annotation>
      </xs:element>
      <xs:element name="JU.BET.KUE" type="xs:double">
        <xs:annotation>
          <xs:documentation>Jura,en milliers de francs,dénonçables</xs:documentation>
        </xs:annotation>
      </xs:element>
      <xs:element name="I.SEB" type="xs:double">
        <xs:annotation>
          <xs:documentation>Suisse,Etat à la fin de l'année de référence</xs:documentation>
        </xs:annotation>
      </xs:element>
      <xs:element name="I.SEV" type="xs:double">
        <xs:annotation>
          <xs:documentation>Suisse,Etat à la fin de l'excercice précédent</xs:documentation>
        </xs:annotation>
      </xs:element>
      <xs:element name="I.ZUN" type="xs:double">
        <xs:annotation>
          <xs:documentation>Suisse,Augmentations</xs:documentation>
        </xs:annotation>
      </xs:element>
      <xs:element name="I.ABN" type="xs:double">
        <xs:annotation>
          <xs:documentation>Suisse,Diminutions</xs:documentation>
        </xs:annotation>
      </xs:element>
      <xs:element name="I" type="xs:double">
        <xs:annotation>
          <xs:documentation>Suisse</xs:documentation>
        </xs:annotation>
      </xs:element>
      <xs:element name="LIE" type="xs:double">
        <xs:annotation>
          <xs:documentation>Principauté de Liechtenstein</xs:documentation>
        </xs:annotation>
      </xs:element>
      <xs:element name="ZH" type="xs:double">
        <xs:annotation>
          <xs:documentation>Zurich</xs:documentation>
        </xs:annotation>
      </xs:element>
      <xs:element name="BE" type="xs:double">
        <xs:annotation>
          <xs:documentation>Berne</xs:documentation>
        </xs:annotation>
      </xs:element>
      <xs:element name="LU" type="xs:double">
        <xs:annotation>
          <xs:documentation>Lucerne</xs:documentation>
        </xs:annotation>
      </xs:element>
      <xs:element name="UR" type="xs:double">
        <xs:annotation>
          <xs:documentation>Uri</xs:documentation>
        </xs:annotation>
      </xs:element>
      <xs:element name="SZ" type="xs:double">
        <xs:annotation>
          <xs:documentation>Schwyz</xs:documentation>
        </xs:annotation>
      </xs:element>
      <xs:element name="OW" type="xs:double">
        <xs:annotation>
          <xs:documentation>Obwald</xs:documentation>
        </xs:annotation>
      </xs:element>
      <xs:element name="NW" type="xs:double">
        <xs:annotation>
          <xs:documentation>Nidwald</xs:documentation>
        </xs:annotation>
      </xs:element>
      <xs:element name="GL" type="xs:double">
        <xs:annotation>
          <xs:documentation>Glaris</xs:documentation>
        </xs:annotation>
      </xs:element>
      <xs:element name="ZG" type="xs:double">
        <xs:annotation>
          <xs:documentation>Zoug</xs:documentation>
        </xs:annotation>
      </xs:element>
      <xs:element name="FR" type="xs:double">
        <xs:annotation>
          <xs:documentation>Fribourg</xs:documentation>
        </xs:annotation>
      </xs:element>
      <xs:element name="SO" type="xs:double">
        <xs:annotation>
          <xs:documentation>Soleure</xs:documentation>
        </xs:annotation>
      </xs:element>
      <xs:element name="BS" type="xs:double">
        <xs:annotation>
          <xs:documentation>Bâle-Ville</xs:documentation>
        </xs:annotation>
      </xs:element>
      <xs:element name="BL" type="xs:double">
        <xs:annotation>
          <xs:documentation>Bâle-Campagne</xs:documentation>
        </xs:annotation>
      </xs:element>
      <xs:element name="SH" type="xs:double">
        <xs:annotation>
          <xs:documentation>Schaffhouse</xs:documentation>
        </xs:annotation>
      </xs:element>
      <xs:element name="AR" type="xs:double">
        <xs:annotation>
          <xs:documentation>Appenzell Rh.-E.</xs:documentation>
        </xs:annotation>
      </xs:element>
      <xs:element name="AI" type="xs:double">
        <xs:annotation>
          <xs:documentation>Appenzell Rh.-I.</xs:documentation>
        </xs:annotation>
      </xs:element>
      <xs:element name="SG" type="xs:double">
        <xs:annotation>
          <xs:documentation>St-Gall</xs:documentation>
        </xs:annotation>
      </xs:element>
      <xs:element name="GR" type="xs:double">
        <xs:annotation>
          <xs:documentation>Grisons</xs:documentation>
        </xs:annotation>
      </xs:element>
      <xs:element name="AG" type="xs:double">
        <xs:annotation>
          <xs:documentation>Argovie</xs:documentation>
        </xs:annotation>
      </xs:element>
      <xs:element name="TG" type="xs:double">
        <xs:annotation>
          <xs:documentation>Thurgovie</xs:documentation>
        </xs:annotation>
      </xs:element>
      <xs:element name="TI" type="xs:double">
        <xs:annotation>
          <xs:documentation>Tessin</xs:documentation>
        </xs:annotation>
      </xs:element>
      <xs:element name="VD" type="xs:double">
        <xs:annotation>
          <xs:documentation>Vaud</xs:documentation>
        </xs:annotation>
      </xs:element>
      <xs:element name="VS" type="xs:double">
        <xs:annotation>
          <xs:documentation>Valais</xs:documentation>
        </xs:annotation>
      </xs:element>
      <xs:element name="NE" type="xs:double">
        <xs:annotation>
          <xs:documentation>Neuchâtel</xs:documentation>
        </xs:annotation>
      </xs:element>
      <xs:element name="GE" type="xs:double">
        <xs:annotation>
          <xs:documentation>Genève</xs:documentation>
        </xs:annotation>
      </xs:element>
      <xs:element name="JU" type="xs:double">
        <xs:annotation>
          <xs:documentation>Jura</xs:documentation>
        </xs:annotation>
      </xs:element>
      <xs:element name="I.T.T" type="xs:double">
        <xs:annotation>
          <xs:documentation>Suisse,Total,Total</xs:documentation>
        </xs:annotation>
      </xs:element>
      <xs:element name="I.T.BG1" type="xs:double">
        <xs:annotation>
          <xs:documentation>Suisse,Total,1er rang</xs:documentation>
        </xs:annotation>
      </xs:element>
      <xs:element name="I.T.BG2" type="xs:double">
        <xs:annotation>
          <xs:documentation>Suisse,Total,2e rang</xs:documentation>
        </xs:annotation>
      </xs:element>
      <xs:element name="I.T.BG3" type="xs:double">
        <xs:annotation>
          <xs:documentation>Suisse,Total,3e rang et autres</xs:documentation>
        </xs:annotation>
      </xs:element>
      <xs:element name="I.FVZ.T" type="xs:double">
        <xs:annotation>
          <xs:documentation>Suisse,à taux fixe,Total</xs:documentation>
        </xs:annotation>
      </xs:element>
      <xs:element name="I.FVZ.BG1" type="xs:double">
        <xs:annotation>
          <xs:documentation>Suisse,à taux fixe,1er rang</xs:documentation>
        </xs:annotation>
      </xs:element>
      <xs:element name="I.FVZ.BG2" type="xs:double">
        <xs:annotation>
          <xs:documentation>Suisse,à taux fixe,2e rang</xs:documentation>
        </xs:annotation>
      </xs:element>
      <xs:element name="I.FVZ.BG3" type="xs:double">
        <xs:annotation>
          <xs:documentation>Suisse,à taux fixe,3e rang et autres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2"/>
          <xs:element name="Language" type="xs:string" fixed="fr"/>
          <xs:element name="TechNumber" type="xs:string" fixed="4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12" Target="../customXml/item4.xml" Type="http://schemas.openxmlformats.org/officeDocument/2006/relationships/customXml"/><Relationship Id="rId13" Target="xmlMaps.xml" Type="http://schemas.openxmlformats.org/officeDocument/2006/relationships/xmlMaps"/><Relationship Id="rId14" Target="worksheets/sheet15.xml" Type="http://schemas.openxmlformats.org/officeDocument/2006/relationships/worksheet"/><Relationship Id="rId15" Target="worksheets/sheet16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0" r="B3" connectionId="0">
    <xmlCellPr id="10" uniqueName="_Report_Version">
      <xmlPr mapId="1" xpath="/Report/Version" xmlDataType="string"/>
    </xmlCellPr>
  </singleXmlCell>
  <singleXmlCell id="11" r="B1" connectionId="0">
    <xmlCellPr id="11" uniqueName="_Report_ReportName">
      <xmlPr mapId="1" xpath="/Report/ReportName" xmlDataType="string"/>
    </xmlCellPr>
  </singleXmlCell>
  <singleXmlCell id="66" r="H1" connectionId="0">
    <xmlCellPr id="66" uniqueName="_Report_SubjectId">
      <xmlPr mapId="1" xpath="/Report/SubjectId" xmlDataType="string"/>
    </xmlCellPr>
  </singleXmlCell>
  <singleXmlCell id="67" r="H2" connectionId="0">
    <xmlCellPr id="67" uniqueName="_Report_ReferDate">
      <xmlPr mapId="1" xpath="/Report/ReferDate" xmlDataType="date"/>
    </xmlCellPr>
  </singleXmlCell>
  <singleXmlCell id="101" r="B4" connectionId="0">
    <xmlCellPr id="101" uniqueName="_Report_Revision">
      <xmlPr mapId="2" xpath="/Report/Revision" xmlDataType="string"/>
    </xmlCellPr>
  </singleXmlCell>
  <singleXmlCell id="102" r="B5" connectionId="0">
    <xmlCellPr id="102" uniqueName="_Report_Language">
      <xmlPr mapId="2" xpath="/Report/Language" xmlDataType="string"/>
    </xmlCellPr>
  </singleXmlCell>
  <singleXmlCell id="103" r="B6" connectionId="0">
    <xmlCellPr id="103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M28" connectionId="0">
    <xmlCellPr id="1" uniqueName="_Report_Observations_BIL.PAS.VKE.KOV_GL.ANZ.KUE">
      <xmlPr mapId="1" xpath="/Report/Observations/BIL.PAS.VKE.KOV/GL.ANZ.KUE" xmlDataType="double"/>
    </xmlCellPr>
  </singleXmlCell>
  <singleXmlCell id="2" r="M29" connectionId="0">
    <xmlCellPr id="2" uniqueName="_Report_Observations_BIL.PAS.VKE.KOV_ZG.ANZ.KUE">
      <xmlPr mapId="1" xpath="/Report/Observations/BIL.PAS.VKE.KOV/ZG.ANZ.KUE" xmlDataType="double"/>
    </xmlCellPr>
  </singleXmlCell>
  <singleXmlCell id="3" r="M26" connectionId="0">
    <xmlCellPr id="3" uniqueName="_Report_Observations_BIL.PAS.VKE.KOV_OW.ANZ.KUE">
      <xmlPr mapId="1" xpath="/Report/Observations/BIL.PAS.VKE.KOV/OW.ANZ.KUE" xmlDataType="double"/>
    </xmlCellPr>
  </singleXmlCell>
  <singleXmlCell id="4" r="M27" connectionId="0">
    <xmlCellPr id="4" uniqueName="_Report_Observations_BIL.PAS.VKE.KOV_NW.ANZ.KUE">
      <xmlPr mapId="1" xpath="/Report/Observations/BIL.PAS.VKE.KOV/NW.ANZ.KUE" xmlDataType="double"/>
    </xmlCellPr>
  </singleXmlCell>
  <singleXmlCell id="5" r="M24" connectionId="0">
    <xmlCellPr id="5" uniqueName="_Report_Observations_BIL.PAS.VKE.KOV_UR.ANZ.KUE">
      <xmlPr mapId="1" xpath="/Report/Observations/BIL.PAS.VKE.KOV/UR.ANZ.KUE" xmlDataType="double"/>
    </xmlCellPr>
  </singleXmlCell>
  <singleXmlCell id="6" r="M25" connectionId="0">
    <xmlCellPr id="6" uniqueName="_Report_Observations_BIL.PAS.VKE.KOV_SZ.ANZ.KUE">
      <xmlPr mapId="1" xpath="/Report/Observations/BIL.PAS.VKE.KOV/SZ.ANZ.KUE" xmlDataType="double"/>
    </xmlCellPr>
  </singleXmlCell>
  <singleXmlCell id="7" r="M22" connectionId="0">
    <xmlCellPr id="7" uniqueName="_Report_Observations_BIL.PAS.VKE.KOV_BE.ANZ.KUE">
      <xmlPr mapId="1" xpath="/Report/Observations/BIL.PAS.VKE.KOV/BE.ANZ.KUE" xmlDataType="double"/>
    </xmlCellPr>
  </singleXmlCell>
  <singleXmlCell id="8" r="M23" connectionId="0">
    <xmlCellPr id="8" uniqueName="_Report_Observations_BIL.PAS.VKE.KOV_LU.ANZ.KUE">
      <xmlPr mapId="1" xpath="/Report/Observations/BIL.PAS.VKE.KOV/LU.ANZ.KUE" xmlDataType="double"/>
    </xmlCellPr>
  </singleXmlCell>
  <singleXmlCell id="9" r="M21" connectionId="0">
    <xmlCellPr id="9" uniqueName="_Report_Observations_BIL.PAS.VKE.KOV_ZH.ANZ.KUE">
      <xmlPr mapId="1" xpath="/Report/Observations/BIL.PAS.VKE.KOV/ZH.ANZ.KUE" xmlDataType="double"/>
    </xmlCellPr>
  </singleXmlCell>
  <singleXmlCell id="16" r="L29" connectionId="0">
    <xmlCellPr id="16" uniqueName="_Report_Observations_BIL.PAS.VKE.KOV_ZG.BET.KUE">
      <xmlPr mapId="1" xpath="/Report/Observations/BIL.PAS.VKE.KOV/ZG.BET.KUE" xmlDataType="double"/>
    </xmlCellPr>
  </singleXmlCell>
  <singleXmlCell id="17" r="L27" connectionId="0">
    <xmlCellPr id="17" uniqueName="_Report_Observations_BIL.PAS.VKE.KOV_NW.BET.KUE">
      <xmlPr mapId="1" xpath="/Report/Observations/BIL.PAS.VKE.KOV/NW.BET.KUE" xmlDataType="double"/>
    </xmlCellPr>
  </singleXmlCell>
  <singleXmlCell id="18" r="M48" connectionId="0">
    <xmlCellPr id="18" uniqueName="_Report_Observations_BIL.PAS.VKE.KOV_I.ANZ.KUE">
      <xmlPr mapId="1" xpath="/Report/Observations/BIL.PAS.VKE.KOV/I.ANZ.KUE" xmlDataType="double"/>
    </xmlCellPr>
  </singleXmlCell>
  <singleXmlCell id="19" r="L28" connectionId="0">
    <xmlCellPr id="19" uniqueName="_Report_Observations_BIL.PAS.VKE.KOV_GL.BET.KUE">
      <xmlPr mapId="1" xpath="/Report/Observations/BIL.PAS.VKE.KOV/GL.BET.KUE" xmlDataType="double"/>
    </xmlCellPr>
  </singleXmlCell>
  <singleXmlCell id="21" r="L25" connectionId="0">
    <xmlCellPr id="21" uniqueName="_Report_Observations_BIL.PAS.VKE.KOV_SZ.BET.KUE">
      <xmlPr mapId="1" xpath="/Report/Observations/BIL.PAS.VKE.KOV/SZ.BET.KUE" xmlDataType="double"/>
    </xmlCellPr>
  </singleXmlCell>
  <singleXmlCell id="22" r="M46" connectionId="0">
    <xmlCellPr id="22" uniqueName="_Report_Observations_BIL.PAS.VKE.KOV_JU.ANZ.KUE">
      <xmlPr mapId="1" xpath="/Report/Observations/BIL.PAS.VKE.KOV/JU.ANZ.KUE" xmlDataType="double"/>
    </xmlCellPr>
  </singleXmlCell>
  <singleXmlCell id="23" r="L26" connectionId="0">
    <xmlCellPr id="23" uniqueName="_Report_Observations_BIL.PAS.VKE.KOV_OW.BET.KUE">
      <xmlPr mapId="1" xpath="/Report/Observations/BIL.PAS.VKE.KOV/OW.BET.KUE" xmlDataType="double"/>
    </xmlCellPr>
  </singleXmlCell>
  <singleXmlCell id="24" r="M47" connectionId="0">
    <xmlCellPr id="24" uniqueName="_Report_Observations_BIL.PAS.VKE.KOV_LIE.ANZ.KUE">
      <xmlPr mapId="1" xpath="/Report/Observations/BIL.PAS.VKE.KOV/LIE.ANZ.KUE" xmlDataType="double"/>
    </xmlCellPr>
  </singleXmlCell>
  <singleXmlCell id="25" r="L23" connectionId="0">
    <xmlCellPr id="25" uniqueName="_Report_Observations_BIL.PAS.VKE.KOV_LU.BET.KUE">
      <xmlPr mapId="1" xpath="/Report/Observations/BIL.PAS.VKE.KOV/LU.BET.KUE" xmlDataType="double"/>
    </xmlCellPr>
  </singleXmlCell>
  <singleXmlCell id="26" r="M44" connectionId="0">
    <xmlCellPr id="26" uniqueName="_Report_Observations_BIL.PAS.VKE.KOV_NE.ANZ.KUE">
      <xmlPr mapId="1" xpath="/Report/Observations/BIL.PAS.VKE.KOV/NE.ANZ.KUE" xmlDataType="double"/>
    </xmlCellPr>
  </singleXmlCell>
  <singleXmlCell id="27" r="L24" connectionId="0">
    <xmlCellPr id="27" uniqueName="_Report_Observations_BIL.PAS.VKE.KOV_UR.BET.KUE">
      <xmlPr mapId="1" xpath="/Report/Observations/BIL.PAS.VKE.KOV/UR.BET.KUE" xmlDataType="double"/>
    </xmlCellPr>
  </singleXmlCell>
  <singleXmlCell id="28" r="M45" connectionId="0">
    <xmlCellPr id="28" uniqueName="_Report_Observations_BIL.PAS.VKE.KOV_GE.ANZ.KUE">
      <xmlPr mapId="1" xpath="/Report/Observations/BIL.PAS.VKE.KOV/GE.ANZ.KUE" xmlDataType="double"/>
    </xmlCellPr>
  </singleXmlCell>
  <singleXmlCell id="29" r="L21" connectionId="0">
    <xmlCellPr id="29" uniqueName="_Report_Observations_BIL.PAS.VKE.KOV_ZH.BET.KUE">
      <xmlPr mapId="1" xpath="/Report/Observations/BIL.PAS.VKE.KOV/ZH.BET.KUE" xmlDataType="double"/>
    </xmlCellPr>
  </singleXmlCell>
  <singleXmlCell id="30" r="M42" connectionId="0">
    <xmlCellPr id="30" uniqueName="_Report_Observations_BIL.PAS.VKE.KOV_VD.ANZ.KUE">
      <xmlPr mapId="1" xpath="/Report/Observations/BIL.PAS.VKE.KOV/VD.ANZ.KUE" xmlDataType="double"/>
    </xmlCellPr>
  </singleXmlCell>
  <singleXmlCell id="31" r="L22" connectionId="0">
    <xmlCellPr id="31" uniqueName="_Report_Observations_BIL.PAS.VKE.KOV_BE.BET.KUE">
      <xmlPr mapId="1" xpath="/Report/Observations/BIL.PAS.VKE.KOV/BE.BET.KUE" xmlDataType="double"/>
    </xmlCellPr>
  </singleXmlCell>
  <singleXmlCell id="32" r="M43" connectionId="0">
    <xmlCellPr id="32" uniqueName="_Report_Observations_BIL.PAS.VKE.KOV_VS.ANZ.KUE">
      <xmlPr mapId="1" xpath="/Report/Observations/BIL.PAS.VKE.KOV/VS.ANZ.KUE" xmlDataType="double"/>
    </xmlCellPr>
  </singleXmlCell>
  <singleXmlCell id="33" r="M40" connectionId="0">
    <xmlCellPr id="33" uniqueName="_Report_Observations_BIL.PAS.VKE.KOV_TG.ANZ.KUE">
      <xmlPr mapId="1" xpath="/Report/Observations/BIL.PAS.VKE.KOV/TG.ANZ.KUE" xmlDataType="double"/>
    </xmlCellPr>
  </singleXmlCell>
  <singleXmlCell id="34" r="M41" connectionId="0">
    <xmlCellPr id="34" uniqueName="_Report_Observations_BIL.PAS.VKE.KOV_TI.ANZ.KUE">
      <xmlPr mapId="1" xpath="/Report/Observations/BIL.PAS.VKE.KOV/TI.ANZ.KUE" xmlDataType="double"/>
    </xmlCellPr>
  </singleXmlCell>
  <singleXmlCell id="35" r="M39" connectionId="0">
    <xmlCellPr id="35" uniqueName="_Report_Observations_BIL.PAS.VKE.KOV_AG.ANZ.KUE">
      <xmlPr mapId="1" xpath="/Report/Observations/BIL.PAS.VKE.KOV/AG.ANZ.KUE" xmlDataType="double"/>
    </xmlCellPr>
  </singleXmlCell>
  <singleXmlCell id="36" r="M37" connectionId="0">
    <xmlCellPr id="36" uniqueName="_Report_Observations_BIL.PAS.VKE.KOV_SG.ANZ.KUE">
      <xmlPr mapId="1" xpath="/Report/Observations/BIL.PAS.VKE.KOV/SG.ANZ.KUE" xmlDataType="double"/>
    </xmlCellPr>
  </singleXmlCell>
  <singleXmlCell id="37" r="M38" connectionId="0">
    <xmlCellPr id="37" uniqueName="_Report_Observations_BIL.PAS.VKE.KOV_GR.ANZ.KUE">
      <xmlPr mapId="1" xpath="/Report/Observations/BIL.PAS.VKE.KOV/GR.ANZ.KUE" xmlDataType="double"/>
    </xmlCellPr>
  </singleXmlCell>
  <singleXmlCell id="38" r="M35" connectionId="0">
    <xmlCellPr id="38" uniqueName="_Report_Observations_BIL.PAS.VKE.KOV_AR.ANZ.KUE">
      <xmlPr mapId="1" xpath="/Report/Observations/BIL.PAS.VKE.KOV/AR.ANZ.KUE" xmlDataType="double"/>
    </xmlCellPr>
  </singleXmlCell>
  <singleXmlCell id="39" r="M36" connectionId="0">
    <xmlCellPr id="39" uniqueName="_Report_Observations_BIL.PAS.VKE.KOV_AI.ANZ.KUE">
      <xmlPr mapId="1" xpath="/Report/Observations/BIL.PAS.VKE.KOV/AI.ANZ.KUE" xmlDataType="double"/>
    </xmlCellPr>
  </singleXmlCell>
  <singleXmlCell id="40" r="M33" connectionId="0">
    <xmlCellPr id="40" uniqueName="_Report_Observations_BIL.PAS.VKE.KOV_BL.ANZ.KUE">
      <xmlPr mapId="1" xpath="/Report/Observations/BIL.PAS.VKE.KOV/BL.ANZ.KUE" xmlDataType="double"/>
    </xmlCellPr>
  </singleXmlCell>
  <singleXmlCell id="41" r="M34" connectionId="0">
    <xmlCellPr id="41" uniqueName="_Report_Observations_BIL.PAS.VKE.KOV_SH.ANZ.KUE">
      <xmlPr mapId="1" xpath="/Report/Observations/BIL.PAS.VKE.KOV/SH.ANZ.KUE" xmlDataType="double"/>
    </xmlCellPr>
  </singleXmlCell>
  <singleXmlCell id="42" r="M31" connectionId="0">
    <xmlCellPr id="42" uniqueName="_Report_Observations_BIL.PAS.VKE.KOV_SO.ANZ.KUE">
      <xmlPr mapId="1" xpath="/Report/Observations/BIL.PAS.VKE.KOV/SO.ANZ.KUE" xmlDataType="double"/>
    </xmlCellPr>
  </singleXmlCell>
  <singleXmlCell id="43" r="M32" connectionId="0">
    <xmlCellPr id="43" uniqueName="_Report_Observations_BIL.PAS.VKE.KOV_BS.ANZ.KUE">
      <xmlPr mapId="1" xpath="/Report/Observations/BIL.PAS.VKE.KOV/BS.ANZ.KUE" xmlDataType="double"/>
    </xmlCellPr>
  </singleXmlCell>
  <singleXmlCell id="44" r="M30" connectionId="0">
    <xmlCellPr id="44" uniqueName="_Report_Observations_BIL.PAS.VKE.KOV_FR.ANZ.KUE">
      <xmlPr mapId="1" xpath="/Report/Observations/BIL.PAS.VKE.KOV/FR.ANZ.KUE" xmlDataType="double"/>
    </xmlCellPr>
  </singleXmlCell>
  <singleXmlCell id="48" r="K28" connectionId="0">
    <xmlCellPr id="48" uniqueName="_Report_Observations_BIL.AKT.HYP_GL">
      <xmlPr mapId="1" xpath="/Report/Observations/BIL.AKT.HYP/GL" xmlDataType="double"/>
    </xmlCellPr>
  </singleXmlCell>
  <singleXmlCell id="49" r="K29" connectionId="0">
    <xmlCellPr id="49" uniqueName="_Report_Observations_BIL.AKT.HYP_ZG">
      <xmlPr mapId="1" xpath="/Report/Observations/BIL.AKT.HYP/ZG" xmlDataType="double"/>
    </xmlCellPr>
  </singleXmlCell>
  <singleXmlCell id="50" r="K26" connectionId="0">
    <xmlCellPr id="50" uniqueName="_Report_Observations_BIL.AKT.HYP_OW">
      <xmlPr mapId="1" xpath="/Report/Observations/BIL.AKT.HYP/OW" xmlDataType="double"/>
    </xmlCellPr>
  </singleXmlCell>
  <singleXmlCell id="51" r="L47" connectionId="0">
    <xmlCellPr id="51" uniqueName="_Report_Observations_BIL.PAS.VKE.KOV_LIE.BET.KUE">
      <xmlPr mapId="1" xpath="/Report/Observations/BIL.PAS.VKE.KOV/LIE.BET.KUE" xmlDataType="double"/>
    </xmlCellPr>
  </singleXmlCell>
  <singleXmlCell id="52" r="K27" connectionId="0">
    <xmlCellPr id="52" uniqueName="_Report_Observations_BIL.AKT.HYP_NW">
      <xmlPr mapId="1" xpath="/Report/Observations/BIL.AKT.HYP/NW" xmlDataType="double"/>
    </xmlCellPr>
  </singleXmlCell>
  <singleXmlCell id="53" r="L48" connectionId="0">
    <xmlCellPr id="53" uniqueName="_Report_Observations_BIL.PAS.VKE.KOV_I.BET.KUE">
      <xmlPr mapId="1" xpath="/Report/Observations/BIL.PAS.VKE.KOV/I.BET.KUE" xmlDataType="double"/>
    </xmlCellPr>
  </singleXmlCell>
  <singleXmlCell id="54" r="K24" connectionId="0">
    <xmlCellPr id="54" uniqueName="_Report_Observations_BIL.AKT.HYP_UR">
      <xmlPr mapId="1" xpath="/Report/Observations/BIL.AKT.HYP/UR" xmlDataType="double"/>
    </xmlCellPr>
  </singleXmlCell>
  <singleXmlCell id="55" r="L45" connectionId="0">
    <xmlCellPr id="55" uniqueName="_Report_Observations_BIL.PAS.VKE.KOV_GE.BET.KUE">
      <xmlPr mapId="1" xpath="/Report/Observations/BIL.PAS.VKE.KOV/GE.BET.KUE" xmlDataType="double"/>
    </xmlCellPr>
  </singleXmlCell>
  <singleXmlCell id="56" r="K25" connectionId="0">
    <xmlCellPr id="56" uniqueName="_Report_Observations_BIL.AKT.HYP_SZ">
      <xmlPr mapId="1" xpath="/Report/Observations/BIL.AKT.HYP/SZ" xmlDataType="double"/>
    </xmlCellPr>
  </singleXmlCell>
  <singleXmlCell id="57" r="L46" connectionId="0">
    <xmlCellPr id="57" uniqueName="_Report_Observations_BIL.PAS.VKE.KOV_JU.BET.KUE">
      <xmlPr mapId="1" xpath="/Report/Observations/BIL.PAS.VKE.KOV/JU.BET.KUE" xmlDataType="double"/>
    </xmlCellPr>
  </singleXmlCell>
  <singleXmlCell id="58" r="K22" connectionId="0">
    <xmlCellPr id="58" uniqueName="_Report_Observations_BIL.AKT.HYP_BE">
      <xmlPr mapId="1" xpath="/Report/Observations/BIL.AKT.HYP/BE" xmlDataType="double"/>
    </xmlCellPr>
  </singleXmlCell>
  <singleXmlCell id="59" r="L43" connectionId="0">
    <xmlCellPr id="59" uniqueName="_Report_Observations_BIL.PAS.VKE.KOV_VS.BET.KUE">
      <xmlPr mapId="1" xpath="/Report/Observations/BIL.PAS.VKE.KOV/VS.BET.KUE" xmlDataType="double"/>
    </xmlCellPr>
  </singleXmlCell>
  <singleXmlCell id="60" r="K23" connectionId="0">
    <xmlCellPr id="60" uniqueName="_Report_Observations_BIL.AKT.HYP_LU">
      <xmlPr mapId="1" xpath="/Report/Observations/BIL.AKT.HYP/LU" xmlDataType="double"/>
    </xmlCellPr>
  </singleXmlCell>
  <singleXmlCell id="61" r="L44" connectionId="0">
    <xmlCellPr id="61" uniqueName="_Report_Observations_BIL.PAS.VKE.KOV_NE.BET.KUE">
      <xmlPr mapId="1" xpath="/Report/Observations/BIL.PAS.VKE.KOV/NE.BET.KUE" xmlDataType="double"/>
    </xmlCellPr>
  </singleXmlCell>
  <singleXmlCell id="62" r="L41" connectionId="0">
    <xmlCellPr id="62" uniqueName="_Report_Observations_BIL.PAS.VKE.KOV_TI.BET.KUE">
      <xmlPr mapId="1" xpath="/Report/Observations/BIL.PAS.VKE.KOV/TI.BET.KUE" xmlDataType="double"/>
    </xmlCellPr>
  </singleXmlCell>
  <singleXmlCell id="63" r="K21" connectionId="0">
    <xmlCellPr id="63" uniqueName="_Report_Observations_BIL.AKT.HYP_ZH">
      <xmlPr mapId="1" xpath="/Report/Observations/BIL.AKT.HYP/ZH" xmlDataType="double"/>
    </xmlCellPr>
  </singleXmlCell>
  <singleXmlCell id="64" r="L42" connectionId="0">
    <xmlCellPr id="64" uniqueName="_Report_Observations_BIL.PAS.VKE.KOV_VD.BET.KUE">
      <xmlPr mapId="1" xpath="/Report/Observations/BIL.PAS.VKE.KOV/VD.BET.KUE" xmlDataType="double"/>
    </xmlCellPr>
  </singleXmlCell>
  <singleXmlCell id="65" r="K30" connectionId="0">
    <xmlCellPr id="65" uniqueName="_Report_Observations_BIL.AKT.HYP_FR">
      <xmlPr mapId="1" xpath="/Report/Observations/BIL.AKT.HYP/FR" xmlDataType="double"/>
    </xmlCellPr>
  </singleXmlCell>
  <singleXmlCell id="71" r="L38" connectionId="0">
    <xmlCellPr id="71" uniqueName="_Report_Observations_BIL.PAS.VKE.KOV_GR.BET.KUE">
      <xmlPr mapId="1" xpath="/Report/Observations/BIL.PAS.VKE.KOV/GR.BET.KUE" xmlDataType="double"/>
    </xmlCellPr>
  </singleXmlCell>
  <singleXmlCell id="73" r="L39" connectionId="0">
    <xmlCellPr id="73" uniqueName="_Report_Observations_BIL.PAS.VKE.KOV_AG.BET.KUE">
      <xmlPr mapId="1" xpath="/Report/Observations/BIL.PAS.VKE.KOV/AG.BET.KUE" xmlDataType="double"/>
    </xmlCellPr>
  </singleXmlCell>
  <singleXmlCell id="74" r="L36" connectionId="0">
    <xmlCellPr id="74" uniqueName="_Report_Observations_BIL.PAS.VKE.KOV_AI.BET.KUE">
      <xmlPr mapId="1" xpath="/Report/Observations/BIL.PAS.VKE.KOV/AI.BET.KUE" xmlDataType="double"/>
    </xmlCellPr>
  </singleXmlCell>
  <singleXmlCell id="75" r="L37" connectionId="0">
    <xmlCellPr id="75" uniqueName="_Report_Observations_BIL.PAS.VKE.KOV_SG.BET.KUE">
      <xmlPr mapId="1" xpath="/Report/Observations/BIL.PAS.VKE.KOV/SG.BET.KUE" xmlDataType="double"/>
    </xmlCellPr>
  </singleXmlCell>
  <singleXmlCell id="76" r="L34" connectionId="0">
    <xmlCellPr id="76" uniqueName="_Report_Observations_BIL.PAS.VKE.KOV_SH.BET.KUE">
      <xmlPr mapId="1" xpath="/Report/Observations/BIL.PAS.VKE.KOV/SH.BET.KUE" xmlDataType="double"/>
    </xmlCellPr>
  </singleXmlCell>
  <singleXmlCell id="77" r="L35" connectionId="0">
    <xmlCellPr id="77" uniqueName="_Report_Observations_BIL.PAS.VKE.KOV_AR.BET.KUE">
      <xmlPr mapId="1" xpath="/Report/Observations/BIL.PAS.VKE.KOV/AR.BET.KUE" xmlDataType="double"/>
    </xmlCellPr>
  </singleXmlCell>
  <singleXmlCell id="78" r="L32" connectionId="0">
    <xmlCellPr id="78" uniqueName="_Report_Observations_BIL.PAS.VKE.KOV_BS.BET.KUE">
      <xmlPr mapId="1" xpath="/Report/Observations/BIL.PAS.VKE.KOV/BS.BET.KUE" xmlDataType="double"/>
    </xmlCellPr>
  </singleXmlCell>
  <singleXmlCell id="79" r="L33" connectionId="0">
    <xmlCellPr id="79" uniqueName="_Report_Observations_BIL.PAS.VKE.KOV_BL.BET.KUE">
      <xmlPr mapId="1" xpath="/Report/Observations/BIL.PAS.VKE.KOV/BL.BET.KUE" xmlDataType="double"/>
    </xmlCellPr>
  </singleXmlCell>
  <singleXmlCell id="80" r="L30" connectionId="0">
    <xmlCellPr id="80" uniqueName="_Report_Observations_BIL.PAS.VKE.KOV_FR.BET.KUE">
      <xmlPr mapId="1" xpath="/Report/Observations/BIL.PAS.VKE.KOV/FR.BET.KUE" xmlDataType="double"/>
    </xmlCellPr>
  </singleXmlCell>
  <singleXmlCell id="81" r="L31" connectionId="0">
    <xmlCellPr id="81" uniqueName="_Report_Observations_BIL.PAS.VKE.KOV_SO.BET.KUE">
      <xmlPr mapId="1" xpath="/Report/Observations/BIL.PAS.VKE.KOV/SO.BET.KUE" xmlDataType="double"/>
    </xmlCellPr>
  </singleXmlCell>
  <singleXmlCell id="82" r="L40" connectionId="0">
    <xmlCellPr id="82" uniqueName="_Report_Observations_BIL.PAS.VKE.KOV_TG.BET.KUE">
      <xmlPr mapId="1" xpath="/Report/Observations/BIL.PAS.VKE.KOV/TG.BET.KUE" xmlDataType="double"/>
    </xmlCellPr>
  </singleXmlCell>
  <singleXmlCell id="83" r="K48" connectionId="0">
    <xmlCellPr id="83" uniqueName="_Report_Observations_BIL.AKT.HYP_I">
      <xmlPr mapId="1" xpath="/Report/Observations/BIL.AKT.HYP/I" xmlDataType="double"/>
    </xmlCellPr>
  </singleXmlCell>
  <singleXmlCell id="84" r="K46" connectionId="0">
    <xmlCellPr id="84" uniqueName="_Report_Observations_BIL.AKT.HYP_JU">
      <xmlPr mapId="1" xpath="/Report/Observations/BIL.AKT.HYP/JU" xmlDataType="double"/>
    </xmlCellPr>
  </singleXmlCell>
  <singleXmlCell id="85" r="K47" connectionId="0">
    <xmlCellPr id="85" uniqueName="_Report_Observations_BIL.AKT.HYP_LIE">
      <xmlPr mapId="1" xpath="/Report/Observations/BIL.AKT.HYP/LIE" xmlDataType="double"/>
    </xmlCellPr>
  </singleXmlCell>
  <singleXmlCell id="86" r="K44" connectionId="0">
    <xmlCellPr id="86" uniqueName="_Report_Observations_BIL.AKT.HYP_NE">
      <xmlPr mapId="1" xpath="/Report/Observations/BIL.AKT.HYP/NE" xmlDataType="double"/>
    </xmlCellPr>
  </singleXmlCell>
  <singleXmlCell id="87" r="K45" connectionId="0">
    <xmlCellPr id="87" uniqueName="_Report_Observations_BIL.AKT.HYP_GE">
      <xmlPr mapId="1" xpath="/Report/Observations/BIL.AKT.HYP/GE" xmlDataType="double"/>
    </xmlCellPr>
  </singleXmlCell>
  <singleXmlCell id="88" r="K42" connectionId="0">
    <xmlCellPr id="88" uniqueName="_Report_Observations_BIL.AKT.HYP_VD">
      <xmlPr mapId="1" xpath="/Report/Observations/BIL.AKT.HYP/VD" xmlDataType="double"/>
    </xmlCellPr>
  </singleXmlCell>
  <singleXmlCell id="89" r="K43" connectionId="0">
    <xmlCellPr id="89" uniqueName="_Report_Observations_BIL.AKT.HYP_VS">
      <xmlPr mapId="1" xpath="/Report/Observations/BIL.AKT.HYP/VS" xmlDataType="double"/>
    </xmlCellPr>
  </singleXmlCell>
  <singleXmlCell id="90" r="K39" connectionId="0">
    <xmlCellPr id="90" uniqueName="_Report_Observations_BIL.AKT.HYP_AG">
      <xmlPr mapId="1" xpath="/Report/Observations/BIL.AKT.HYP/AG" xmlDataType="double"/>
    </xmlCellPr>
  </singleXmlCell>
  <singleXmlCell id="91" r="K37" connectionId="0">
    <xmlCellPr id="91" uniqueName="_Report_Observations_BIL.AKT.HYP_SG">
      <xmlPr mapId="1" xpath="/Report/Observations/BIL.AKT.HYP/SG" xmlDataType="double"/>
    </xmlCellPr>
  </singleXmlCell>
  <singleXmlCell id="92" r="K38" connectionId="0">
    <xmlCellPr id="92" uniqueName="_Report_Observations_BIL.AKT.HYP_GR">
      <xmlPr mapId="1" xpath="/Report/Observations/BIL.AKT.HYP/GR" xmlDataType="double"/>
    </xmlCellPr>
  </singleXmlCell>
  <singleXmlCell id="93" r="K35" connectionId="0">
    <xmlCellPr id="93" uniqueName="_Report_Observations_BIL.AKT.HYP_AR">
      <xmlPr mapId="1" xpath="/Report/Observations/BIL.AKT.HYP/AR" xmlDataType="double"/>
    </xmlCellPr>
  </singleXmlCell>
  <singleXmlCell id="94" r="K36" connectionId="0">
    <xmlCellPr id="94" uniqueName="_Report_Observations_BIL.AKT.HYP_AI">
      <xmlPr mapId="1" xpath="/Report/Observations/BIL.AKT.HYP/AI" xmlDataType="double"/>
    </xmlCellPr>
  </singleXmlCell>
  <singleXmlCell id="95" r="K33" connectionId="0">
    <xmlCellPr id="95" uniqueName="_Report_Observations_BIL.AKT.HYP_BL">
      <xmlPr mapId="1" xpath="/Report/Observations/BIL.AKT.HYP/BL" xmlDataType="double"/>
    </xmlCellPr>
  </singleXmlCell>
  <singleXmlCell id="96" r="K34" connectionId="0">
    <xmlCellPr id="96" uniqueName="_Report_Observations_BIL.AKT.HYP_SH">
      <xmlPr mapId="1" xpath="/Report/Observations/BIL.AKT.HYP/SH" xmlDataType="double"/>
    </xmlCellPr>
  </singleXmlCell>
  <singleXmlCell id="97" r="K31" connectionId="0">
    <xmlCellPr id="97" uniqueName="_Report_Observations_BIL.AKT.HYP_SO">
      <xmlPr mapId="1" xpath="/Report/Observations/BIL.AKT.HYP/SO" xmlDataType="double"/>
    </xmlCellPr>
  </singleXmlCell>
  <singleXmlCell id="98" r="K32" connectionId="0">
    <xmlCellPr id="98" uniqueName="_Report_Observations_BIL.AKT.HYP_BS">
      <xmlPr mapId="1" xpath="/Report/Observations/BIL.AKT.HYP/BS" xmlDataType="double"/>
    </xmlCellPr>
  </singleXmlCell>
  <singleXmlCell id="99" r="K40" connectionId="0">
    <xmlCellPr id="99" uniqueName="_Report_Observations_BIL.AKT.HYP_TG">
      <xmlPr mapId="1" xpath="/Report/Observations/BIL.AKT.HYP/TG" xmlDataType="double"/>
    </xmlCellPr>
  </singleXmlCell>
  <singleXmlCell id="100" r="K41" connectionId="0">
    <xmlCellPr id="100" uniqueName="_Report_Observations_BIL.AKT.HYP_TI">
      <xmlPr mapId="1" xpath="/Report/Observations/BIL.AKT.HYP/TI" xmlDataType="double"/>
    </xmlCellPr>
  </singleXmlCell>
</singleXmlCells>
</file>

<file path=xl/tables/tableSingleCells3.xml><?xml version="1.0" encoding="utf-8"?>
<singleXmlCells xmlns="http://schemas.openxmlformats.org/spreadsheetml/2006/main">
  <singleXmlCell id="68" r="K24" connectionId="0">
    <xmlCellPr id="68" uniqueName="_Report_Observations_BIL.AKT.HYP.HC002_I.ABN">
      <xmlPr mapId="1" xpath="/Report/Observations/BIL.AKT.HYP.HC002/I.ABN" xmlDataType="double"/>
    </xmlCellPr>
  </singleXmlCell>
  <singleXmlCell id="69" r="K23" connectionId="0">
    <xmlCellPr id="69" uniqueName="_Report_Observations_BIL.AKT.HYP.HC002_I.ZUN">
      <xmlPr mapId="1" xpath="/Report/Observations/BIL.AKT.HYP.HC002/I.ZUN" xmlDataType="double"/>
    </xmlCellPr>
  </singleXmlCell>
  <singleXmlCell id="70" r="K22" connectionId="0">
    <xmlCellPr id="70" uniqueName="_Report_Observations_BIL.AKT.HYP.HC002_I.SEV">
      <xmlPr mapId="1" xpath="/Report/Observations/BIL.AKT.HYP.HC002/I.SEV" xmlDataType="double"/>
    </xmlCellPr>
  </singleXmlCell>
  <singleXmlCell id="72" r="K25" connectionId="0">
    <xmlCellPr id="72" uniqueName="_Report_Observations_BIL.AKT.HYP.HC002_I.SEB">
      <xmlPr mapId="1" xpath="/Report/Observations/BIL.AKT.HYP.HC002/I.SEB" xmlDataType="double"/>
    </xmlCellPr>
  </singleXmlCell>
</singleXmlCells>
</file>

<file path=xl/tables/tableSingleCells4.xml><?xml version="1.0" encoding="utf-8"?>
<singleXmlCells xmlns="http://schemas.openxmlformats.org/spreadsheetml/2006/main">
  <singleXmlCell id="12" r="L24" connectionId="0">
    <xmlCellPr id="12" uniqueName="_Report_Observations_BIL.AKT.HYP.HC001_I.FVZ.BG3">
      <xmlPr mapId="1" xpath="/Report/Observations/BIL.AKT.HYP.HC001/I.FVZ.BG3" xmlDataType="double"/>
    </xmlCellPr>
  </singleXmlCell>
  <singleXmlCell id="13" r="L23" connectionId="0">
    <xmlCellPr id="13" uniqueName="_Report_Observations_BIL.AKT.HYP.HC001_I.FVZ.BG2">
      <xmlPr mapId="1" xpath="/Report/Observations/BIL.AKT.HYP.HC001/I.FVZ.BG2" xmlDataType="double"/>
    </xmlCellPr>
  </singleXmlCell>
  <singleXmlCell id="14" r="L22" connectionId="0">
    <xmlCellPr id="14" uniqueName="_Report_Observations_BIL.AKT.HYP.HC001_I.FVZ.BG1">
      <xmlPr mapId="1" xpath="/Report/Observations/BIL.AKT.HYP.HC001/I.FVZ.BG1" xmlDataType="double"/>
    </xmlCellPr>
  </singleXmlCell>
  <singleXmlCell id="15" r="L21" connectionId="0">
    <xmlCellPr id="15" uniqueName="_Report_Observations_BIL.AKT.HYP.HC001_I.FVZ.T">
      <xmlPr mapId="1" xpath="/Report/Observations/BIL.AKT.HYP.HC001/I.FVZ.T" xmlDataType="double"/>
    </xmlCellPr>
  </singleXmlCell>
  <singleXmlCell id="20" r="K21" connectionId="0">
    <xmlCellPr id="20" uniqueName="_Report_Observations_BIL.AKT.HYP.HC001_I.T.T">
      <xmlPr mapId="1" xpath="/Report/Observations/BIL.AKT.HYP.HC001/I.T.T" xmlDataType="double"/>
    </xmlCellPr>
  </singleXmlCell>
  <singleXmlCell id="45" r="K24" connectionId="0">
    <xmlCellPr id="45" uniqueName="_Report_Observations_BIL.AKT.HYP.HC001_I.T.BG3">
      <xmlPr mapId="1" xpath="/Report/Observations/BIL.AKT.HYP.HC001/I.T.BG3" xmlDataType="double"/>
    </xmlCellPr>
  </singleXmlCell>
  <singleXmlCell id="46" r="K23" connectionId="0">
    <xmlCellPr id="46" uniqueName="_Report_Observations_BIL.AKT.HYP.HC001_I.T.BG2">
      <xmlPr mapId="1" xpath="/Report/Observations/BIL.AKT.HYP.HC001/I.T.BG2" xmlDataType="double"/>
    </xmlCellPr>
  </singleXmlCell>
  <singleXmlCell id="47" r="K22" connectionId="0">
    <xmlCellPr id="47" uniqueName="_Report_Observations_BIL.AKT.HYP.HC001_I.T.BG1">
      <xmlPr mapId="1" xpath="/Report/Observations/BIL.AKT.HYP.HC001/I.T.BG1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3.xml" Type="http://schemas.openxmlformats.org/officeDocument/2006/relationships/comments"/><Relationship Id="rId6" Target="../drawings/vmlDrawing5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14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tables/tableSingleCells4.xml" Type="http://schemas.openxmlformats.org/officeDocument/2006/relationships/tableSingleCells"/><Relationship Id="rId4" Target="../drawings/drawing3.xml" Type="http://schemas.openxmlformats.org/officeDocument/2006/relationships/drawing"/><Relationship Id="rId5" Target="../comments10.xml" Type="http://schemas.openxmlformats.org/officeDocument/2006/relationships/comments"/><Relationship Id="rId6" Target="../drawings/vmlDrawing7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1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45" t="s">
        <v>4</v>
      </c>
      <c r="C1" s="89" t="s">
        <v>86</v>
      </c>
      <c r="G1" s="59" t="s">
        <v>148</v>
      </c>
      <c r="H1" s="117" t="s">
        <v>0</v>
      </c>
      <c r="J1" s="3" t="s">
        <v>85</v>
      </c>
    </row>
    <row r="2" spans="1:10" ht="20.100000000000001" customHeight="1" x14ac:dyDescent="0.2">
      <c r="B2" s="45" t="s">
        <v>5</v>
      </c>
      <c r="C2" s="89" t="s">
        <v>155</v>
      </c>
      <c r="G2" s="59" t="s">
        <v>83</v>
      </c>
      <c r="H2" s="96" t="s">
        <v>84</v>
      </c>
    </row>
    <row r="3" spans="1:10" ht="20.100000000000001" customHeight="1" x14ac:dyDescent="0.2">
      <c r="B3" s="90" t="s">
        <v>146</v>
      </c>
      <c r="C3" s="89" t="s">
        <v>87</v>
      </c>
    </row>
    <row r="4" spans="1:10" ht="20.100000000000001" customHeight="1" x14ac:dyDescent="0.2">
      <c r="B4" s="90" t="s">
        <v>149</v>
      </c>
      <c r="C4" s="89" t="s">
        <v>156</v>
      </c>
      <c r="D4" s="32"/>
      <c r="E4" s="32"/>
    </row>
    <row r="5" spans="1:10" ht="20.100000000000001" customHeight="1" x14ac:dyDescent="0.2">
      <c r="B5" s="90" t="s">
        <v>133</v>
      </c>
      <c r="C5" s="89" t="s">
        <v>157</v>
      </c>
      <c r="D5" s="32"/>
      <c r="E5" s="32"/>
      <c r="G5" s="59"/>
      <c r="H5" s="87"/>
    </row>
    <row r="6" spans="1:10" s="23" customFormat="1" ht="20.100000000000001" customHeight="1" x14ac:dyDescent="0.2">
      <c r="B6" s="90" t="s">
        <v>163</v>
      </c>
      <c r="C6" s="89" t="s">
        <v>154</v>
      </c>
      <c r="D6" s="95"/>
      <c r="E6" s="95"/>
      <c r="F6" s="95"/>
      <c r="G6" s="95"/>
      <c r="H6" s="95"/>
    </row>
    <row r="7" spans="1:10" s="23" customFormat="1" ht="39.950000000000003" customHeight="1" x14ac:dyDescent="0.25">
      <c r="B7" s="120" t="s">
        <v>81</v>
      </c>
      <c r="C7" s="120"/>
      <c r="D7" s="120"/>
      <c r="E7" s="120"/>
      <c r="F7" s="120"/>
      <c r="G7" s="120"/>
      <c r="H7" s="120"/>
    </row>
    <row r="8" spans="1:10" s="23" customFormat="1" ht="21" customHeight="1" x14ac:dyDescent="0.2">
      <c r="B8" s="121" t="s">
        <v>82</v>
      </c>
      <c r="C8" s="121"/>
      <c r="D8" s="121"/>
      <c r="E8" s="121"/>
      <c r="F8" s="121"/>
      <c r="G8" s="121"/>
      <c r="H8" s="121"/>
    </row>
    <row r="9" spans="1:10" s="23" customFormat="1" ht="21" customHeight="1" x14ac:dyDescent="0.2">
      <c r="B9" s="70" t="s">
        <v>134</v>
      </c>
      <c r="C9" s="70"/>
      <c r="D9" s="70"/>
      <c r="E9" s="70"/>
      <c r="F9" s="70"/>
      <c r="G9" s="70"/>
      <c r="H9" s="70"/>
    </row>
    <row r="10" spans="1:10" ht="27" customHeight="1" x14ac:dyDescent="0.2">
      <c r="B10" s="29"/>
    </row>
    <row r="11" spans="1:10" ht="18" customHeight="1" x14ac:dyDescent="0.2">
      <c r="A11" s="4"/>
      <c r="B11" s="5"/>
      <c r="C11" s="5"/>
      <c r="D11" s="124"/>
      <c r="E11" s="124"/>
      <c r="F11" s="124"/>
      <c r="G11" s="124"/>
      <c r="H11" s="5"/>
    </row>
    <row r="12" spans="1:10" ht="36" customHeight="1" x14ac:dyDescent="0.2">
      <c r="A12" s="4"/>
      <c r="B12" s="6" t="s">
        <v>88</v>
      </c>
      <c r="C12" s="5"/>
      <c r="D12" s="129"/>
      <c r="E12" s="129"/>
      <c r="F12" s="129"/>
      <c r="G12" s="129"/>
      <c r="H12" s="129"/>
    </row>
    <row r="13" spans="1:10" s="61" customFormat="1" ht="12.75" x14ac:dyDescent="0.2">
      <c r="D13" s="123"/>
      <c r="E13" s="123"/>
      <c r="F13" s="123"/>
      <c r="G13" s="123"/>
    </row>
    <row r="14" spans="1:10" s="61" customFormat="1" ht="12.75" hidden="1" x14ac:dyDescent="0.2">
      <c r="D14" s="123"/>
      <c r="E14" s="123"/>
      <c r="F14" s="123"/>
      <c r="G14" s="123"/>
    </row>
    <row r="15" spans="1:10" s="61" customFormat="1" ht="12.75" hidden="1" x14ac:dyDescent="0.2">
      <c r="D15" s="123"/>
      <c r="E15" s="123"/>
      <c r="F15" s="123"/>
      <c r="G15" s="123"/>
    </row>
    <row r="16" spans="1:10" s="61" customFormat="1" ht="12.75" hidden="1" x14ac:dyDescent="0.2">
      <c r="D16" s="123"/>
      <c r="E16" s="123"/>
      <c r="F16" s="123"/>
      <c r="G16" s="123"/>
    </row>
    <row r="17" spans="1:16" s="61" customFormat="1" ht="12.75" hidden="1" x14ac:dyDescent="0.2">
      <c r="D17" s="123"/>
      <c r="E17" s="123"/>
      <c r="F17" s="123"/>
      <c r="G17" s="123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153</v>
      </c>
      <c r="C20" s="116"/>
      <c r="D20" s="7" t="s">
        <v>143</v>
      </c>
      <c r="E20" s="7" t="s">
        <v>144</v>
      </c>
      <c r="F20" s="7"/>
      <c r="G20" s="7"/>
      <c r="H20" s="5"/>
    </row>
    <row r="21" spans="1:16" ht="15" customHeight="1" x14ac:dyDescent="0.2">
      <c r="B21" s="6"/>
      <c r="C21" s="114" t="s">
        <v>1</v>
      </c>
      <c r="D21" s="7">
        <f>Validation!B5</f>
      </c>
      <c r="E21" s="7"/>
      <c r="F21" s="7"/>
      <c r="G21" s="7"/>
      <c r="H21" s="5"/>
    </row>
    <row r="22">
      <c r="C22" t="s">
        <v>10</v>
      </c>
      <c r="D22">
        <f>Validation!B9</f>
      </c>
    </row>
    <row r="23">
      <c r="C23" t="s">
        <v>11</v>
      </c>
      <c r="D23">
        <f>Validation!B12</f>
      </c>
    </row>
    <row r="24">
      <c r="C24" t="s">
        <v>12</v>
      </c>
      <c r="D24">
        <f>Validation!B15</f>
      </c>
    </row>
    <row r="25" spans="1:16" ht="15" customHeight="1" x14ac:dyDescent="0.2">
      <c r="B25" s="6"/>
      <c r="C25" s="5"/>
      <c r="D25" s="7"/>
      <c r="E25" s="7"/>
      <c r="F25" s="7"/>
      <c r="G25" s="7"/>
      <c r="H25" s="5"/>
      <c r="P25" s="2"/>
    </row>
    <row r="26" spans="1:16" s="23" customFormat="1" ht="42" customHeight="1" x14ac:dyDescent="0.2">
      <c r="B26" s="126" t="s">
        <v>158</v>
      </c>
      <c r="C26" s="127"/>
      <c r="D26" s="127"/>
      <c r="E26" s="127"/>
      <c r="F26" s="127"/>
      <c r="G26" s="127"/>
      <c r="H26" s="128"/>
    </row>
    <row r="27" spans="1:16" s="23" customFormat="1" x14ac:dyDescent="0.2">
      <c r="B27" s="15"/>
      <c r="C27" s="15"/>
      <c r="D27" s="15"/>
      <c r="E27" s="15"/>
      <c r="F27" s="15"/>
      <c r="G27" s="15"/>
      <c r="H27" s="15"/>
    </row>
    <row r="28" spans="1:16" s="23" customFormat="1" ht="21" customHeight="1" x14ac:dyDescent="0.2">
      <c r="B28" s="125" t="s">
        <v>152</v>
      </c>
      <c r="C28" s="125"/>
      <c r="D28" s="125"/>
      <c r="E28" s="125"/>
      <c r="F28" s="125"/>
      <c r="G28" s="125"/>
      <c r="H28" s="125"/>
    </row>
    <row r="29" spans="1:16" s="23" customFormat="1" x14ac:dyDescent="0.2">
      <c r="B29" s="15" t="s">
        <v>89</v>
      </c>
      <c r="C29" s="98"/>
      <c r="D29" s="98"/>
      <c r="E29" s="98"/>
      <c r="F29" s="98"/>
      <c r="G29" s="98"/>
      <c r="H29" s="98"/>
    </row>
    <row r="30" spans="1:16" s="23" customFormat="1" ht="21" customHeight="1" x14ac:dyDescent="0.2">
      <c r="B30" s="122" t="s">
        <v>90</v>
      </c>
      <c r="C30" s="122"/>
      <c r="D30" s="122"/>
      <c r="E30" s="122"/>
      <c r="F30" s="122"/>
      <c r="G30" s="122"/>
      <c r="H30" s="122"/>
    </row>
    <row r="31" spans="1:16" x14ac:dyDescent="0.2">
      <c r="B31" s="122" t="str">
        <f><![CDATA["séparé, en précisant votre code ("&H1&"), le nom de l’enquête ("&B1&") et la date de référence ("&IF(ISTEXT(H2),H2,DAY(H2)&"."&MONTH(H2)&"."&YEAR(H2))&")."]]></f>
        <v>séparé, en précisant votre code (XXXXXX), le nom de l’enquête (JAHR_UEB) et la date de référence (jj.mm.aaaa).</v>
      </c>
      <c r="C31" s="122"/>
      <c r="D31" s="122"/>
      <c r="E31" s="122"/>
      <c r="F31" s="122"/>
      <c r="G31" s="122"/>
      <c r="H31" s="122"/>
    </row>
    <row r="32" spans="1:16" ht="15" customHeight="1" x14ac:dyDescent="0.2">
      <c r="B32" s="8"/>
      <c r="C32" s="9"/>
      <c r="D32" s="9"/>
      <c r="E32" s="9"/>
      <c r="F32" s="9"/>
      <c r="G32" s="9"/>
      <c r="H32" s="9"/>
    </row>
    <row r="33" spans="2:11" ht="21" customHeight="1" x14ac:dyDescent="0.2">
      <c r="B33" s="13" t="s">
        <v>91</v>
      </c>
      <c r="C33" s="14"/>
      <c r="D33" s="14"/>
      <c r="E33" s="14"/>
      <c r="F33" s="10" t="s">
        <v>159</v>
      </c>
      <c r="G33" s="103"/>
      <c r="H33" s="16" t="str">
        <f>HYPERLINK("mailto:forms@snb.ch?subject="&amp;H36&amp;" Formularbestellung","forms@snb.ch")</f>
        <v>forms@snb.ch</v>
      </c>
    </row>
    <row r="34" spans="2:11" x14ac:dyDescent="0.2">
      <c r="B34" s="13" t="s">
        <v>161</v>
      </c>
      <c r="C34" s="14"/>
      <c r="D34" s="14"/>
      <c r="E34" s="14"/>
      <c r="F34" s="11" t="s">
        <v>92</v>
      </c>
      <c r="G34" s="103"/>
      <c r="H34" s="16" t="str">
        <f>HYPERLINK("mailto:statistik.erhebungen@snb.ch?subject="&amp;H36&amp;" Anfrage","statistik.erhebungen@snb.ch")</f>
        <v>statistik.erhebungen@snb.ch</v>
      </c>
    </row>
    <row r="35" spans="2:11" x14ac:dyDescent="0.2">
      <c r="B35" s="13" t="s">
        <v>93</v>
      </c>
      <c r="C35" s="14"/>
      <c r="D35" s="14"/>
      <c r="E35" s="14"/>
      <c r="F35" s="11"/>
      <c r="G35" s="14"/>
      <c r="H35" s="16"/>
      <c r="K35" s="1"/>
    </row>
    <row r="36" spans="2:11" x14ac:dyDescent="0.2">
      <c r="B36" s="13" t="s">
        <v>94</v>
      </c>
      <c r="C36" s="14"/>
      <c r="D36" s="14"/>
      <c r="E36" s="14"/>
      <c r="F36" s="11" t="s">
        <v>95</v>
      </c>
      <c r="G36" s="14"/>
      <c r="H36" s="11" t="str">
        <f><![CDATA[H1&" "&""&B1&" "&IF(ISTEXT(H2),H2,DAY(H2)&"."&MONTH(H2)&"."&YEAR(H2))]]></f>
        <v>XXXXXX JAHR_UEB jj.mm.aaaa</v>
      </c>
      <c r="K36" s="1"/>
    </row>
    <row r="37" spans="2:11" x14ac:dyDescent="0.2">
      <c r="B37" s="13" t="s">
        <v>147</v>
      </c>
      <c r="C37" s="14"/>
      <c r="D37" s="14"/>
      <c r="E37" s="14"/>
      <c r="F37" s="17"/>
      <c r="G37" s="104"/>
      <c r="H37" s="104"/>
    </row>
    <row r="38" spans="2:11" x14ac:dyDescent="0.2">
      <c r="B38" s="13"/>
      <c r="C38" s="14"/>
      <c r="D38" s="14"/>
      <c r="E38" s="14"/>
      <c r="F38" s="14"/>
      <c r="G38" s="14"/>
      <c r="H38" s="14"/>
    </row>
    <row r="39" spans="2:11" ht="12.95" customHeight="1" x14ac:dyDescent="0.2">
      <c r="C39" s="17"/>
      <c r="D39" s="17"/>
      <c r="E39" s="17"/>
      <c r="F39" s="17"/>
      <c r="G39" s="17"/>
      <c r="H39" s="17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1:H31"/>
    <mergeCell ref="D17:G17"/>
    <mergeCell ref="D11:G11"/>
    <mergeCell ref="D13:G13"/>
    <mergeCell ref="D14:G14"/>
    <mergeCell ref="B28:H28"/>
    <mergeCell ref="B26:H26"/>
    <mergeCell ref="D12:H12"/>
    <mergeCell ref="D15:G15"/>
    <mergeCell ref="D16:G16"/>
    <mergeCell ref="B30:H30"/>
  </mergeCells>
  <conditionalFormatting sqref="D12">
    <cfRule type="containsBlanks" dxfId="2" priority="5">
      <formula>LEN(TRIM(D12))=0</formula>
    </cfRule>
  </conditionalFormatting>
  <conditionalFormatting sqref="H2">
    <cfRule type="containsText" dxfId="1" priority="2" operator="containsText" text="jj.mm.aaaa">
      <formula>NOT(ISERROR(SEARCH("jj.mm.aaaa",H2)))</formula>
    </cfRule>
  </conditionalFormatting>
  <conditionalFormatting sqref="H1">
    <cfRule type="cellIs" dxfId="0" priority="1" operator="equal">
      <formula>"XXXXXX"</formula>
    </cfRule>
  </conditionalFormatting>
  <conditionalFormatting sqref="D21:D24">
    <cfRule type="expression" dxfId="35" priority="4">
      <formula>AND(D21=0,NOT(ISBLANK(D21)))</formula>
    </cfRule>
    <cfRule type="expression" dxfId="36" priority="5">
      <formula>D21&gt;0</formula>
    </cfRule>
  </conditionalFormatting>
  <conditionalFormatting sqref="D21:E24">
    <cfRule type="expression" dxfId="37" priority="6">
      <formula>AND(D21=0,NOT(ISBLANK(D21)))</formula>
    </cfRule>
    <cfRule type="expression" dxfId="38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5.xml><?xml version="1.0" encoding="utf-8"?>
<worksheet xmlns="http://schemas.openxmlformats.org/spreadsheetml/2006/main">
  <dimension ref="A1:F57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40">
        <v>153</v>
      </c>
    </row>
    <row r="4">
      <c r="A4" t="s" s="139">
        <v>1</v>
      </c>
    </row>
    <row r="5">
      <c r="A5" t="s">
        <v>261</v>
      </c>
      <c r="B5">
        <f>B9+B12+B15</f>
      </c>
    </row>
    <row r="6">
      <c r="A6" t="s">
        <v>262</v>
      </c>
    </row>
    <row r="8">
      <c r="A8" t="s" s="139">
        <v>10</v>
      </c>
    </row>
    <row r="9">
      <c r="A9" t="s">
        <v>261</v>
      </c>
      <c r="B9">
        <f>COUNTIFS(F19:F50,"*ERROR*")</f>
      </c>
    </row>
    <row r="11">
      <c r="A11" t="s" s="139">
        <v>11</v>
      </c>
    </row>
    <row r="12">
      <c r="A12" t="s">
        <v>261</v>
      </c>
      <c r="B12">
        <f>COUNTIFS(F51,"*ERROR*")</f>
      </c>
    </row>
    <row r="14">
      <c r="A14" t="s" s="139">
        <v>12</v>
      </c>
    </row>
    <row r="15">
      <c r="A15" t="s">
        <v>261</v>
      </c>
      <c r="B15">
        <f>COUNTIFS(F52:F57,"*ERROR*")</f>
      </c>
    </row>
    <row r="18">
      <c r="A18" t="s">
        <v>164</v>
      </c>
      <c r="B18" t="s">
        <v>165</v>
      </c>
      <c r="C18" t="s">
        <v>166</v>
      </c>
      <c r="D18" t="s">
        <v>167</v>
      </c>
      <c r="E18" t="s">
        <v>168</v>
      </c>
      <c r="F18" t="s">
        <v>169</v>
      </c>
    </row>
    <row r="19">
      <c r="A19" t="s" s="142">
        <v>170</v>
      </c>
      <c r="B19" t="s" s="142">
        <v>171</v>
      </c>
      <c r="C19" t="s" s="142">
        <v>172</v>
      </c>
      <c r="D19" t="s" s="142">
        <v>173</v>
      </c>
      <c r="E19" t="s" s="142">
        <v>174</v>
      </c>
      <c r="F19" s="142">
        <f>IF(AND(ABS('JE210'!K48-'JE212'!K21)&lt;=0.5,ABS('JE210'!K48-'JE211'!K25)&lt;=0.5),"OK","ERROR")</f>
      </c>
    </row>
    <row r="20">
      <c r="A20" t="s" s="142">
        <v>10</v>
      </c>
      <c r="B20" t="s" s="141">
        <v>175</v>
      </c>
      <c r="C20" t="s" s="142">
        <v>176</v>
      </c>
      <c r="D20" t="s" s="142">
        <v>177</v>
      </c>
      <c r="E20" t="s" s="142">
        <v>178</v>
      </c>
      <c r="F20" s="142">
        <f>IF(ABS('JE210'!K48-('JE210'!K47+SUM('JE210'!K39,'JE210'!K36,'JE210'!K35,'JE210'!K22,'JE210'!K33,'JE210'!K32,'JE210'!K30,'JE210'!K45,'JE210'!K28,'JE210'!K38,'JE210'!K46,'JE210'!K23,'JE210'!K44,'JE210'!K27,'JE210'!K26,'JE210'!K37,'JE210'!K34,'JE210'!K31,'JE210'!K25,'JE210'!K40,'JE210'!K41,'JE210'!K24,'JE210'!K42,'JE210'!K43,'JE210'!K29,'JE210'!K21)))&lt;=0.5,"OK","ERROR")</f>
      </c>
    </row>
    <row r="21">
      <c r="A21" t="s" s="142">
        <v>10</v>
      </c>
      <c r="B21" t="s" s="141">
        <v>175</v>
      </c>
      <c r="C21" t="s" s="142">
        <v>176</v>
      </c>
      <c r="D21" t="s" s="142">
        <v>179</v>
      </c>
      <c r="E21" t="s" s="142">
        <v>180</v>
      </c>
      <c r="F21" s="142">
        <f>IF(ABS('JE210'!L48-('JE210'!L47+SUM('JE210'!L39,'JE210'!L36,'JE210'!L35,'JE210'!L22,'JE210'!L33,'JE210'!L32,'JE210'!L30,'JE210'!L45,'JE210'!L28,'JE210'!L38,'JE210'!L46,'JE210'!L23,'JE210'!L44,'JE210'!L27,'JE210'!L26,'JE210'!L37,'JE210'!L34,'JE210'!L31,'JE210'!L25,'JE210'!L40,'JE210'!L41,'JE210'!L24,'JE210'!L42,'JE210'!L43,'JE210'!L29,'JE210'!L21)))&lt;=0.5,"OK","ERROR")</f>
      </c>
    </row>
    <row r="22">
      <c r="A22" t="s" s="142">
        <v>10</v>
      </c>
      <c r="B22" t="s" s="141">
        <v>175</v>
      </c>
      <c r="C22" t="s" s="142">
        <v>176</v>
      </c>
      <c r="D22" t="s" s="142">
        <v>181</v>
      </c>
      <c r="E22" t="s" s="142">
        <v>182</v>
      </c>
      <c r="F22" s="142">
        <f>IF(ABS('JE210'!M48-('JE210'!M47+SUM('JE210'!M39,'JE210'!M36,'JE210'!M35,'JE210'!M22,'JE210'!M33,'JE210'!M32,'JE210'!M30,'JE210'!M45,'JE210'!M28,'JE210'!M38,'JE210'!M46,'JE210'!M23,'JE210'!M44,'JE210'!M27,'JE210'!M26,'JE210'!M37,'JE210'!M34,'JE210'!M31,'JE210'!M25,'JE210'!M40,'JE210'!M41,'JE210'!M24,'JE210'!M42,'JE210'!M43,'JE210'!M29,'JE210'!M21)))&lt;=0.5,"OK","ERROR")</f>
      </c>
    </row>
    <row r="23">
      <c r="A23" t="s" s="142">
        <v>10</v>
      </c>
      <c r="B23" t="s" s="141">
        <v>183</v>
      </c>
      <c r="C23" t="s" s="142">
        <v>184</v>
      </c>
      <c r="D23" t="s" s="142">
        <v>185</v>
      </c>
      <c r="E23" t="s" s="142">
        <v>186</v>
      </c>
      <c r="F23" s="142">
        <f>IF(OR(AND(NOT('JE210'!M21&lt;&gt;0),NOT('JE210'!L21&lt;&gt;0)),AND('JE210'!M21&gt;0,'JE210'!L21&gt;0)),"OK","ERROR")</f>
      </c>
    </row>
    <row r="24">
      <c r="A24" t="s" s="142">
        <v>10</v>
      </c>
      <c r="B24" t="s" s="141">
        <v>183</v>
      </c>
      <c r="C24" t="s" s="142">
        <v>184</v>
      </c>
      <c r="D24" t="s" s="142">
        <v>187</v>
      </c>
      <c r="E24" t="s" s="142">
        <v>188</v>
      </c>
      <c r="F24" s="142">
        <f>IF(OR(AND(NOT('JE210'!M22&lt;&gt;0),NOT('JE210'!L22&lt;&gt;0)),AND('JE210'!M22&gt;0,'JE210'!L22&gt;0)),"OK","ERROR")</f>
      </c>
    </row>
    <row r="25">
      <c r="A25" t="s" s="142">
        <v>10</v>
      </c>
      <c r="B25" t="s" s="141">
        <v>183</v>
      </c>
      <c r="C25" t="s" s="142">
        <v>184</v>
      </c>
      <c r="D25" t="s" s="142">
        <v>189</v>
      </c>
      <c r="E25" t="s" s="142">
        <v>190</v>
      </c>
      <c r="F25" s="142">
        <f>IF(OR(AND(NOT('JE210'!M23&lt;&gt;0),NOT('JE210'!L23&lt;&gt;0)),AND('JE210'!M23&gt;0,'JE210'!L23&gt;0)),"OK","ERROR")</f>
      </c>
    </row>
    <row r="26">
      <c r="A26" t="s" s="142">
        <v>10</v>
      </c>
      <c r="B26" t="s" s="141">
        <v>183</v>
      </c>
      <c r="C26" t="s" s="142">
        <v>184</v>
      </c>
      <c r="D26" t="s" s="142">
        <v>191</v>
      </c>
      <c r="E26" t="s" s="142">
        <v>192</v>
      </c>
      <c r="F26" s="142">
        <f>IF(OR(AND(NOT('JE210'!M24&lt;&gt;0),NOT('JE210'!L24&lt;&gt;0)),AND('JE210'!M24&gt;0,'JE210'!L24&gt;0)),"OK","ERROR")</f>
      </c>
    </row>
    <row r="27">
      <c r="A27" t="s" s="142">
        <v>10</v>
      </c>
      <c r="B27" t="s" s="141">
        <v>183</v>
      </c>
      <c r="C27" t="s" s="142">
        <v>184</v>
      </c>
      <c r="D27" t="s" s="142">
        <v>193</v>
      </c>
      <c r="E27" t="s" s="142">
        <v>194</v>
      </c>
      <c r="F27" s="142">
        <f>IF(OR(AND(NOT('JE210'!M25&lt;&gt;0),NOT('JE210'!L25&lt;&gt;0)),AND('JE210'!M25&gt;0,'JE210'!L25&gt;0)),"OK","ERROR")</f>
      </c>
    </row>
    <row r="28">
      <c r="A28" t="s" s="142">
        <v>10</v>
      </c>
      <c r="B28" t="s" s="141">
        <v>183</v>
      </c>
      <c r="C28" t="s" s="142">
        <v>184</v>
      </c>
      <c r="D28" t="s" s="142">
        <v>195</v>
      </c>
      <c r="E28" t="s" s="142">
        <v>196</v>
      </c>
      <c r="F28" s="142">
        <f>IF(OR(AND(NOT('JE210'!M26&lt;&gt;0),NOT('JE210'!L26&lt;&gt;0)),AND('JE210'!M26&gt;0,'JE210'!L26&gt;0)),"OK","ERROR")</f>
      </c>
    </row>
    <row r="29">
      <c r="A29" t="s" s="142">
        <v>10</v>
      </c>
      <c r="B29" t="s" s="141">
        <v>183</v>
      </c>
      <c r="C29" t="s" s="142">
        <v>184</v>
      </c>
      <c r="D29" t="s" s="142">
        <v>197</v>
      </c>
      <c r="E29" t="s" s="142">
        <v>198</v>
      </c>
      <c r="F29" s="142">
        <f>IF(OR(AND(NOT('JE210'!M27&lt;&gt;0),NOT('JE210'!L27&lt;&gt;0)),AND('JE210'!M27&gt;0,'JE210'!L27&gt;0)),"OK","ERROR")</f>
      </c>
    </row>
    <row r="30">
      <c r="A30" t="s" s="142">
        <v>10</v>
      </c>
      <c r="B30" t="s" s="141">
        <v>183</v>
      </c>
      <c r="C30" t="s" s="142">
        <v>184</v>
      </c>
      <c r="D30" t="s" s="142">
        <v>199</v>
      </c>
      <c r="E30" t="s" s="142">
        <v>200</v>
      </c>
      <c r="F30" s="142">
        <f>IF(OR(AND(NOT('JE210'!M28&lt;&gt;0),NOT('JE210'!L28&lt;&gt;0)),AND('JE210'!M28&gt;0,'JE210'!L28&gt;0)),"OK","ERROR")</f>
      </c>
    </row>
    <row r="31">
      <c r="A31" t="s" s="142">
        <v>10</v>
      </c>
      <c r="B31" t="s" s="141">
        <v>183</v>
      </c>
      <c r="C31" t="s" s="142">
        <v>184</v>
      </c>
      <c r="D31" t="s" s="142">
        <v>201</v>
      </c>
      <c r="E31" t="s" s="142">
        <v>202</v>
      </c>
      <c r="F31" s="142">
        <f>IF(OR(AND(NOT('JE210'!M29&lt;&gt;0),NOT('JE210'!L29&lt;&gt;0)),AND('JE210'!M29&gt;0,'JE210'!L29&gt;0)),"OK","ERROR")</f>
      </c>
    </row>
    <row r="32">
      <c r="A32" t="s" s="142">
        <v>10</v>
      </c>
      <c r="B32" t="s" s="141">
        <v>183</v>
      </c>
      <c r="C32" t="s" s="142">
        <v>184</v>
      </c>
      <c r="D32" t="s" s="142">
        <v>203</v>
      </c>
      <c r="E32" t="s" s="142">
        <v>204</v>
      </c>
      <c r="F32" s="142">
        <f>IF(OR(AND(NOT('JE210'!M30&lt;&gt;0),NOT('JE210'!L30&lt;&gt;0)),AND('JE210'!M30&gt;0,'JE210'!L30&gt;0)),"OK","ERROR")</f>
      </c>
    </row>
    <row r="33">
      <c r="A33" t="s" s="142">
        <v>10</v>
      </c>
      <c r="B33" t="s" s="141">
        <v>183</v>
      </c>
      <c r="C33" t="s" s="142">
        <v>184</v>
      </c>
      <c r="D33" t="s" s="142">
        <v>205</v>
      </c>
      <c r="E33" t="s" s="142">
        <v>206</v>
      </c>
      <c r="F33" s="142">
        <f>IF(OR(AND(NOT('JE210'!M31&lt;&gt;0),NOT('JE210'!L31&lt;&gt;0)),AND('JE210'!M31&gt;0,'JE210'!L31&gt;0)),"OK","ERROR")</f>
      </c>
    </row>
    <row r="34">
      <c r="A34" t="s" s="142">
        <v>10</v>
      </c>
      <c r="B34" t="s" s="141">
        <v>183</v>
      </c>
      <c r="C34" t="s" s="142">
        <v>184</v>
      </c>
      <c r="D34" t="s" s="142">
        <v>207</v>
      </c>
      <c r="E34" t="s" s="142">
        <v>208</v>
      </c>
      <c r="F34" s="142">
        <f>IF(OR(AND(NOT('JE210'!M32&lt;&gt;0),NOT('JE210'!L32&lt;&gt;0)),AND('JE210'!M32&gt;0,'JE210'!L32&gt;0)),"OK","ERROR")</f>
      </c>
    </row>
    <row r="35">
      <c r="A35" t="s" s="142">
        <v>10</v>
      </c>
      <c r="B35" t="s" s="141">
        <v>183</v>
      </c>
      <c r="C35" t="s" s="142">
        <v>184</v>
      </c>
      <c r="D35" t="s" s="142">
        <v>209</v>
      </c>
      <c r="E35" t="s" s="142">
        <v>210</v>
      </c>
      <c r="F35" s="142">
        <f>IF(OR(AND(NOT('JE210'!M33&lt;&gt;0),NOT('JE210'!L33&lt;&gt;0)),AND('JE210'!M33&gt;0,'JE210'!L33&gt;0)),"OK","ERROR")</f>
      </c>
    </row>
    <row r="36">
      <c r="A36" t="s" s="142">
        <v>10</v>
      </c>
      <c r="B36" t="s" s="141">
        <v>183</v>
      </c>
      <c r="C36" t="s" s="142">
        <v>184</v>
      </c>
      <c r="D36" t="s" s="142">
        <v>211</v>
      </c>
      <c r="E36" t="s" s="142">
        <v>212</v>
      </c>
      <c r="F36" s="142">
        <f>IF(OR(AND(NOT('JE210'!M34&lt;&gt;0),NOT('JE210'!L34&lt;&gt;0)),AND('JE210'!M34&gt;0,'JE210'!L34&gt;0)),"OK","ERROR")</f>
      </c>
    </row>
    <row r="37">
      <c r="A37" t="s" s="142">
        <v>10</v>
      </c>
      <c r="B37" t="s" s="141">
        <v>183</v>
      </c>
      <c r="C37" t="s" s="142">
        <v>184</v>
      </c>
      <c r="D37" t="s" s="142">
        <v>213</v>
      </c>
      <c r="E37" t="s" s="142">
        <v>214</v>
      </c>
      <c r="F37" s="142">
        <f>IF(OR(AND(NOT('JE210'!M35&lt;&gt;0),NOT('JE210'!L35&lt;&gt;0)),AND('JE210'!M35&gt;0,'JE210'!L35&gt;0)),"OK","ERROR")</f>
      </c>
    </row>
    <row r="38">
      <c r="A38" t="s" s="142">
        <v>10</v>
      </c>
      <c r="B38" t="s" s="141">
        <v>183</v>
      </c>
      <c r="C38" t="s" s="142">
        <v>184</v>
      </c>
      <c r="D38" t="s" s="142">
        <v>215</v>
      </c>
      <c r="E38" t="s" s="142">
        <v>216</v>
      </c>
      <c r="F38" s="142">
        <f>IF(OR(AND(NOT('JE210'!M36&lt;&gt;0),NOT('JE210'!L36&lt;&gt;0)),AND('JE210'!M36&gt;0,'JE210'!L36&gt;0)),"OK","ERROR")</f>
      </c>
    </row>
    <row r="39">
      <c r="A39" t="s" s="142">
        <v>10</v>
      </c>
      <c r="B39" t="s" s="141">
        <v>183</v>
      </c>
      <c r="C39" t="s" s="142">
        <v>184</v>
      </c>
      <c r="D39" t="s" s="142">
        <v>217</v>
      </c>
      <c r="E39" t="s" s="142">
        <v>218</v>
      </c>
      <c r="F39" s="142">
        <f>IF(OR(AND(NOT('JE210'!M37&lt;&gt;0),NOT('JE210'!L37&lt;&gt;0)),AND('JE210'!M37&gt;0,'JE210'!L37&gt;0)),"OK","ERROR")</f>
      </c>
    </row>
    <row r="40">
      <c r="A40" t="s" s="142">
        <v>10</v>
      </c>
      <c r="B40" t="s" s="141">
        <v>183</v>
      </c>
      <c r="C40" t="s" s="142">
        <v>184</v>
      </c>
      <c r="D40" t="s" s="142">
        <v>219</v>
      </c>
      <c r="E40" t="s" s="142">
        <v>220</v>
      </c>
      <c r="F40" s="142">
        <f>IF(OR(AND(NOT('JE210'!M38&lt;&gt;0),NOT('JE210'!L38&lt;&gt;0)),AND('JE210'!M38&gt;0,'JE210'!L38&gt;0)),"OK","ERROR")</f>
      </c>
    </row>
    <row r="41">
      <c r="A41" t="s" s="142">
        <v>10</v>
      </c>
      <c r="B41" t="s" s="141">
        <v>183</v>
      </c>
      <c r="C41" t="s" s="142">
        <v>184</v>
      </c>
      <c r="D41" t="s" s="142">
        <v>221</v>
      </c>
      <c r="E41" t="s" s="142">
        <v>222</v>
      </c>
      <c r="F41" s="142">
        <f>IF(OR(AND(NOT('JE210'!M39&lt;&gt;0),NOT('JE210'!L39&lt;&gt;0)),AND('JE210'!M39&gt;0,'JE210'!L39&gt;0)),"OK","ERROR")</f>
      </c>
    </row>
    <row r="42">
      <c r="A42" t="s" s="142">
        <v>10</v>
      </c>
      <c r="B42" t="s" s="141">
        <v>183</v>
      </c>
      <c r="C42" t="s" s="142">
        <v>184</v>
      </c>
      <c r="D42" t="s" s="142">
        <v>223</v>
      </c>
      <c r="E42" t="s" s="142">
        <v>224</v>
      </c>
      <c r="F42" s="142">
        <f>IF(OR(AND(NOT('JE210'!M40&lt;&gt;0),NOT('JE210'!L40&lt;&gt;0)),AND('JE210'!M40&gt;0,'JE210'!L40&gt;0)),"OK","ERROR")</f>
      </c>
    </row>
    <row r="43">
      <c r="A43" t="s" s="142">
        <v>10</v>
      </c>
      <c r="B43" t="s" s="141">
        <v>183</v>
      </c>
      <c r="C43" t="s" s="142">
        <v>184</v>
      </c>
      <c r="D43" t="s" s="142">
        <v>225</v>
      </c>
      <c r="E43" t="s" s="142">
        <v>226</v>
      </c>
      <c r="F43" s="142">
        <f>IF(OR(AND(NOT('JE210'!M41&lt;&gt;0),NOT('JE210'!L41&lt;&gt;0)),AND('JE210'!M41&gt;0,'JE210'!L41&gt;0)),"OK","ERROR")</f>
      </c>
    </row>
    <row r="44">
      <c r="A44" t="s" s="142">
        <v>10</v>
      </c>
      <c r="B44" t="s" s="141">
        <v>183</v>
      </c>
      <c r="C44" t="s" s="142">
        <v>184</v>
      </c>
      <c r="D44" t="s" s="142">
        <v>227</v>
      </c>
      <c r="E44" t="s" s="142">
        <v>228</v>
      </c>
      <c r="F44" s="142">
        <f>IF(OR(AND(NOT('JE210'!M42&lt;&gt;0),NOT('JE210'!L42&lt;&gt;0)),AND('JE210'!M42&gt;0,'JE210'!L42&gt;0)),"OK","ERROR")</f>
      </c>
    </row>
    <row r="45">
      <c r="A45" t="s" s="142">
        <v>10</v>
      </c>
      <c r="B45" t="s" s="141">
        <v>183</v>
      </c>
      <c r="C45" t="s" s="142">
        <v>184</v>
      </c>
      <c r="D45" t="s" s="142">
        <v>229</v>
      </c>
      <c r="E45" t="s" s="142">
        <v>230</v>
      </c>
      <c r="F45" s="142">
        <f>IF(OR(AND(NOT('JE210'!M43&lt;&gt;0),NOT('JE210'!L43&lt;&gt;0)),AND('JE210'!M43&gt;0,'JE210'!L43&gt;0)),"OK","ERROR")</f>
      </c>
    </row>
    <row r="46">
      <c r="A46" t="s" s="142">
        <v>10</v>
      </c>
      <c r="B46" t="s" s="141">
        <v>183</v>
      </c>
      <c r="C46" t="s" s="142">
        <v>184</v>
      </c>
      <c r="D46" t="s" s="142">
        <v>231</v>
      </c>
      <c r="E46" t="s" s="142">
        <v>232</v>
      </c>
      <c r="F46" s="142">
        <f>IF(OR(AND(NOT('JE210'!M44&lt;&gt;0),NOT('JE210'!L44&lt;&gt;0)),AND('JE210'!M44&gt;0,'JE210'!L44&gt;0)),"OK","ERROR")</f>
      </c>
    </row>
    <row r="47">
      <c r="A47" t="s" s="142">
        <v>10</v>
      </c>
      <c r="B47" t="s" s="141">
        <v>183</v>
      </c>
      <c r="C47" t="s" s="142">
        <v>184</v>
      </c>
      <c r="D47" t="s" s="142">
        <v>233</v>
      </c>
      <c r="E47" t="s" s="142">
        <v>234</v>
      </c>
      <c r="F47" s="142">
        <f>IF(OR(AND(NOT('JE210'!M45&lt;&gt;0),NOT('JE210'!L45&lt;&gt;0)),AND('JE210'!M45&gt;0,'JE210'!L45&gt;0)),"OK","ERROR")</f>
      </c>
    </row>
    <row r="48">
      <c r="A48" t="s" s="142">
        <v>10</v>
      </c>
      <c r="B48" t="s" s="141">
        <v>183</v>
      </c>
      <c r="C48" t="s" s="142">
        <v>184</v>
      </c>
      <c r="D48" t="s" s="142">
        <v>235</v>
      </c>
      <c r="E48" t="s" s="142">
        <v>236</v>
      </c>
      <c r="F48" s="142">
        <f>IF(OR(AND(NOT('JE210'!M46&lt;&gt;0),NOT('JE210'!L46&lt;&gt;0)),AND('JE210'!M46&gt;0,'JE210'!L46&gt;0)),"OK","ERROR")</f>
      </c>
    </row>
    <row r="49">
      <c r="A49" t="s" s="142">
        <v>10</v>
      </c>
      <c r="B49" t="s" s="141">
        <v>183</v>
      </c>
      <c r="C49" t="s" s="142">
        <v>184</v>
      </c>
      <c r="D49" t="s" s="142">
        <v>237</v>
      </c>
      <c r="E49" t="s" s="142">
        <v>238</v>
      </c>
      <c r="F49" s="142">
        <f>IF(OR(AND(NOT('JE210'!M47&lt;&gt;0),NOT('JE210'!L47&lt;&gt;0)),AND('JE210'!M47&gt;0,'JE210'!L47&gt;0)),"OK","ERROR")</f>
      </c>
    </row>
    <row r="50">
      <c r="A50" t="s" s="142">
        <v>10</v>
      </c>
      <c r="B50" t="s" s="141">
        <v>183</v>
      </c>
      <c r="C50" t="s" s="142">
        <v>184</v>
      </c>
      <c r="D50" t="s" s="142">
        <v>239</v>
      </c>
      <c r="E50" t="s" s="142">
        <v>240</v>
      </c>
      <c r="F50" s="142">
        <f>IF(OR(AND(NOT('JE210'!M48&lt;&gt;0),NOT('JE210'!L48&lt;&gt;0)),AND('JE210'!M48&gt;0,'JE210'!L48&gt;0)),"OK","ERROR")</f>
      </c>
    </row>
    <row r="51">
      <c r="A51" t="s" s="142">
        <v>11</v>
      </c>
      <c r="B51" t="s" s="141">
        <v>241</v>
      </c>
      <c r="C51" t="s" s="142">
        <v>242</v>
      </c>
      <c r="D51" t="s" s="142">
        <v>243</v>
      </c>
      <c r="E51" t="s" s="142">
        <v>244</v>
      </c>
      <c r="F51" s="142">
        <f>IF(ABS('JE211'!K25-('JE211'!K22+'JE211'!K23-'JE211'!K24))&lt;=0.5,"OK","ERROR")</f>
      </c>
    </row>
    <row r="52">
      <c r="A52" t="s" s="142">
        <v>12</v>
      </c>
      <c r="B52" t="s" s="141">
        <v>245</v>
      </c>
      <c r="C52" t="s" s="142">
        <v>246</v>
      </c>
      <c r="D52" t="s" s="142">
        <v>247</v>
      </c>
      <c r="E52" t="s" s="142">
        <v>248</v>
      </c>
      <c r="F52" s="142">
        <f>IF('JE212'!K21-SUM('JE212'!L21)&gt;=-0.5,"OK","ERROR")</f>
      </c>
    </row>
    <row r="53">
      <c r="A53" t="s" s="142">
        <v>12</v>
      </c>
      <c r="B53" t="s" s="141">
        <v>245</v>
      </c>
      <c r="C53" t="s" s="142">
        <v>246</v>
      </c>
      <c r="D53" t="s" s="142">
        <v>249</v>
      </c>
      <c r="E53" t="s" s="142">
        <v>250</v>
      </c>
      <c r="F53" s="142">
        <f>IF('JE212'!K22-SUM('JE212'!L22)&gt;=-0.5,"OK","ERROR")</f>
      </c>
    </row>
    <row r="54">
      <c r="A54" t="s" s="142">
        <v>12</v>
      </c>
      <c r="B54" t="s" s="141">
        <v>245</v>
      </c>
      <c r="C54" t="s" s="142">
        <v>246</v>
      </c>
      <c r="D54" t="s" s="142">
        <v>251</v>
      </c>
      <c r="E54" t="s" s="142">
        <v>252</v>
      </c>
      <c r="F54" s="142">
        <f>IF('JE212'!K23-SUM('JE212'!L23)&gt;=-0.5,"OK","ERROR")</f>
      </c>
    </row>
    <row r="55">
      <c r="A55" t="s" s="142">
        <v>12</v>
      </c>
      <c r="B55" t="s" s="141">
        <v>245</v>
      </c>
      <c r="C55" t="s" s="142">
        <v>246</v>
      </c>
      <c r="D55" t="s" s="142">
        <v>253</v>
      </c>
      <c r="E55" t="s" s="142">
        <v>254</v>
      </c>
      <c r="F55" s="142">
        <f>IF('JE212'!K24-SUM('JE212'!L24)&gt;=-0.5,"OK","ERROR")</f>
      </c>
    </row>
    <row r="56">
      <c r="A56" t="s" s="142">
        <v>12</v>
      </c>
      <c r="B56" t="s" s="141">
        <v>255</v>
      </c>
      <c r="C56" t="s" s="142">
        <v>256</v>
      </c>
      <c r="D56" t="s" s="142">
        <v>257</v>
      </c>
      <c r="E56" t="s" s="142">
        <v>258</v>
      </c>
      <c r="F56" s="142">
        <f>IF(ABS('JE212'!K21-SUM('JE212'!K22,'JE212'!K23,'JE212'!K24))&lt;=0.5,"OK","ERROR")</f>
      </c>
    </row>
    <row r="57">
      <c r="A57" t="s" s="142">
        <v>12</v>
      </c>
      <c r="B57" t="s" s="141">
        <v>255</v>
      </c>
      <c r="C57" t="s" s="142">
        <v>256</v>
      </c>
      <c r="D57" t="s" s="142">
        <v>259</v>
      </c>
      <c r="E57" t="s" s="142">
        <v>260</v>
      </c>
      <c r="F57" s="142">
        <f>IF(ABS('JE212'!L21-SUM('JE212'!L22,'JE212'!L23,'JE212'!L24))&lt;=0.5,"OK","ERROR")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8:F57"/>
  <conditionalFormatting sqref="B9 B12 B15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D001_JE210_K48_0" ref="B20"/>
    <hyperlink location="Validation_D001_JE210_L48_0" ref="B21"/>
    <hyperlink location="Validation_D001_JE210_M48_0" ref="B22"/>
    <hyperlink location="Validation_D002_JE210_M21_0" ref="B23"/>
    <hyperlink location="Validation_D002_JE210_M22_0" ref="B24"/>
    <hyperlink location="Validation_D002_JE210_M23_0" ref="B25"/>
    <hyperlink location="Validation_D002_JE210_M24_0" ref="B26"/>
    <hyperlink location="Validation_D002_JE210_M25_0" ref="B27"/>
    <hyperlink location="Validation_D002_JE210_M26_0" ref="B28"/>
    <hyperlink location="Validation_D002_JE210_M27_0" ref="B29"/>
    <hyperlink location="Validation_D002_JE210_M28_0" ref="B30"/>
    <hyperlink location="Validation_D002_JE210_M29_0" ref="B31"/>
    <hyperlink location="Validation_D002_JE210_M30_0" ref="B32"/>
    <hyperlink location="Validation_D002_JE210_M31_0" ref="B33"/>
    <hyperlink location="Validation_D002_JE210_M32_0" ref="B34"/>
    <hyperlink location="Validation_D002_JE210_M33_0" ref="B35"/>
    <hyperlink location="Validation_D002_JE210_M34_0" ref="B36"/>
    <hyperlink location="Validation_D002_JE210_M35_0" ref="B37"/>
    <hyperlink location="Validation_D002_JE210_M36_0" ref="B38"/>
    <hyperlink location="Validation_D002_JE210_M37_0" ref="B39"/>
    <hyperlink location="Validation_D002_JE210_M38_0" ref="B40"/>
    <hyperlink location="Validation_D002_JE210_M39_0" ref="B41"/>
    <hyperlink location="Validation_D002_JE210_M40_0" ref="B42"/>
    <hyperlink location="Validation_D002_JE210_M41_0" ref="B43"/>
    <hyperlink location="Validation_D002_JE210_M42_0" ref="B44"/>
    <hyperlink location="Validation_D002_JE210_M43_0" ref="B45"/>
    <hyperlink location="Validation_D002_JE210_M44_0" ref="B46"/>
    <hyperlink location="Validation_D002_JE210_M45_0" ref="B47"/>
    <hyperlink location="Validation_D002_JE210_M46_0" ref="B48"/>
    <hyperlink location="Validation_D002_JE210_M47_0" ref="B49"/>
    <hyperlink location="Validation_D002_JE210_M48_0" ref="B50"/>
    <hyperlink location="Validation_D005_JE211_K25_0" ref="B51"/>
    <hyperlink location="Validation_D003_JE212_K21_0" ref="B52"/>
    <hyperlink location="Validation_D003_JE212_K22_0" ref="B53"/>
    <hyperlink location="Validation_D003_JE212_K23_0" ref="B54"/>
    <hyperlink location="Validation_D003_JE212_K24_0" ref="B55"/>
    <hyperlink location="Validation_D004_JE212_K21_0" ref="B56"/>
    <hyperlink location="Validation_D004_JE212_L21_0" ref="B57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C99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47">
        <v>263</v>
      </c>
    </row>
    <row r="3">
      <c r="A3" t="s" s="146">
        <v>264</v>
      </c>
      <c r="B3" t="s" s="146">
        <v>265</v>
      </c>
      <c r="C3" t="s" s="146">
        <v>266</v>
      </c>
    </row>
    <row r="4">
      <c r="A4" t="s">
        <v>10</v>
      </c>
      <c r="B4" t="s">
        <v>267</v>
      </c>
      <c r="C4" t="s" s="148">
        <v>268</v>
      </c>
    </row>
    <row r="5">
      <c r="A5" t="s">
        <v>10</v>
      </c>
      <c r="B5" t="s">
        <v>269</v>
      </c>
      <c r="C5" t="s" s="148">
        <v>270</v>
      </c>
    </row>
    <row r="6">
      <c r="A6" t="s">
        <v>10</v>
      </c>
      <c r="B6" t="s">
        <v>271</v>
      </c>
      <c r="C6" t="s" s="148">
        <v>272</v>
      </c>
    </row>
    <row r="7">
      <c r="A7" t="s">
        <v>10</v>
      </c>
      <c r="B7" t="s">
        <v>273</v>
      </c>
      <c r="C7" t="s" s="148">
        <v>274</v>
      </c>
    </row>
    <row r="8">
      <c r="A8" t="s">
        <v>10</v>
      </c>
      <c r="B8" t="s">
        <v>275</v>
      </c>
      <c r="C8" t="s" s="148">
        <v>276</v>
      </c>
    </row>
    <row r="9">
      <c r="A9" t="s">
        <v>10</v>
      </c>
      <c r="B9" t="s">
        <v>277</v>
      </c>
      <c r="C9" t="s" s="148">
        <v>278</v>
      </c>
    </row>
    <row r="10">
      <c r="A10" t="s">
        <v>10</v>
      </c>
      <c r="B10" t="s">
        <v>279</v>
      </c>
      <c r="C10" t="s" s="148">
        <v>280</v>
      </c>
    </row>
    <row r="11">
      <c r="A11" t="s">
        <v>10</v>
      </c>
      <c r="B11" t="s">
        <v>281</v>
      </c>
      <c r="C11" t="s" s="148">
        <v>282</v>
      </c>
    </row>
    <row r="12">
      <c r="A12" t="s">
        <v>10</v>
      </c>
      <c r="B12" t="s">
        <v>283</v>
      </c>
      <c r="C12" t="s" s="148">
        <v>284</v>
      </c>
    </row>
    <row r="13">
      <c r="A13" t="s">
        <v>10</v>
      </c>
      <c r="B13" t="s">
        <v>285</v>
      </c>
      <c r="C13" t="s" s="148">
        <v>286</v>
      </c>
    </row>
    <row r="14">
      <c r="A14" t="s">
        <v>10</v>
      </c>
      <c r="B14" t="s">
        <v>287</v>
      </c>
      <c r="C14" t="s" s="148">
        <v>288</v>
      </c>
    </row>
    <row r="15">
      <c r="A15" t="s">
        <v>10</v>
      </c>
      <c r="B15" t="s">
        <v>289</v>
      </c>
      <c r="C15" t="s" s="148">
        <v>290</v>
      </c>
    </row>
    <row r="16">
      <c r="A16" t="s">
        <v>10</v>
      </c>
      <c r="B16" t="s">
        <v>291</v>
      </c>
      <c r="C16" t="s" s="148">
        <v>292</v>
      </c>
    </row>
    <row r="17">
      <c r="A17" t="s">
        <v>10</v>
      </c>
      <c r="B17" t="s">
        <v>293</v>
      </c>
      <c r="C17" t="s" s="148">
        <v>294</v>
      </c>
    </row>
    <row r="18">
      <c r="A18" t="s">
        <v>10</v>
      </c>
      <c r="B18" t="s">
        <v>295</v>
      </c>
      <c r="C18" t="s" s="148">
        <v>296</v>
      </c>
    </row>
    <row r="19">
      <c r="A19" t="s">
        <v>10</v>
      </c>
      <c r="B19" t="s">
        <v>297</v>
      </c>
      <c r="C19" t="s" s="148">
        <v>298</v>
      </c>
    </row>
    <row r="20">
      <c r="A20" t="s">
        <v>10</v>
      </c>
      <c r="B20" t="s">
        <v>299</v>
      </c>
      <c r="C20" t="s" s="148">
        <v>300</v>
      </c>
    </row>
    <row r="21">
      <c r="A21" t="s">
        <v>10</v>
      </c>
      <c r="B21" t="s">
        <v>301</v>
      </c>
      <c r="C21" t="s" s="148">
        <v>302</v>
      </c>
    </row>
    <row r="22">
      <c r="A22" t="s">
        <v>10</v>
      </c>
      <c r="B22" t="s">
        <v>303</v>
      </c>
      <c r="C22" t="s" s="148">
        <v>304</v>
      </c>
    </row>
    <row r="23">
      <c r="A23" t="s">
        <v>10</v>
      </c>
      <c r="B23" t="s">
        <v>305</v>
      </c>
      <c r="C23" t="s" s="148">
        <v>306</v>
      </c>
    </row>
    <row r="24">
      <c r="A24" t="s">
        <v>10</v>
      </c>
      <c r="B24" t="s">
        <v>307</v>
      </c>
      <c r="C24" t="s" s="148">
        <v>308</v>
      </c>
    </row>
    <row r="25">
      <c r="A25" t="s">
        <v>10</v>
      </c>
      <c r="B25" t="s">
        <v>309</v>
      </c>
      <c r="C25" t="s" s="148">
        <v>310</v>
      </c>
    </row>
    <row r="26">
      <c r="A26" t="s">
        <v>10</v>
      </c>
      <c r="B26" t="s">
        <v>311</v>
      </c>
      <c r="C26" t="s" s="148">
        <v>312</v>
      </c>
    </row>
    <row r="27">
      <c r="A27" t="s">
        <v>10</v>
      </c>
      <c r="B27" t="s">
        <v>313</v>
      </c>
      <c r="C27" t="s" s="148">
        <v>314</v>
      </c>
    </row>
    <row r="28">
      <c r="A28" t="s">
        <v>10</v>
      </c>
      <c r="B28" t="s">
        <v>315</v>
      </c>
      <c r="C28" t="s" s="148">
        <v>316</v>
      </c>
    </row>
    <row r="29">
      <c r="A29" t="s">
        <v>10</v>
      </c>
      <c r="B29" t="s">
        <v>317</v>
      </c>
      <c r="C29" t="s" s="148">
        <v>318</v>
      </c>
    </row>
    <row r="30">
      <c r="A30" t="s">
        <v>10</v>
      </c>
      <c r="B30" t="s">
        <v>319</v>
      </c>
      <c r="C30" t="s" s="148">
        <v>320</v>
      </c>
    </row>
    <row r="31">
      <c r="A31" t="s">
        <v>10</v>
      </c>
      <c r="B31" t="s">
        <v>321</v>
      </c>
      <c r="C31" t="s" s="148">
        <v>322</v>
      </c>
    </row>
    <row r="32">
      <c r="A32" t="s">
        <v>12</v>
      </c>
      <c r="B32" t="s">
        <v>323</v>
      </c>
      <c r="C32" t="s" s="148">
        <v>272</v>
      </c>
    </row>
    <row r="33">
      <c r="A33" t="s">
        <v>12</v>
      </c>
      <c r="B33" t="s">
        <v>324</v>
      </c>
      <c r="C33" t="s" s="148">
        <v>274</v>
      </c>
    </row>
    <row r="34">
      <c r="A34" t="s">
        <v>12</v>
      </c>
      <c r="B34" t="s">
        <v>325</v>
      </c>
      <c r="C34" t="s" s="148">
        <v>276</v>
      </c>
    </row>
    <row r="35">
      <c r="A35" t="s">
        <v>12</v>
      </c>
      <c r="B35" t="s">
        <v>326</v>
      </c>
      <c r="C35" t="s" s="148">
        <v>278</v>
      </c>
    </row>
    <row r="36">
      <c r="A36" t="s">
        <v>12</v>
      </c>
      <c r="B36" t="s">
        <v>327</v>
      </c>
      <c r="C36" t="s" s="148">
        <v>328</v>
      </c>
    </row>
    <row r="37">
      <c r="A37" t="s">
        <v>12</v>
      </c>
      <c r="B37" t="s">
        <v>329</v>
      </c>
      <c r="C37" t="s" s="148">
        <v>330</v>
      </c>
    </row>
    <row r="38">
      <c r="A38" t="s">
        <v>12</v>
      </c>
      <c r="B38" t="s">
        <v>331</v>
      </c>
      <c r="C38" t="s" s="148">
        <v>332</v>
      </c>
    </row>
    <row r="39">
      <c r="A39" t="s">
        <v>12</v>
      </c>
      <c r="B39" t="s">
        <v>333</v>
      </c>
      <c r="C39" t="s" s="148">
        <v>334</v>
      </c>
    </row>
    <row r="40">
      <c r="A40" t="s">
        <v>11</v>
      </c>
      <c r="B40" t="s">
        <v>335</v>
      </c>
      <c r="C40" t="s" s="148">
        <v>280</v>
      </c>
    </row>
    <row r="41">
      <c r="A41" t="s">
        <v>11</v>
      </c>
      <c r="B41" t="s">
        <v>336</v>
      </c>
      <c r="C41" t="s" s="148">
        <v>274</v>
      </c>
    </row>
    <row r="42">
      <c r="A42" t="s">
        <v>11</v>
      </c>
      <c r="B42" t="s">
        <v>337</v>
      </c>
      <c r="C42" t="s" s="148">
        <v>276</v>
      </c>
    </row>
    <row r="43">
      <c r="A43" t="s">
        <v>11</v>
      </c>
      <c r="B43" t="s">
        <v>338</v>
      </c>
      <c r="C43" t="s" s="148">
        <v>278</v>
      </c>
    </row>
    <row r="44">
      <c r="A44" t="s">
        <v>10</v>
      </c>
      <c r="B44" t="s">
        <v>339</v>
      </c>
      <c r="C44" t="s" s="148">
        <v>340</v>
      </c>
    </row>
    <row r="45">
      <c r="A45" t="s">
        <v>10</v>
      </c>
      <c r="B45" t="s">
        <v>341</v>
      </c>
      <c r="C45" t="s" s="148">
        <v>342</v>
      </c>
    </row>
    <row r="46">
      <c r="A46" t="s">
        <v>10</v>
      </c>
      <c r="B46" t="s">
        <v>343</v>
      </c>
      <c r="C46" t="s" s="148">
        <v>344</v>
      </c>
    </row>
    <row r="47">
      <c r="A47" t="s">
        <v>10</v>
      </c>
      <c r="B47" t="s">
        <v>345</v>
      </c>
      <c r="C47" t="s" s="148">
        <v>346</v>
      </c>
    </row>
    <row r="48">
      <c r="A48" t="s">
        <v>10</v>
      </c>
      <c r="B48" t="s">
        <v>347</v>
      </c>
      <c r="C48" t="s" s="148">
        <v>348</v>
      </c>
    </row>
    <row r="49">
      <c r="A49" t="s">
        <v>10</v>
      </c>
      <c r="B49" t="s">
        <v>349</v>
      </c>
      <c r="C49" t="s" s="148">
        <v>328</v>
      </c>
    </row>
    <row r="50">
      <c r="A50" t="s">
        <v>10</v>
      </c>
      <c r="B50" t="s">
        <v>350</v>
      </c>
      <c r="C50" t="s" s="148">
        <v>351</v>
      </c>
    </row>
    <row r="51">
      <c r="A51" t="s">
        <v>10</v>
      </c>
      <c r="B51" t="s">
        <v>352</v>
      </c>
      <c r="C51" t="s" s="148">
        <v>330</v>
      </c>
    </row>
    <row r="52">
      <c r="A52" t="s">
        <v>10</v>
      </c>
      <c r="B52" t="s">
        <v>353</v>
      </c>
      <c r="C52" t="s" s="148">
        <v>354</v>
      </c>
    </row>
    <row r="53">
      <c r="A53" t="s">
        <v>10</v>
      </c>
      <c r="B53" t="s">
        <v>355</v>
      </c>
      <c r="C53" t="s" s="148">
        <v>332</v>
      </c>
    </row>
    <row r="54">
      <c r="A54" t="s">
        <v>10</v>
      </c>
      <c r="B54" t="s">
        <v>356</v>
      </c>
      <c r="C54" t="s" s="148">
        <v>357</v>
      </c>
    </row>
    <row r="55">
      <c r="A55" t="s">
        <v>10</v>
      </c>
      <c r="B55" t="s">
        <v>358</v>
      </c>
      <c r="C55" t="s" s="148">
        <v>334</v>
      </c>
    </row>
    <row r="56">
      <c r="A56" t="s">
        <v>10</v>
      </c>
      <c r="B56" t="s">
        <v>359</v>
      </c>
      <c r="C56" t="s" s="148">
        <v>360</v>
      </c>
    </row>
    <row r="57">
      <c r="A57" t="s">
        <v>10</v>
      </c>
      <c r="B57" t="s">
        <v>361</v>
      </c>
      <c r="C57" t="s" s="148">
        <v>362</v>
      </c>
    </row>
    <row r="58">
      <c r="A58" t="s">
        <v>10</v>
      </c>
      <c r="B58" t="s">
        <v>363</v>
      </c>
      <c r="C58" t="s" s="148">
        <v>364</v>
      </c>
    </row>
    <row r="59">
      <c r="A59" t="s">
        <v>10</v>
      </c>
      <c r="B59" t="s">
        <v>365</v>
      </c>
      <c r="C59" t="s" s="148">
        <v>366</v>
      </c>
    </row>
    <row r="60">
      <c r="A60" t="s">
        <v>10</v>
      </c>
      <c r="B60" t="s">
        <v>367</v>
      </c>
      <c r="C60" t="s" s="148">
        <v>368</v>
      </c>
    </row>
    <row r="61">
      <c r="A61" t="s">
        <v>10</v>
      </c>
      <c r="B61" t="s">
        <v>369</v>
      </c>
      <c r="C61" t="s" s="148">
        <v>370</v>
      </c>
    </row>
    <row r="62">
      <c r="A62" t="s">
        <v>10</v>
      </c>
      <c r="B62" t="s">
        <v>371</v>
      </c>
      <c r="C62" t="s" s="148">
        <v>372</v>
      </c>
    </row>
    <row r="63">
      <c r="A63" t="s">
        <v>10</v>
      </c>
      <c r="B63" t="s">
        <v>373</v>
      </c>
      <c r="C63" t="s" s="148">
        <v>374</v>
      </c>
    </row>
    <row r="64">
      <c r="A64" t="s">
        <v>10</v>
      </c>
      <c r="B64" t="s">
        <v>375</v>
      </c>
      <c r="C64" t="s" s="148">
        <v>376</v>
      </c>
    </row>
    <row r="65">
      <c r="A65" t="s">
        <v>10</v>
      </c>
      <c r="B65" t="s">
        <v>377</v>
      </c>
      <c r="C65" t="s" s="148">
        <v>378</v>
      </c>
    </row>
    <row r="66">
      <c r="A66" t="s">
        <v>10</v>
      </c>
      <c r="B66" t="s">
        <v>379</v>
      </c>
      <c r="C66" t="s" s="148">
        <v>380</v>
      </c>
    </row>
    <row r="67">
      <c r="A67" t="s">
        <v>10</v>
      </c>
      <c r="B67" t="s">
        <v>381</v>
      </c>
      <c r="C67" t="s" s="148">
        <v>382</v>
      </c>
    </row>
    <row r="68">
      <c r="A68" t="s">
        <v>10</v>
      </c>
      <c r="B68" t="s">
        <v>383</v>
      </c>
      <c r="C68" t="s" s="148">
        <v>384</v>
      </c>
    </row>
    <row r="69">
      <c r="A69" t="s">
        <v>10</v>
      </c>
      <c r="B69" t="s">
        <v>385</v>
      </c>
      <c r="C69" t="s" s="148">
        <v>386</v>
      </c>
    </row>
    <row r="70">
      <c r="A70" t="s">
        <v>10</v>
      </c>
      <c r="B70" t="s">
        <v>387</v>
      </c>
      <c r="C70" t="s" s="148">
        <v>388</v>
      </c>
    </row>
    <row r="71">
      <c r="A71" t="s">
        <v>10</v>
      </c>
      <c r="B71" t="s">
        <v>389</v>
      </c>
      <c r="C71" t="s" s="148">
        <v>390</v>
      </c>
    </row>
    <row r="72">
      <c r="A72" t="s">
        <v>10</v>
      </c>
      <c r="B72" t="s">
        <v>391</v>
      </c>
      <c r="C72" t="s" s="148">
        <v>392</v>
      </c>
    </row>
    <row r="73">
      <c r="A73" t="s">
        <v>10</v>
      </c>
      <c r="B73" t="s">
        <v>393</v>
      </c>
      <c r="C73" t="s" s="148">
        <v>394</v>
      </c>
    </row>
    <row r="74">
      <c r="A74" t="s">
        <v>10</v>
      </c>
      <c r="B74" t="s">
        <v>395</v>
      </c>
      <c r="C74" t="s" s="148">
        <v>396</v>
      </c>
    </row>
    <row r="75">
      <c r="A75" t="s">
        <v>10</v>
      </c>
      <c r="B75" t="s">
        <v>397</v>
      </c>
      <c r="C75" t="s" s="148">
        <v>398</v>
      </c>
    </row>
    <row r="76">
      <c r="A76" t="s">
        <v>10</v>
      </c>
      <c r="B76" t="s">
        <v>399</v>
      </c>
      <c r="C76" t="s" s="148">
        <v>400</v>
      </c>
    </row>
    <row r="77">
      <c r="A77" t="s">
        <v>10</v>
      </c>
      <c r="B77" t="s">
        <v>401</v>
      </c>
      <c r="C77" t="s" s="148">
        <v>402</v>
      </c>
    </row>
    <row r="78">
      <c r="A78" t="s">
        <v>10</v>
      </c>
      <c r="B78" t="s">
        <v>403</v>
      </c>
      <c r="C78" t="s" s="148">
        <v>404</v>
      </c>
    </row>
    <row r="79">
      <c r="A79" t="s">
        <v>10</v>
      </c>
      <c r="B79" t="s">
        <v>405</v>
      </c>
      <c r="C79" t="s" s="148">
        <v>406</v>
      </c>
    </row>
    <row r="80">
      <c r="A80" t="s">
        <v>10</v>
      </c>
      <c r="B80" t="s">
        <v>407</v>
      </c>
      <c r="C80" t="s" s="148">
        <v>408</v>
      </c>
    </row>
    <row r="81">
      <c r="A81" t="s">
        <v>10</v>
      </c>
      <c r="B81" t="s">
        <v>409</v>
      </c>
      <c r="C81" t="s" s="148">
        <v>410</v>
      </c>
    </row>
    <row r="82">
      <c r="A82" t="s">
        <v>10</v>
      </c>
      <c r="B82" t="s">
        <v>411</v>
      </c>
      <c r="C82" t="s" s="148">
        <v>412</v>
      </c>
    </row>
    <row r="83">
      <c r="A83" t="s">
        <v>10</v>
      </c>
      <c r="B83" t="s">
        <v>413</v>
      </c>
      <c r="C83" t="s" s="148">
        <v>414</v>
      </c>
    </row>
    <row r="84">
      <c r="A84" t="s">
        <v>10</v>
      </c>
      <c r="B84" t="s">
        <v>415</v>
      </c>
      <c r="C84" t="s" s="148">
        <v>416</v>
      </c>
    </row>
    <row r="85">
      <c r="A85" t="s">
        <v>10</v>
      </c>
      <c r="B85" t="s">
        <v>417</v>
      </c>
      <c r="C85" t="s" s="148">
        <v>418</v>
      </c>
    </row>
    <row r="86">
      <c r="A86" t="s">
        <v>10</v>
      </c>
      <c r="B86" t="s">
        <v>419</v>
      </c>
      <c r="C86" t="s" s="148">
        <v>420</v>
      </c>
    </row>
    <row r="87">
      <c r="A87" t="s">
        <v>10</v>
      </c>
      <c r="B87" t="s">
        <v>421</v>
      </c>
      <c r="C87" t="s" s="148">
        <v>422</v>
      </c>
    </row>
    <row r="88">
      <c r="A88" t="s">
        <v>10</v>
      </c>
      <c r="B88" t="s">
        <v>423</v>
      </c>
      <c r="C88" t="s" s="148">
        <v>424</v>
      </c>
    </row>
    <row r="89">
      <c r="A89" t="s">
        <v>10</v>
      </c>
      <c r="B89" t="s">
        <v>425</v>
      </c>
      <c r="C89" t="s" s="148">
        <v>426</v>
      </c>
    </row>
    <row r="90">
      <c r="A90" t="s">
        <v>10</v>
      </c>
      <c r="B90" t="s">
        <v>427</v>
      </c>
      <c r="C90" t="s" s="148">
        <v>428</v>
      </c>
    </row>
    <row r="91">
      <c r="A91" t="s">
        <v>10</v>
      </c>
      <c r="B91" t="s">
        <v>429</v>
      </c>
      <c r="C91" t="s" s="148">
        <v>430</v>
      </c>
    </row>
    <row r="92">
      <c r="A92" t="s">
        <v>10</v>
      </c>
      <c r="B92" t="s">
        <v>431</v>
      </c>
      <c r="C92" t="s" s="148">
        <v>432</v>
      </c>
    </row>
    <row r="93">
      <c r="A93" t="s">
        <v>10</v>
      </c>
      <c r="B93" t="s">
        <v>433</v>
      </c>
      <c r="C93" t="s" s="148">
        <v>434</v>
      </c>
    </row>
    <row r="94">
      <c r="A94" t="s">
        <v>10</v>
      </c>
      <c r="B94" t="s">
        <v>435</v>
      </c>
      <c r="C94" t="s" s="148">
        <v>436</v>
      </c>
    </row>
    <row r="95">
      <c r="A95" t="s">
        <v>10</v>
      </c>
      <c r="B95" t="s">
        <v>437</v>
      </c>
      <c r="C95" t="s" s="148">
        <v>438</v>
      </c>
    </row>
    <row r="96">
      <c r="A96" t="s">
        <v>10</v>
      </c>
      <c r="B96" t="s">
        <v>439</v>
      </c>
      <c r="C96" t="s" s="148">
        <v>440</v>
      </c>
    </row>
    <row r="97">
      <c r="A97" t="s">
        <v>10</v>
      </c>
      <c r="B97" t="s">
        <v>441</v>
      </c>
      <c r="C97" t="s" s="148">
        <v>442</v>
      </c>
    </row>
    <row r="98">
      <c r="A98" t="s">
        <v>10</v>
      </c>
      <c r="B98" t="s">
        <v>443</v>
      </c>
      <c r="C98" t="s" s="148">
        <v>444</v>
      </c>
    </row>
    <row r="99">
      <c r="A99" t="s">
        <v>10</v>
      </c>
      <c r="B99" t="s">
        <v>445</v>
      </c>
      <c r="C99" t="s" s="148">
        <v>446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99"/>
  <hyperlinks>
    <hyperlink location="'JE210'!K48" ref="C4"/>
    <hyperlink location="'JE210'!K47" ref="C5"/>
    <hyperlink location="'JE210'!K21" ref="C6"/>
    <hyperlink location="'JE210'!K22" ref="C7"/>
    <hyperlink location="'JE210'!K23" ref="C8"/>
    <hyperlink location="'JE210'!K24" ref="C9"/>
    <hyperlink location="'JE210'!K25" ref="C10"/>
    <hyperlink location="'JE210'!K26" ref="C11"/>
    <hyperlink location="'JE210'!K27" ref="C12"/>
    <hyperlink location="'JE210'!K28" ref="C13"/>
    <hyperlink location="'JE210'!K29" ref="C14"/>
    <hyperlink location="'JE210'!K30" ref="C15"/>
    <hyperlink location="'JE210'!K31" ref="C16"/>
    <hyperlink location="'JE210'!K32" ref="C17"/>
    <hyperlink location="'JE210'!K33" ref="C18"/>
    <hyperlink location="'JE210'!K34" ref="C19"/>
    <hyperlink location="'JE210'!K35" ref="C20"/>
    <hyperlink location="'JE210'!K36" ref="C21"/>
    <hyperlink location="'JE210'!K37" ref="C22"/>
    <hyperlink location="'JE210'!K38" ref="C23"/>
    <hyperlink location="'JE210'!K39" ref="C24"/>
    <hyperlink location="'JE210'!K40" ref="C25"/>
    <hyperlink location="'JE210'!K41" ref="C26"/>
    <hyperlink location="'JE210'!K42" ref="C27"/>
    <hyperlink location="'JE210'!K43" ref="C28"/>
    <hyperlink location="'JE210'!K44" ref="C29"/>
    <hyperlink location="'JE210'!K45" ref="C30"/>
    <hyperlink location="'JE210'!K46" ref="C31"/>
    <hyperlink location="'JE212'!K21" ref="C32"/>
    <hyperlink location="'JE212'!K22" ref="C33"/>
    <hyperlink location="'JE212'!K23" ref="C34"/>
    <hyperlink location="'JE212'!K24" ref="C35"/>
    <hyperlink location="'JE212'!L21" ref="C36"/>
    <hyperlink location="'JE212'!L22" ref="C37"/>
    <hyperlink location="'JE212'!L23" ref="C38"/>
    <hyperlink location="'JE212'!L24" ref="C39"/>
    <hyperlink location="'JE211'!K25" ref="C40"/>
    <hyperlink location="'JE211'!K22" ref="C41"/>
    <hyperlink location="'JE211'!K23" ref="C42"/>
    <hyperlink location="'JE211'!K24" ref="C43"/>
    <hyperlink location="'JE210'!M48" ref="C44"/>
    <hyperlink location="'JE210'!L48" ref="C45"/>
    <hyperlink location="'JE210'!M47" ref="C46"/>
    <hyperlink location="'JE210'!L47" ref="C47"/>
    <hyperlink location="'JE210'!M21" ref="C48"/>
    <hyperlink location="'JE210'!L21" ref="C49"/>
    <hyperlink location="'JE210'!M22" ref="C50"/>
    <hyperlink location="'JE210'!L22" ref="C51"/>
    <hyperlink location="'JE210'!M23" ref="C52"/>
    <hyperlink location="'JE210'!L23" ref="C53"/>
    <hyperlink location="'JE210'!M24" ref="C54"/>
    <hyperlink location="'JE210'!L24" ref="C55"/>
    <hyperlink location="'JE210'!M25" ref="C56"/>
    <hyperlink location="'JE210'!L25" ref="C57"/>
    <hyperlink location="'JE210'!M26" ref="C58"/>
    <hyperlink location="'JE210'!L26" ref="C59"/>
    <hyperlink location="'JE210'!M27" ref="C60"/>
    <hyperlink location="'JE210'!L27" ref="C61"/>
    <hyperlink location="'JE210'!M28" ref="C62"/>
    <hyperlink location="'JE210'!L28" ref="C63"/>
    <hyperlink location="'JE210'!M29" ref="C64"/>
    <hyperlink location="'JE210'!L29" ref="C65"/>
    <hyperlink location="'JE210'!M30" ref="C66"/>
    <hyperlink location="'JE210'!L30" ref="C67"/>
    <hyperlink location="'JE210'!M31" ref="C68"/>
    <hyperlink location="'JE210'!L31" ref="C69"/>
    <hyperlink location="'JE210'!M32" ref="C70"/>
    <hyperlink location="'JE210'!L32" ref="C71"/>
    <hyperlink location="'JE210'!M33" ref="C72"/>
    <hyperlink location="'JE210'!L33" ref="C73"/>
    <hyperlink location="'JE210'!M34" ref="C74"/>
    <hyperlink location="'JE210'!L34" ref="C75"/>
    <hyperlink location="'JE210'!M35" ref="C76"/>
    <hyperlink location="'JE210'!L35" ref="C77"/>
    <hyperlink location="'JE210'!M36" ref="C78"/>
    <hyperlink location="'JE210'!L36" ref="C79"/>
    <hyperlink location="'JE210'!M37" ref="C80"/>
    <hyperlink location="'JE210'!L37" ref="C81"/>
    <hyperlink location="'JE210'!M38" ref="C82"/>
    <hyperlink location="'JE210'!L38" ref="C83"/>
    <hyperlink location="'JE210'!M39" ref="C84"/>
    <hyperlink location="'JE210'!L39" ref="C85"/>
    <hyperlink location="'JE210'!M40" ref="C86"/>
    <hyperlink location="'JE210'!L40" ref="C87"/>
    <hyperlink location="'JE210'!M41" ref="C88"/>
    <hyperlink location="'JE210'!L41" ref="C89"/>
    <hyperlink location="'JE210'!M42" ref="C90"/>
    <hyperlink location="'JE210'!L42" ref="C91"/>
    <hyperlink location="'JE210'!M43" ref="C92"/>
    <hyperlink location="'JE210'!L43" ref="C93"/>
    <hyperlink location="'JE210'!M44" ref="C94"/>
    <hyperlink location="'JE210'!L44" ref="C95"/>
    <hyperlink location="'JE210'!M45" ref="C96"/>
    <hyperlink location="'JE210'!L45" ref="C97"/>
    <hyperlink location="'JE210'!M46" ref="C98"/>
    <hyperlink location="'JE210'!L46" ref="C99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85"/>
  <sheetViews>
    <sheetView showGridLines="0" showRowColHeaders="0" showZeros="true" topLeftCell="B1" zoomScale="80" zoomScaleNormal="80" workbookViewId="0">
      <selection activeCell="K21" sqref="K21"/>
    </sheetView>
  </sheetViews>
  <sheetFormatPr baseColWidth="10" defaultColWidth="11.5703125" defaultRowHeight="12.75" x14ac:dyDescent="0.2"/>
  <cols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26.85546875" collapsed="false"/>
    <col min="5" max="5" customWidth="true" hidden="true" style="18" width="4.7109375" collapsed="false"/>
    <col min="6" max="6" customWidth="true" style="18" width="4.7109375" collapsed="false"/>
    <col min="7" max="7" customWidth="true" hidden="true" style="47" width="4.42578125" collapsed="false"/>
    <col min="8" max="9" customWidth="true" hidden="true" style="47" width="3.5703125" collapsed="false"/>
    <col min="10" max="10" customWidth="true" hidden="true" style="18" width="14.85546875" collapsed="false"/>
    <col min="11" max="11" bestFit="true" customWidth="true" style="18" width="21.28515625" collapsed="false"/>
    <col min="12" max="13" customWidth="true" style="18" width="21.28515625" collapsed="false"/>
    <col min="14" max="14" customWidth="true" style="18" width="1.7109375" collapsed="false"/>
    <col min="15" max="15" customWidth="true" style="18" width="9.5703125" collapsed="false"/>
    <col min="16" max="23" customWidth="true" style="18" width="11.85546875" collapsed="false"/>
    <col min="24" max="24" customWidth="true" style="73" width="11.85546875" collapsed="false"/>
    <col min="25" max="25" customWidth="true" style="18" width="11.85546875" collapsed="false"/>
    <col min="26" max="16384" style="18" width="11.5703125" collapsed="false"/>
  </cols>
  <sheetData>
    <row r="1" spans="1:24" ht="21.95" customHeight="1" x14ac:dyDescent="0.25">
      <c r="A1" s="19"/>
      <c r="B1" s="45" t="str">
        <f>I_ReportName</f>
        <v>JAHR_UEB</v>
      </c>
      <c r="D1" s="15" t="s">
        <v>86</v>
      </c>
      <c r="E1" s="19"/>
      <c r="H1" s="48"/>
      <c r="I1" s="48"/>
      <c r="K1" s="63" t="str">
        <f>P_Title</f>
        <v>Statistique détaillée de fin d’année</v>
      </c>
      <c r="L1" s="63"/>
      <c r="M1" s="63"/>
      <c r="P1" s="26"/>
      <c r="Q1" s="26"/>
      <c r="R1" s="26"/>
      <c r="S1" s="26"/>
    </row>
    <row r="2" spans="1:24" ht="21.95" customHeight="1" x14ac:dyDescent="0.25">
      <c r="A2" s="19"/>
      <c r="B2" s="45" t="s">
        <v>10</v>
      </c>
      <c r="D2" s="119" t="s">
        <v>160</v>
      </c>
      <c r="E2" s="19"/>
      <c r="H2" s="48"/>
      <c r="I2" s="48"/>
      <c r="K2" s="64" t="str">
        <f>P_Subtitle</f>
        <v>Entreprise</v>
      </c>
      <c r="L2" s="64"/>
      <c r="M2" s="64"/>
      <c r="P2" s="27"/>
      <c r="Q2" s="27"/>
      <c r="R2" s="27"/>
      <c r="S2" s="27"/>
    </row>
    <row r="3" spans="1:24" ht="21.95" customHeight="1" x14ac:dyDescent="0.25">
      <c r="A3" s="19"/>
      <c r="B3" s="45" t="str">
        <f>I_SubjectId</f>
        <v>XXXXXX</v>
      </c>
      <c r="D3" s="15" t="s">
        <v>148</v>
      </c>
      <c r="E3" s="19"/>
      <c r="H3" s="48"/>
      <c r="I3" s="48"/>
      <c r="K3" s="39" t="s">
        <v>135</v>
      </c>
      <c r="L3" s="39"/>
      <c r="M3" s="39"/>
      <c r="P3" s="28"/>
      <c r="Q3" s="28"/>
      <c r="R3" s="28"/>
      <c r="S3" s="28"/>
    </row>
    <row r="4" spans="1:24" ht="21.95" customHeight="1" x14ac:dyDescent="0.2">
      <c r="A4" s="22"/>
      <c r="B4" s="118" t="str">
        <f>I_ReferDate</f>
        <v>jj.mm.aaaa</v>
      </c>
      <c r="D4" s="15" t="s">
        <v>83</v>
      </c>
      <c r="E4" s="22"/>
      <c r="H4" s="48"/>
      <c r="I4" s="48"/>
      <c r="K4" s="112" t="s">
        <v>136</v>
      </c>
      <c r="L4" s="43"/>
      <c r="M4" s="43"/>
    </row>
    <row r="5" spans="1:24" s="24" customFormat="1" ht="20.100000000000001" customHeight="1" x14ac:dyDescent="0.2">
      <c r="A5" s="73"/>
      <c r="B5" s="87">
        <f>COUNTIFS(P21:P48,"*ERROR*")+COUNTIFS(K51:M51,"*ERROR*")+COUNTIFS(P51,"*ERROR*")</f>
      </c>
      <c r="C5" s="87"/>
      <c r="D5" s="115" t="s">
        <v>143</v>
      </c>
      <c r="E5" s="73"/>
      <c r="F5" s="73"/>
      <c r="G5" s="49"/>
      <c r="H5" s="50"/>
      <c r="I5" s="50"/>
      <c r="J5" s="73"/>
      <c r="K5" s="113" t="s">
        <v>123</v>
      </c>
      <c r="L5" s="73"/>
      <c r="M5" s="73"/>
      <c r="N5" s="73"/>
      <c r="U5" s="18"/>
      <c r="V5" s="18"/>
      <c r="W5" s="18"/>
      <c r="X5" s="73"/>
    </row>
    <row r="6" spans="1:24" ht="20.100000000000001" customHeight="1" x14ac:dyDescent="0.2">
      <c r="A6" s="73"/>
      <c r="B6" s="87">
        <f>COUNTIFS(P21:P48,"*WARNING*")+COUNTIFS(K51:M51,"*WARNING*")+COUNTIFS(P51,"*WARNING*")</f>
      </c>
      <c r="C6" s="87"/>
      <c r="D6" s="115" t="s">
        <v>144</v>
      </c>
      <c r="E6" s="73"/>
      <c r="F6" s="73"/>
      <c r="G6" s="50"/>
      <c r="H6" s="50"/>
      <c r="I6" s="50"/>
      <c r="J6" s="73"/>
      <c r="K6" s="73"/>
      <c r="L6" s="73"/>
      <c r="M6" s="73"/>
      <c r="N6" s="73"/>
    </row>
    <row r="7" spans="1:24" hidden="1" x14ac:dyDescent="0.2">
      <c r="A7" s="73"/>
      <c r="B7" s="73"/>
      <c r="C7" s="73"/>
      <c r="D7" s="73"/>
      <c r="E7" s="73"/>
      <c r="F7" s="73"/>
      <c r="G7" s="50"/>
      <c r="H7" s="50"/>
      <c r="I7" s="50"/>
      <c r="J7" s="73"/>
      <c r="K7" s="73"/>
      <c r="L7" s="73"/>
      <c r="M7" s="73"/>
      <c r="N7" s="73"/>
    </row>
    <row r="8" spans="1:24" hidden="1" x14ac:dyDescent="0.2">
      <c r="A8" s="108"/>
      <c r="B8" s="108"/>
      <c r="C8" s="108"/>
      <c r="D8" s="108"/>
      <c r="E8" s="108"/>
      <c r="F8" s="108"/>
      <c r="G8" s="50"/>
      <c r="H8" s="50"/>
      <c r="I8" s="50"/>
      <c r="J8" s="108"/>
      <c r="K8" s="108"/>
      <c r="L8" s="108"/>
      <c r="M8" s="108"/>
      <c r="N8" s="108"/>
      <c r="X8" s="108"/>
    </row>
    <row r="9" spans="1:24" hidden="1" x14ac:dyDescent="0.2">
      <c r="A9" s="73"/>
      <c r="B9" s="73"/>
      <c r="C9" s="73"/>
      <c r="D9" s="73"/>
      <c r="E9" s="73"/>
      <c r="F9" s="73"/>
      <c r="G9" s="50"/>
      <c r="H9" s="50"/>
      <c r="I9" s="50"/>
      <c r="J9" s="73"/>
      <c r="K9" s="73"/>
      <c r="L9" s="73"/>
      <c r="M9" s="73"/>
      <c r="N9" s="73"/>
    </row>
    <row r="10" spans="1:24" hidden="1" x14ac:dyDescent="0.2">
      <c r="A10" s="73"/>
      <c r="B10" s="73"/>
      <c r="C10" s="73"/>
      <c r="D10" s="73"/>
      <c r="E10" s="73"/>
      <c r="F10" s="73"/>
      <c r="G10" s="50"/>
      <c r="H10" s="50"/>
      <c r="I10" s="50"/>
      <c r="J10" s="73"/>
      <c r="K10" s="73"/>
      <c r="L10" s="73"/>
      <c r="M10" s="73"/>
      <c r="N10" s="73"/>
    </row>
    <row r="11" spans="1:24" hidden="1" x14ac:dyDescent="0.2">
      <c r="A11" s="73"/>
      <c r="B11" s="73"/>
      <c r="C11" s="73"/>
      <c r="D11" s="73"/>
      <c r="E11" s="73"/>
      <c r="F11" s="73"/>
      <c r="G11" s="50"/>
      <c r="H11" s="50"/>
      <c r="I11" s="50"/>
      <c r="J11" s="73"/>
      <c r="K11" s="73"/>
      <c r="L11" s="73"/>
      <c r="M11" s="73"/>
      <c r="N11" s="73"/>
    </row>
    <row r="12" spans="1:24" hidden="1" x14ac:dyDescent="0.2">
      <c r="A12" s="73"/>
      <c r="B12" s="73"/>
      <c r="C12" s="73"/>
      <c r="D12" s="73"/>
      <c r="E12" s="73"/>
      <c r="F12" s="73"/>
      <c r="G12" s="50"/>
      <c r="H12" s="50"/>
      <c r="I12" s="50"/>
      <c r="J12" s="73"/>
      <c r="K12" s="73"/>
      <c r="L12" s="73"/>
      <c r="M12" s="73"/>
      <c r="N12" s="73"/>
    </row>
    <row r="13" spans="1:24" x14ac:dyDescent="0.2">
      <c r="A13" s="73"/>
      <c r="B13" s="73"/>
      <c r="C13" s="73"/>
      <c r="D13" s="73"/>
      <c r="E13" s="73"/>
      <c r="F13" s="73"/>
      <c r="G13" s="50"/>
      <c r="H13" s="50"/>
      <c r="I13" s="50"/>
      <c r="J13" s="73"/>
      <c r="K13" s="73"/>
      <c r="L13" s="73"/>
      <c r="M13" s="73"/>
      <c r="N13" s="73"/>
    </row>
    <row r="14" spans="1:24" ht="20.100000000000001" customHeight="1" x14ac:dyDescent="0.2">
      <c r="A14" s="73"/>
      <c r="B14" s="30"/>
      <c r="C14" s="30"/>
      <c r="D14" s="30"/>
      <c r="E14" s="73"/>
      <c r="F14" s="71"/>
      <c r="G14" s="84"/>
      <c r="H14" s="51"/>
      <c r="I14" s="51"/>
      <c r="J14" s="31"/>
      <c r="K14" s="99" t="s">
        <v>124</v>
      </c>
      <c r="L14" s="78"/>
      <c r="M14" s="79"/>
      <c r="N14" s="71"/>
    </row>
    <row r="15" spans="1:24" ht="48" customHeight="1" x14ac:dyDescent="0.2">
      <c r="A15" s="30"/>
      <c r="B15" s="22"/>
      <c r="C15" s="22"/>
      <c r="D15" s="34"/>
      <c r="E15" s="30"/>
      <c r="F15" s="72"/>
      <c r="G15" s="85"/>
      <c r="H15" s="52"/>
      <c r="I15" s="52"/>
      <c r="J15" s="34"/>
      <c r="K15" s="82" t="s">
        <v>120</v>
      </c>
      <c r="L15" s="130" t="s">
        <v>162</v>
      </c>
      <c r="M15" s="131"/>
      <c r="N15" s="72"/>
    </row>
    <row r="16" spans="1:24" ht="18.75" customHeight="1" x14ac:dyDescent="0.2">
      <c r="A16" s="22"/>
      <c r="B16" s="22"/>
      <c r="C16" s="22"/>
      <c r="D16" s="34"/>
      <c r="E16" s="22"/>
      <c r="F16" s="72"/>
      <c r="G16" s="85"/>
      <c r="H16" s="52"/>
      <c r="I16" s="52"/>
      <c r="J16" s="34"/>
      <c r="K16" s="83"/>
      <c r="L16" s="130" t="s">
        <v>125</v>
      </c>
      <c r="M16" s="131"/>
      <c r="N16" s="72"/>
    </row>
    <row r="17" spans="1:24" ht="18" customHeight="1" x14ac:dyDescent="0.2">
      <c r="A17" s="22"/>
      <c r="B17" s="22"/>
      <c r="C17" s="22"/>
      <c r="D17" s="34"/>
      <c r="E17" s="22"/>
      <c r="F17" s="72"/>
      <c r="G17" s="85"/>
      <c r="H17" s="52"/>
      <c r="I17" s="52"/>
      <c r="J17" s="34"/>
      <c r="K17" s="107" t="s">
        <v>121</v>
      </c>
      <c r="L17" s="106" t="s">
        <v>121</v>
      </c>
      <c r="M17" s="74" t="s">
        <v>122</v>
      </c>
      <c r="N17" s="72"/>
    </row>
    <row r="18" spans="1:24" x14ac:dyDescent="0.2">
      <c r="A18" s="35"/>
      <c r="B18" s="35"/>
      <c r="C18" s="35"/>
      <c r="D18" s="36"/>
      <c r="E18" s="35"/>
      <c r="F18" s="92"/>
      <c r="G18" s="86"/>
      <c r="H18" s="53"/>
      <c r="I18" s="53"/>
      <c r="J18" s="36"/>
      <c r="K18" s="93" t="str">
        <f>SUBSTITUTE(ADDRESS(1,COLUMN(),4),1,)</f>
        <v>K</v>
      </c>
      <c r="L18" s="93" t="str">
        <f t="shared" ref="L18:M18" si="0">SUBSTITUTE(ADDRESS(1,COLUMN(),4),1,)</f>
        <v>L</v>
      </c>
      <c r="M18" s="93" t="str">
        <f t="shared" si="0"/>
        <v>M</v>
      </c>
      <c r="N18" s="92"/>
      <c r="V18" s="25"/>
    </row>
    <row r="19" spans="1:24" hidden="1" x14ac:dyDescent="0.2">
      <c r="A19" s="73"/>
      <c r="C19" s="73"/>
      <c r="D19" s="44"/>
      <c r="E19" s="73"/>
      <c r="F19" s="56"/>
      <c r="G19" s="54"/>
      <c r="H19" s="54"/>
      <c r="I19" s="54"/>
      <c r="J19" s="33"/>
      <c r="K19" s="69"/>
      <c r="L19" s="132"/>
      <c r="M19" s="133"/>
      <c r="N19" s="38"/>
    </row>
    <row r="20" spans="1:24" hidden="1" x14ac:dyDescent="0.2">
      <c r="A20" s="73"/>
      <c r="C20" s="73"/>
      <c r="D20" s="46"/>
      <c r="E20" s="73"/>
      <c r="F20" s="56"/>
      <c r="G20" s="54"/>
      <c r="H20" s="54"/>
      <c r="I20" s="54"/>
      <c r="J20" s="33"/>
      <c r="K20" s="33"/>
      <c r="L20" s="33"/>
      <c r="M20" s="33"/>
      <c r="N20" s="38"/>
    </row>
    <row r="21" spans="1:24" s="40" customFormat="1" ht="25.5" customHeight="1" x14ac:dyDescent="0.2">
      <c r="A21" s="41"/>
      <c r="C21" s="73"/>
      <c r="D21" s="65" t="s">
        <v>97</v>
      </c>
      <c r="E21" s="41"/>
      <c r="F21" s="56">
        <f>ROW()</f>
        <v>21</v>
      </c>
      <c r="G21" s="54"/>
      <c r="H21" s="54"/>
      <c r="I21" s="54"/>
      <c r="J21" s="91"/>
      <c r="K21" s="21"/>
      <c r="L21" s="21"/>
      <c r="M21" s="21"/>
      <c r="N21" s="56"/>
      <c r="P21" s="143">
        <f>IF(OR(AND(NOT(M21&lt;&gt;0),NOT(L21&lt;&gt;0)),AND(M21&gt;0,L21&gt;0)),"OK","M21: ERROR")</f>
      </c>
      <c r="V21" s="42"/>
      <c r="X21" s="73"/>
    </row>
    <row r="22" spans="1:24" s="40" customFormat="1" ht="15" customHeight="1" x14ac:dyDescent="0.2">
      <c r="A22" s="41"/>
      <c r="C22" s="73"/>
      <c r="D22" s="65" t="s">
        <v>98</v>
      </c>
      <c r="E22" s="41"/>
      <c r="F22" s="56">
        <f>ROW()</f>
        <v>22</v>
      </c>
      <c r="G22" s="54"/>
      <c r="H22" s="54"/>
      <c r="I22" s="54"/>
      <c r="J22" s="91"/>
      <c r="K22" s="21"/>
      <c r="L22" s="21"/>
      <c r="M22" s="21"/>
      <c r="N22" s="56"/>
      <c r="P22" s="143">
        <f>IF(OR(AND(NOT(M22&lt;&gt;0),NOT(L22&lt;&gt;0)),AND(M22&gt;0,L22&gt;0)),"OK","M22: ERROR")</f>
      </c>
      <c r="V22" s="42"/>
      <c r="X22" s="73"/>
    </row>
    <row r="23" spans="1:24" s="40" customFormat="1" ht="15" customHeight="1" x14ac:dyDescent="0.2">
      <c r="A23" s="41"/>
      <c r="C23" s="73"/>
      <c r="D23" s="65" t="s">
        <v>99</v>
      </c>
      <c r="E23" s="41"/>
      <c r="F23" s="56">
        <f>ROW()</f>
        <v>23</v>
      </c>
      <c r="G23" s="54"/>
      <c r="H23" s="54"/>
      <c r="I23" s="54"/>
      <c r="J23" s="91"/>
      <c r="K23" s="21"/>
      <c r="L23" s="21"/>
      <c r="M23" s="21"/>
      <c r="N23" s="56"/>
      <c r="P23" s="143">
        <f>IF(OR(AND(NOT(M23&lt;&gt;0),NOT(L23&lt;&gt;0)),AND(M23&gt;0,L23&gt;0)),"OK","M23: ERROR")</f>
      </c>
      <c r="V23" s="42"/>
      <c r="X23" s="73"/>
    </row>
    <row r="24" spans="1:24" s="40" customFormat="1" ht="15" customHeight="1" x14ac:dyDescent="0.2">
      <c r="A24" s="41"/>
      <c r="C24" s="73"/>
      <c r="D24" s="65" t="s">
        <v>6</v>
      </c>
      <c r="E24" s="41"/>
      <c r="F24" s="56">
        <f>ROW()</f>
        <v>24</v>
      </c>
      <c r="G24" s="54"/>
      <c r="H24" s="54"/>
      <c r="I24" s="54"/>
      <c r="J24" s="91"/>
      <c r="K24" s="21"/>
      <c r="L24" s="21"/>
      <c r="M24" s="21"/>
      <c r="N24" s="56"/>
      <c r="P24" s="143">
        <f>IF(OR(AND(NOT(M24&lt;&gt;0),NOT(L24&lt;&gt;0)),AND(M24&gt;0,L24&gt;0)),"OK","M24: ERROR")</f>
      </c>
      <c r="V24" s="42"/>
      <c r="X24" s="73"/>
    </row>
    <row r="25" spans="1:24" s="40" customFormat="1" ht="15" customHeight="1" x14ac:dyDescent="0.2">
      <c r="A25" s="41"/>
      <c r="C25" s="73"/>
      <c r="D25" s="65" t="s">
        <v>7</v>
      </c>
      <c r="E25" s="41"/>
      <c r="F25" s="56">
        <f>ROW()</f>
        <v>25</v>
      </c>
      <c r="G25" s="54"/>
      <c r="H25" s="54"/>
      <c r="I25" s="54"/>
      <c r="J25" s="91"/>
      <c r="K25" s="21"/>
      <c r="L25" s="21"/>
      <c r="M25" s="21"/>
      <c r="N25" s="56"/>
      <c r="P25" s="143">
        <f>IF(OR(AND(NOT(M25&lt;&gt;0),NOT(L25&lt;&gt;0)),AND(M25&gt;0,L25&gt;0)),"OK","M25: ERROR")</f>
      </c>
      <c r="V25" s="42"/>
      <c r="X25" s="73"/>
    </row>
    <row r="26" spans="1:24" s="40" customFormat="1" ht="15" customHeight="1" x14ac:dyDescent="0.2">
      <c r="A26" s="41"/>
      <c r="C26" s="73"/>
      <c r="D26" s="65" t="s">
        <v>100</v>
      </c>
      <c r="E26" s="41"/>
      <c r="F26" s="56">
        <f>ROW()</f>
        <v>26</v>
      </c>
      <c r="G26" s="54"/>
      <c r="H26" s="54"/>
      <c r="I26" s="54"/>
      <c r="J26" s="91"/>
      <c r="K26" s="21"/>
      <c r="L26" s="21"/>
      <c r="M26" s="21"/>
      <c r="N26" s="56"/>
      <c r="P26" s="143">
        <f>IF(OR(AND(NOT(M26&lt;&gt;0),NOT(L26&lt;&gt;0)),AND(M26&gt;0,L26&gt;0)),"OK","M26: ERROR")</f>
      </c>
      <c r="V26" s="42"/>
      <c r="X26" s="73"/>
    </row>
    <row r="27" spans="1:24" s="40" customFormat="1" ht="15" customHeight="1" x14ac:dyDescent="0.2">
      <c r="A27" s="41"/>
      <c r="C27" s="73"/>
      <c r="D27" s="65" t="s">
        <v>101</v>
      </c>
      <c r="E27" s="41"/>
      <c r="F27" s="56">
        <f>ROW()</f>
        <v>27</v>
      </c>
      <c r="G27" s="54"/>
      <c r="H27" s="54"/>
      <c r="I27" s="54"/>
      <c r="J27" s="91"/>
      <c r="K27" s="21"/>
      <c r="L27" s="21"/>
      <c r="M27" s="21"/>
      <c r="N27" s="56"/>
      <c r="P27" s="143">
        <f>IF(OR(AND(NOT(M27&lt;&gt;0),NOT(L27&lt;&gt;0)),AND(M27&gt;0,L27&gt;0)),"OK","M27: ERROR")</f>
      </c>
      <c r="V27" s="42"/>
      <c r="X27" s="73"/>
    </row>
    <row r="28" spans="1:24" s="40" customFormat="1" ht="15" customHeight="1" x14ac:dyDescent="0.2">
      <c r="A28" s="41"/>
      <c r="C28" s="73"/>
      <c r="D28" s="65" t="s">
        <v>102</v>
      </c>
      <c r="E28" s="41"/>
      <c r="F28" s="56">
        <f>ROW()</f>
        <v>28</v>
      </c>
      <c r="G28" s="54"/>
      <c r="H28" s="54"/>
      <c r="I28" s="54"/>
      <c r="J28" s="91"/>
      <c r="K28" s="21"/>
      <c r="L28" s="21"/>
      <c r="M28" s="21"/>
      <c r="N28" s="56"/>
      <c r="P28" s="143">
        <f>IF(OR(AND(NOT(M28&lt;&gt;0),NOT(L28&lt;&gt;0)),AND(M28&gt;0,L28&gt;0)),"OK","M28: ERROR")</f>
      </c>
      <c r="V28" s="42"/>
      <c r="X28" s="73"/>
    </row>
    <row r="29" spans="1:24" s="40" customFormat="1" ht="15" customHeight="1" x14ac:dyDescent="0.2">
      <c r="A29" s="41"/>
      <c r="C29" s="73"/>
      <c r="D29" s="65" t="s">
        <v>103</v>
      </c>
      <c r="E29" s="41"/>
      <c r="F29" s="56">
        <f>ROW()</f>
        <v>29</v>
      </c>
      <c r="G29" s="54"/>
      <c r="H29" s="54"/>
      <c r="I29" s="54"/>
      <c r="J29" s="91"/>
      <c r="K29" s="21"/>
      <c r="L29" s="21"/>
      <c r="M29" s="21"/>
      <c r="N29" s="56"/>
      <c r="P29" s="143">
        <f>IF(OR(AND(NOT(M29&lt;&gt;0),NOT(L29&lt;&gt;0)),AND(M29&gt;0,L29&gt;0)),"OK","M29: ERROR")</f>
      </c>
      <c r="V29" s="42"/>
      <c r="X29" s="73"/>
    </row>
    <row r="30" spans="1:24" s="40" customFormat="1" ht="15" customHeight="1" x14ac:dyDescent="0.2">
      <c r="A30" s="41"/>
      <c r="C30" s="73"/>
      <c r="D30" s="65" t="s">
        <v>104</v>
      </c>
      <c r="E30" s="41"/>
      <c r="F30" s="56">
        <f>ROW()</f>
        <v>30</v>
      </c>
      <c r="G30" s="54"/>
      <c r="H30" s="54"/>
      <c r="I30" s="54"/>
      <c r="J30" s="91"/>
      <c r="K30" s="21"/>
      <c r="L30" s="21"/>
      <c r="M30" s="21"/>
      <c r="N30" s="56"/>
      <c r="P30" s="143">
        <f>IF(OR(AND(NOT(M30&lt;&gt;0),NOT(L30&lt;&gt;0)),AND(M30&gt;0,L30&gt;0)),"OK","M30: ERROR")</f>
      </c>
      <c r="V30" s="42"/>
      <c r="X30" s="73"/>
    </row>
    <row r="31" spans="1:24" s="40" customFormat="1" ht="15" customHeight="1" x14ac:dyDescent="0.2">
      <c r="A31" s="41"/>
      <c r="C31" s="73"/>
      <c r="D31" s="65" t="s">
        <v>105</v>
      </c>
      <c r="E31" s="41"/>
      <c r="F31" s="56">
        <f>ROW()</f>
        <v>31</v>
      </c>
      <c r="G31" s="54"/>
      <c r="H31" s="54"/>
      <c r="I31" s="54"/>
      <c r="J31" s="91"/>
      <c r="K31" s="21"/>
      <c r="L31" s="21"/>
      <c r="M31" s="21"/>
      <c r="N31" s="56"/>
      <c r="P31" s="143">
        <f>IF(OR(AND(NOT(M31&lt;&gt;0),NOT(L31&lt;&gt;0)),AND(M31&gt;0,L31&gt;0)),"OK","M31: ERROR")</f>
      </c>
      <c r="V31" s="42"/>
      <c r="X31" s="73"/>
    </row>
    <row r="32" spans="1:24" s="40" customFormat="1" ht="15" customHeight="1" x14ac:dyDescent="0.2">
      <c r="A32" s="41"/>
      <c r="C32" s="73"/>
      <c r="D32" s="65" t="s">
        <v>106</v>
      </c>
      <c r="E32" s="41"/>
      <c r="F32" s="56">
        <f>ROW()</f>
        <v>32</v>
      </c>
      <c r="G32" s="54"/>
      <c r="H32" s="54"/>
      <c r="I32" s="54"/>
      <c r="J32" s="91"/>
      <c r="K32" s="21"/>
      <c r="L32" s="21"/>
      <c r="M32" s="21"/>
      <c r="N32" s="56"/>
      <c r="P32" s="143">
        <f>IF(OR(AND(NOT(M32&lt;&gt;0),NOT(L32&lt;&gt;0)),AND(M32&gt;0,L32&gt;0)),"OK","M32: ERROR")</f>
      </c>
      <c r="V32" s="42"/>
      <c r="X32" s="73"/>
    </row>
    <row r="33" spans="1:24" s="40" customFormat="1" ht="15" customHeight="1" x14ac:dyDescent="0.2">
      <c r="A33" s="41"/>
      <c r="C33" s="73"/>
      <c r="D33" s="65" t="s">
        <v>107</v>
      </c>
      <c r="E33" s="41"/>
      <c r="F33" s="56">
        <f>ROW()</f>
        <v>33</v>
      </c>
      <c r="G33" s="54"/>
      <c r="H33" s="54"/>
      <c r="I33" s="54"/>
      <c r="J33" s="91"/>
      <c r="K33" s="21"/>
      <c r="L33" s="21"/>
      <c r="M33" s="21"/>
      <c r="N33" s="56"/>
      <c r="P33" s="143">
        <f>IF(OR(AND(NOT(M33&lt;&gt;0),NOT(L33&lt;&gt;0)),AND(M33&gt;0,L33&gt;0)),"OK","M33: ERROR")</f>
      </c>
      <c r="V33" s="42"/>
      <c r="X33" s="73"/>
    </row>
    <row r="34" spans="1:24" s="40" customFormat="1" ht="15" customHeight="1" x14ac:dyDescent="0.2">
      <c r="A34" s="41"/>
      <c r="C34" s="73"/>
      <c r="D34" s="65" t="s">
        <v>108</v>
      </c>
      <c r="E34" s="41"/>
      <c r="F34" s="56">
        <f>ROW()</f>
        <v>34</v>
      </c>
      <c r="G34" s="54"/>
      <c r="H34" s="54"/>
      <c r="I34" s="54"/>
      <c r="J34" s="91"/>
      <c r="K34" s="21"/>
      <c r="L34" s="21"/>
      <c r="M34" s="21"/>
      <c r="N34" s="56"/>
      <c r="P34" s="143">
        <f>IF(OR(AND(NOT(M34&lt;&gt;0),NOT(L34&lt;&gt;0)),AND(M34&gt;0,L34&gt;0)),"OK","M34: ERROR")</f>
      </c>
      <c r="V34" s="42"/>
      <c r="X34" s="73"/>
    </row>
    <row r="35" spans="1:24" s="40" customFormat="1" ht="15" customHeight="1" x14ac:dyDescent="0.2">
      <c r="A35" s="41"/>
      <c r="C35" s="73"/>
      <c r="D35" s="65" t="s">
        <v>109</v>
      </c>
      <c r="E35" s="41"/>
      <c r="F35" s="56">
        <f>ROW()</f>
        <v>35</v>
      </c>
      <c r="G35" s="54"/>
      <c r="H35" s="54"/>
      <c r="I35" s="54"/>
      <c r="J35" s="91"/>
      <c r="K35" s="21"/>
      <c r="L35" s="21"/>
      <c r="M35" s="21"/>
      <c r="N35" s="56"/>
      <c r="P35" s="143">
        <f>IF(OR(AND(NOT(M35&lt;&gt;0),NOT(L35&lt;&gt;0)),AND(M35&gt;0,L35&gt;0)),"OK","M35: ERROR")</f>
      </c>
      <c r="V35" s="42"/>
      <c r="X35" s="73"/>
    </row>
    <row r="36" spans="1:24" s="40" customFormat="1" ht="15" customHeight="1" x14ac:dyDescent="0.2">
      <c r="A36" s="41"/>
      <c r="C36" s="73"/>
      <c r="D36" s="65" t="s">
        <v>110</v>
      </c>
      <c r="E36" s="41"/>
      <c r="F36" s="56">
        <f>ROW()</f>
        <v>36</v>
      </c>
      <c r="G36" s="54"/>
      <c r="H36" s="54"/>
      <c r="I36" s="54"/>
      <c r="J36" s="91"/>
      <c r="K36" s="21"/>
      <c r="L36" s="21"/>
      <c r="M36" s="21"/>
      <c r="N36" s="56"/>
      <c r="P36" s="143">
        <f>IF(OR(AND(NOT(M36&lt;&gt;0),NOT(L36&lt;&gt;0)),AND(M36&gt;0,L36&gt;0)),"OK","M36: ERROR")</f>
      </c>
      <c r="V36" s="42"/>
      <c r="X36" s="73"/>
    </row>
    <row r="37" spans="1:24" s="40" customFormat="1" ht="15" customHeight="1" x14ac:dyDescent="0.2">
      <c r="A37" s="41"/>
      <c r="C37" s="73"/>
      <c r="D37" s="65" t="s">
        <v>111</v>
      </c>
      <c r="E37" s="41"/>
      <c r="F37" s="56">
        <f>ROW()</f>
        <v>37</v>
      </c>
      <c r="G37" s="54"/>
      <c r="H37" s="54"/>
      <c r="I37" s="54"/>
      <c r="J37" s="91"/>
      <c r="K37" s="21"/>
      <c r="L37" s="21"/>
      <c r="M37" s="21"/>
      <c r="N37" s="56"/>
      <c r="P37" s="143">
        <f>IF(OR(AND(NOT(M37&lt;&gt;0),NOT(L37&lt;&gt;0)),AND(M37&gt;0,L37&gt;0)),"OK","M37: ERROR")</f>
      </c>
      <c r="V37" s="42"/>
      <c r="X37" s="73"/>
    </row>
    <row r="38" spans="1:24" s="40" customFormat="1" ht="15" customHeight="1" x14ac:dyDescent="0.2">
      <c r="A38" s="41"/>
      <c r="C38" s="73"/>
      <c r="D38" s="65" t="s">
        <v>112</v>
      </c>
      <c r="E38" s="41"/>
      <c r="F38" s="56">
        <f>ROW()</f>
        <v>38</v>
      </c>
      <c r="G38" s="54"/>
      <c r="H38" s="54"/>
      <c r="I38" s="54"/>
      <c r="J38" s="91"/>
      <c r="K38" s="21"/>
      <c r="L38" s="21"/>
      <c r="M38" s="21"/>
      <c r="N38" s="56"/>
      <c r="P38" s="143">
        <f>IF(OR(AND(NOT(M38&lt;&gt;0),NOT(L38&lt;&gt;0)),AND(M38&gt;0,L38&gt;0)),"OK","M38: ERROR")</f>
      </c>
      <c r="V38" s="42"/>
      <c r="X38" s="73"/>
    </row>
    <row r="39" spans="1:24" s="40" customFormat="1" ht="15" customHeight="1" x14ac:dyDescent="0.2">
      <c r="A39" s="41"/>
      <c r="C39" s="73"/>
      <c r="D39" s="65" t="s">
        <v>113</v>
      </c>
      <c r="E39" s="41"/>
      <c r="F39" s="56">
        <f>ROW()</f>
        <v>39</v>
      </c>
      <c r="G39" s="54"/>
      <c r="H39" s="54"/>
      <c r="I39" s="54"/>
      <c r="J39" s="91"/>
      <c r="K39" s="21"/>
      <c r="L39" s="21"/>
      <c r="M39" s="21"/>
      <c r="N39" s="56"/>
      <c r="P39" s="143">
        <f>IF(OR(AND(NOT(M39&lt;&gt;0),NOT(L39&lt;&gt;0)),AND(M39&gt;0,L39&gt;0)),"OK","M39: ERROR")</f>
      </c>
      <c r="V39" s="42"/>
      <c r="X39" s="73"/>
    </row>
    <row r="40" spans="1:24" s="40" customFormat="1" ht="15" customHeight="1" x14ac:dyDescent="0.2">
      <c r="A40" s="41"/>
      <c r="C40" s="73"/>
      <c r="D40" s="65" t="s">
        <v>114</v>
      </c>
      <c r="E40" s="41"/>
      <c r="F40" s="56">
        <f>ROW()</f>
        <v>40</v>
      </c>
      <c r="G40" s="54"/>
      <c r="H40" s="54"/>
      <c r="I40" s="54"/>
      <c r="J40" s="91"/>
      <c r="K40" s="21"/>
      <c r="L40" s="21"/>
      <c r="M40" s="21"/>
      <c r="N40" s="56"/>
      <c r="P40" s="143">
        <f>IF(OR(AND(NOT(M40&lt;&gt;0),NOT(L40&lt;&gt;0)),AND(M40&gt;0,L40&gt;0)),"OK","M40: ERROR")</f>
      </c>
      <c r="V40" s="42"/>
      <c r="X40" s="73"/>
    </row>
    <row r="41" spans="1:24" s="40" customFormat="1" ht="15" customHeight="1" x14ac:dyDescent="0.2">
      <c r="A41" s="41"/>
      <c r="C41" s="73"/>
      <c r="D41" s="65" t="s">
        <v>8</v>
      </c>
      <c r="E41" s="41"/>
      <c r="F41" s="56">
        <f>ROW()</f>
        <v>41</v>
      </c>
      <c r="G41" s="54"/>
      <c r="H41" s="54"/>
      <c r="I41" s="54"/>
      <c r="J41" s="91"/>
      <c r="K41" s="21"/>
      <c r="L41" s="21"/>
      <c r="M41" s="21"/>
      <c r="N41" s="56"/>
      <c r="P41" s="143">
        <f>IF(OR(AND(NOT(M41&lt;&gt;0),NOT(L41&lt;&gt;0)),AND(M41&gt;0,L41&gt;0)),"OK","M41: ERROR")</f>
      </c>
      <c r="V41" s="42"/>
      <c r="X41" s="73"/>
    </row>
    <row r="42" spans="1:24" s="40" customFormat="1" ht="15" customHeight="1" x14ac:dyDescent="0.2">
      <c r="A42" s="41"/>
      <c r="C42" s="73"/>
      <c r="D42" s="65" t="s">
        <v>115</v>
      </c>
      <c r="E42" s="41"/>
      <c r="F42" s="56">
        <f>ROW()</f>
        <v>42</v>
      </c>
      <c r="G42" s="54"/>
      <c r="H42" s="54"/>
      <c r="I42" s="54"/>
      <c r="J42" s="91"/>
      <c r="K42" s="21"/>
      <c r="L42" s="21"/>
      <c r="M42" s="21"/>
      <c r="N42" s="56"/>
      <c r="P42" s="143">
        <f>IF(OR(AND(NOT(M42&lt;&gt;0),NOT(L42&lt;&gt;0)),AND(M42&gt;0,L42&gt;0)),"OK","M42: ERROR")</f>
      </c>
      <c r="V42" s="42"/>
      <c r="X42" s="73"/>
    </row>
    <row r="43" spans="1:24" s="40" customFormat="1" ht="15" customHeight="1" x14ac:dyDescent="0.2">
      <c r="A43" s="41"/>
      <c r="C43" s="73"/>
      <c r="D43" s="65" t="s">
        <v>116</v>
      </c>
      <c r="E43" s="41"/>
      <c r="F43" s="56">
        <f>ROW()</f>
        <v>43</v>
      </c>
      <c r="G43" s="54"/>
      <c r="H43" s="54"/>
      <c r="I43" s="54"/>
      <c r="J43" s="91"/>
      <c r="K43" s="21"/>
      <c r="L43" s="21"/>
      <c r="M43" s="21"/>
      <c r="N43" s="56"/>
      <c r="P43" s="143">
        <f>IF(OR(AND(NOT(M43&lt;&gt;0),NOT(L43&lt;&gt;0)),AND(M43&gt;0,L43&gt;0)),"OK","M43: ERROR")</f>
      </c>
      <c r="V43" s="42"/>
      <c r="X43" s="73"/>
    </row>
    <row r="44" spans="1:24" s="40" customFormat="1" ht="15" customHeight="1" x14ac:dyDescent="0.2">
      <c r="A44" s="41"/>
      <c r="C44" s="73"/>
      <c r="D44" s="65" t="s">
        <v>117</v>
      </c>
      <c r="E44" s="41"/>
      <c r="F44" s="56">
        <f>ROW()</f>
        <v>44</v>
      </c>
      <c r="G44" s="54"/>
      <c r="H44" s="54"/>
      <c r="I44" s="54"/>
      <c r="J44" s="91"/>
      <c r="K44" s="21"/>
      <c r="L44" s="21"/>
      <c r="M44" s="21"/>
      <c r="N44" s="56"/>
      <c r="P44" s="143">
        <f>IF(OR(AND(NOT(M44&lt;&gt;0),NOT(L44&lt;&gt;0)),AND(M44&gt;0,L44&gt;0)),"OK","M44: ERROR")</f>
      </c>
      <c r="V44" s="42"/>
      <c r="X44" s="73"/>
    </row>
    <row r="45" spans="1:24" s="40" customFormat="1" ht="15" customHeight="1" x14ac:dyDescent="0.2">
      <c r="A45" s="41"/>
      <c r="C45" s="73"/>
      <c r="D45" s="65" t="s">
        <v>118</v>
      </c>
      <c r="E45" s="41"/>
      <c r="F45" s="56">
        <f>ROW()</f>
        <v>45</v>
      </c>
      <c r="G45" s="54"/>
      <c r="H45" s="54"/>
      <c r="I45" s="54"/>
      <c r="J45" s="91"/>
      <c r="K45" s="21"/>
      <c r="L45" s="21"/>
      <c r="M45" s="21"/>
      <c r="N45" s="56"/>
      <c r="P45" s="143">
        <f>IF(OR(AND(NOT(M45&lt;&gt;0),NOT(L45&lt;&gt;0)),AND(M45&gt;0,L45&gt;0)),"OK","M45: ERROR")</f>
      </c>
      <c r="V45" s="42"/>
      <c r="X45" s="73"/>
    </row>
    <row r="46" spans="1:24" s="40" customFormat="1" ht="15" customHeight="1" x14ac:dyDescent="0.2">
      <c r="A46" s="41"/>
      <c r="C46" s="73"/>
      <c r="D46" s="65" t="s">
        <v>9</v>
      </c>
      <c r="E46" s="41"/>
      <c r="F46" s="56">
        <f>ROW()</f>
        <v>46</v>
      </c>
      <c r="G46" s="54"/>
      <c r="H46" s="54"/>
      <c r="I46" s="54"/>
      <c r="J46" s="91"/>
      <c r="K46" s="21"/>
      <c r="L46" s="21"/>
      <c r="M46" s="21"/>
      <c r="N46" s="56"/>
      <c r="P46" s="143">
        <f>IF(OR(AND(NOT(M46&lt;&gt;0),NOT(L46&lt;&gt;0)),AND(M46&gt;0,L46&gt;0)),"OK","M46: ERROR")</f>
      </c>
      <c r="V46" s="42"/>
      <c r="X46" s="73"/>
    </row>
    <row r="47" spans="1:24" s="40" customFormat="1" ht="15" customHeight="1" x14ac:dyDescent="0.2">
      <c r="A47" s="41"/>
      <c r="C47" s="73"/>
      <c r="D47" s="65" t="s">
        <v>119</v>
      </c>
      <c r="E47" s="41"/>
      <c r="F47" s="56">
        <f>ROW()</f>
        <v>47</v>
      </c>
      <c r="G47" s="54"/>
      <c r="H47" s="54"/>
      <c r="I47" s="54"/>
      <c r="J47" s="91"/>
      <c r="K47" s="21"/>
      <c r="L47" s="77"/>
      <c r="M47" s="21"/>
      <c r="N47" s="56"/>
      <c r="P47" s="143">
        <f>IF(OR(AND(NOT(M47&lt;&gt;0),NOT(L47&lt;&gt;0)),AND(M47&gt;0,L47&gt;0)),"OK","M47: ERROR")</f>
      </c>
      <c r="V47" s="42"/>
      <c r="X47" s="73"/>
    </row>
    <row r="48" spans="1:24" s="40" customFormat="1" ht="15" customHeight="1" x14ac:dyDescent="0.2">
      <c r="A48" s="41"/>
      <c r="C48" s="73"/>
      <c r="D48" s="109" t="s">
        <v>1</v>
      </c>
      <c r="E48" s="41"/>
      <c r="F48" s="56">
        <f>ROW()</f>
        <v>48</v>
      </c>
      <c r="G48" s="54"/>
      <c r="H48" s="54"/>
      <c r="I48" s="54"/>
      <c r="J48" s="91"/>
      <c r="K48" s="21"/>
      <c r="L48" s="21"/>
      <c r="M48" s="21"/>
      <c r="N48" s="56"/>
      <c r="P48" s="143">
        <f>IF(OR(AND(NOT(M48&lt;&gt;0),NOT(L48&lt;&gt;0)),AND(M48&gt;0,L48&gt;0)),"OK","M48: ERROR")</f>
      </c>
      <c r="V48" s="42"/>
      <c r="X48" s="73"/>
    </row>
    <row r="49" spans="1:14" ht="6" customHeight="1" x14ac:dyDescent="0.2">
      <c r="A49" s="20"/>
      <c r="B49" s="20"/>
      <c r="C49" s="20"/>
      <c r="D49" s="66"/>
      <c r="E49" s="20"/>
      <c r="F49" s="20"/>
      <c r="G49" s="55"/>
      <c r="H49" s="55"/>
      <c r="I49" s="55"/>
      <c r="J49" s="20"/>
      <c r="K49" s="20"/>
      <c r="L49" s="20"/>
      <c r="M49" s="20"/>
      <c r="N49" s="20"/>
    </row>
    <row r="50" spans="1:14" x14ac:dyDescent="0.2">
      <c r="D50" s="40"/>
    </row>
    <row r="51" spans="1:14" x14ac:dyDescent="0.2" ht="13.0" customHeight="true">
      <c r="D51" s="40"/>
      <c r="K51" s="143">
        <f>IF(ABS(K48-(K47+SUM(K39,K36,K35,K22,K33,K32,K30,K45,K28,K38,K46,K23,K44,K27,K26,K37,K34,K31,K25,K40,K41,K24,K42,K43,K29,K21)))&lt;=0.5,"OK","K48: ERROR")</f>
      </c>
      <c r="L51" s="143">
        <f>IF(ABS(L48-(L47+SUM(L39,L36,L35,L22,L33,L32,L30,L45,L28,L38,L46,L23,L44,L27,L26,L37,L34,L31,L25,L40,L41,L24,L42,L43,L29,L21)))&lt;=0.5,"OK","L48: ERROR")</f>
      </c>
      <c r="M51" s="143">
        <f>IF(ABS(M48-(M47+SUM(M39,M36,M35,M22,M33,M32,M30,M45,M28,M38,M46,M23,M44,M27,M26,M37,M34,M31,M25,M40,M41,M24,M42,M43,M29,M21)))&lt;=0.5,"OK","M48: ERROR")</f>
      </c>
      <c r="P51" s="143">
        <f>IF(AND(ABS('JE210'!K48-'JE212'!K21)&lt;=0.5,ABS('JE210'!K48-'JE211'!K25)&lt;=0.5),"OK","K48: ERROR")</f>
      </c>
    </row>
    <row r="52" spans="1:14" x14ac:dyDescent="0.2" ht="13.0" customHeight="true">
      <c r="D52" s="40"/>
    </row>
    <row r="53" spans="1:14" x14ac:dyDescent="0.2" ht="13.0" customHeight="true">
      <c r="D53" s="40"/>
    </row>
    <row r="54" spans="1:14" x14ac:dyDescent="0.2" ht="13.0" customHeight="true">
      <c r="D54" s="40"/>
    </row>
    <row r="55" spans="1:14" x14ac:dyDescent="0.2" ht="13.0" customHeight="true">
      <c r="D55" s="40"/>
    </row>
    <row r="56" spans="1:14" x14ac:dyDescent="0.2">
      <c r="D56" s="40"/>
    </row>
    <row r="57" spans="1:14" x14ac:dyDescent="0.2">
      <c r="D57" s="40"/>
    </row>
    <row r="58" spans="1:14" x14ac:dyDescent="0.2">
      <c r="D58" s="40"/>
    </row>
    <row r="59" spans="1:14" x14ac:dyDescent="0.2">
      <c r="D59" s="40"/>
    </row>
    <row r="60" spans="1:14" x14ac:dyDescent="0.2">
      <c r="D60" s="40"/>
    </row>
    <row r="61" spans="1:14" x14ac:dyDescent="0.2">
      <c r="D61" s="40"/>
    </row>
    <row r="62" spans="1:14" x14ac:dyDescent="0.2">
      <c r="D62" s="40"/>
    </row>
    <row r="63" spans="1:14" x14ac:dyDescent="0.2">
      <c r="D63" s="40"/>
    </row>
    <row r="64" spans="1:14" x14ac:dyDescent="0.2">
      <c r="D64" s="40"/>
    </row>
    <row r="65" spans="4:4" x14ac:dyDescent="0.2">
      <c r="D65" s="40"/>
    </row>
    <row r="66" spans="4:4" x14ac:dyDescent="0.2">
      <c r="D66" s="40"/>
    </row>
    <row r="67" spans="4:4" x14ac:dyDescent="0.2">
      <c r="D67" s="40"/>
    </row>
    <row r="68" spans="4:4" x14ac:dyDescent="0.2">
      <c r="D68" s="40"/>
    </row>
    <row r="69" spans="4:4" x14ac:dyDescent="0.2">
      <c r="D69" s="40"/>
    </row>
    <row r="70" spans="4:4" x14ac:dyDescent="0.2">
      <c r="D70" s="40"/>
    </row>
    <row r="71" spans="4:4" x14ac:dyDescent="0.2">
      <c r="D71" s="40"/>
    </row>
    <row r="72" spans="4:4" x14ac:dyDescent="0.2">
      <c r="D72" s="40"/>
    </row>
    <row r="73" spans="4:4" x14ac:dyDescent="0.2">
      <c r="D73" s="40"/>
    </row>
    <row r="74" spans="4:4" x14ac:dyDescent="0.2">
      <c r="D74" s="40"/>
    </row>
    <row r="75" spans="4:4" x14ac:dyDescent="0.2">
      <c r="D75" s="40"/>
    </row>
    <row r="76" spans="4:4" x14ac:dyDescent="0.2">
      <c r="D76" s="40"/>
    </row>
    <row r="77" spans="4:4" x14ac:dyDescent="0.2">
      <c r="D77" s="40"/>
    </row>
    <row r="78" spans="4:4" x14ac:dyDescent="0.2">
      <c r="D78" s="40"/>
    </row>
    <row r="79" spans="4:4" x14ac:dyDescent="0.2">
      <c r="D79" s="40"/>
    </row>
    <row r="80" spans="4:4" x14ac:dyDescent="0.2">
      <c r="D80" s="40"/>
    </row>
    <row r="81" spans="4:4" x14ac:dyDescent="0.2">
      <c r="D81" s="40"/>
    </row>
    <row r="82" spans="4:4" x14ac:dyDescent="0.2">
      <c r="D82" s="40"/>
    </row>
    <row r="83" spans="4:4" x14ac:dyDescent="0.2">
      <c r="D83" s="40"/>
    </row>
    <row r="84" spans="4:4" x14ac:dyDescent="0.2">
      <c r="D84" s="40"/>
    </row>
    <row r="85" spans="4:4" x14ac:dyDescent="0.2">
      <c r="D85" s="40"/>
    </row>
  </sheetData>
  <sheetProtection sheet="1" objects="1"/>
  <mergeCells count="3">
    <mergeCell ref="L15:M15"/>
    <mergeCell ref="L16:M16"/>
    <mergeCell ref="L19:M19"/>
  </mergeCells>
  <conditionalFormatting sqref="K51:M51">
    <cfRule type="expression" dxfId="5" priority="1">
      <formula>ISNUMBER(SEARCH("ERROR",K51))</formula>
    </cfRule>
    <cfRule type="expression" dxfId="6" priority="2">
      <formula>ISNUMBER(SEARCH("WARNING",K51))</formula>
    </cfRule>
    <cfRule type="expression" dxfId="7" priority="3">
      <formula>ISNUMBER(SEARCH("OK",K51))</formula>
    </cfRule>
  </conditionalFormatting>
  <conditionalFormatting sqref="P21:P48">
    <cfRule type="expression" dxfId="8" priority="4">
      <formula>ISNUMBER(SEARCH("ERROR",P21))</formula>
    </cfRule>
    <cfRule type="expression" dxfId="9" priority="5">
      <formula>ISNUMBER(SEARCH("WARNING",P21))</formula>
    </cfRule>
    <cfRule type="expression" dxfId="10" priority="6">
      <formula>ISNUMBER(SEARCH("OK",P21))</formula>
    </cfRule>
  </conditionalFormatting>
  <conditionalFormatting sqref="P51">
    <cfRule type="expression" dxfId="11" priority="7">
      <formula>ISNUMBER(SEARCH("ERROR",P51))</formula>
    </cfRule>
    <cfRule type="expression" dxfId="12" priority="8">
      <formula>ISNUMBER(SEARCH("WARNING",P51))</formula>
    </cfRule>
    <cfRule type="expression" dxfId="13" priority="9">
      <formula>ISNUMBER(SEARCH("OK",P51))</formula>
    </cfRule>
  </conditionalFormatting>
  <conditionalFormatting sqref="B5">
    <cfRule type="expression" dxfId="14" priority="10">
      <formula>OR(B5=0,B5="0")</formula>
    </cfRule>
    <cfRule type="expression" dxfId="15" priority="11">
      <formula>B5&gt;0</formula>
    </cfRule>
  </conditionalFormatting>
  <conditionalFormatting sqref="B6">
    <cfRule type="expression" dxfId="16" priority="12">
      <formula>OR(B6=0,B6="0")</formula>
    </cfRule>
    <cfRule type="expression" dxfId="17" priority="13">
      <formula>B6&gt;0</formula>
    </cfRule>
  </conditionalFormatting>
  <hyperlinks>
    <hyperlink location="Validation_D002_JE210_M21_0" ref="P21"/>
    <hyperlink location="Validation_D002_JE210_M22_0" ref="P22"/>
    <hyperlink location="Validation_D002_JE210_M23_0" ref="P23"/>
    <hyperlink location="Validation_D002_JE210_M24_0" ref="P24"/>
    <hyperlink location="Validation_D002_JE210_M25_0" ref="P25"/>
    <hyperlink location="Validation_D002_JE210_M26_0" ref="P26"/>
    <hyperlink location="Validation_D002_JE210_M27_0" ref="P27"/>
    <hyperlink location="Validation_D002_JE210_M28_0" ref="P28"/>
    <hyperlink location="Validation_D002_JE210_M29_0" ref="P29"/>
    <hyperlink location="Validation_D002_JE210_M30_0" ref="P30"/>
    <hyperlink location="Validation_D002_JE210_M31_0" ref="P31"/>
    <hyperlink location="Validation_D002_JE210_M32_0" ref="P32"/>
    <hyperlink location="Validation_D002_JE210_M33_0" ref="P33"/>
    <hyperlink location="Validation_D002_JE210_M34_0" ref="P34"/>
    <hyperlink location="Validation_D002_JE210_M35_0" ref="P35"/>
    <hyperlink location="Validation_D002_JE210_M36_0" ref="P36"/>
    <hyperlink location="Validation_D002_JE210_M37_0" ref="P37"/>
    <hyperlink location="Validation_D002_JE210_M38_0" ref="P38"/>
    <hyperlink location="Validation_D002_JE210_M39_0" ref="P39"/>
    <hyperlink location="Validation_D002_JE210_M40_0" ref="P40"/>
    <hyperlink location="Validation_D002_JE210_M41_0" ref="P41"/>
    <hyperlink location="Validation_D002_JE210_M42_0" ref="P42"/>
    <hyperlink location="Validation_D002_JE210_M43_0" ref="P43"/>
    <hyperlink location="Validation_D002_JE210_M44_0" ref="P44"/>
    <hyperlink location="Validation_D002_JE210_M45_0" ref="P45"/>
    <hyperlink location="Validation_D002_JE210_M46_0" ref="P46"/>
    <hyperlink location="Validation_D002_JE210_M47_0" ref="P47"/>
    <hyperlink location="Validation_D002_JE210_M48_0" ref="P48"/>
    <hyperlink location="Validation_D001_JE210_K48_0" ref="K51"/>
    <hyperlink location="Validation_D001_JE210_L48_0" ref="L51"/>
    <hyperlink location="Validation_D001_JE210_M48_0" ref="M51"/>
  </hyperlinks>
  <printOptions gridLinesSet="0"/>
  <pageMargins left="0.39370078740157483" right="0.39370078740157483" top="0.47244094488188981" bottom="0.59055118110236227" header="0.31496062992125984" footer="0.31496062992125984"/>
  <pageSetup paperSize="9" scale="65" orientation="portrait" r:id="rId1"/>
  <headerFooter>
    <oddFooter><![CDATA[&L&G   &"Arial,Fett"confidentiel&C&D&Rpage &P]]></oddFooter>
  </headerFooter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62"/>
  <sheetViews>
    <sheetView showGridLines="0" showRowColHeaders="0" showZeros="true" topLeftCell="B1" zoomScale="80" zoomScaleNormal="80" workbookViewId="0">
      <selection activeCell="K22" sqref="K22"/>
    </sheetView>
  </sheetViews>
  <sheetFormatPr baseColWidth="10" defaultColWidth="11.5703125" defaultRowHeight="12.75" x14ac:dyDescent="0.2"/>
  <cols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7.7109375" collapsed="false"/>
    <col min="5" max="5" customWidth="true" hidden="true" style="18" width="4.7109375" collapsed="false"/>
    <col min="6" max="6" customWidth="true" style="18" width="4.7109375" collapsed="false"/>
    <col min="7" max="7" customWidth="true" hidden="true" style="47" width="5.5703125" collapsed="false"/>
    <col min="8" max="9" customWidth="true" hidden="true" style="47" width="3.5703125" collapsed="false"/>
    <col min="10" max="10" customWidth="true" hidden="true" style="18" width="14.85546875" collapsed="false"/>
    <col min="11" max="11" customWidth="true" style="18" width="24.28515625" collapsed="false"/>
    <col min="12" max="12" customWidth="true" style="18" width="1.7109375" collapsed="false"/>
    <col min="13" max="13" customWidth="true" style="18" width="9.5703125" collapsed="false"/>
    <col min="14" max="21" customWidth="true" style="18" width="11.85546875" collapsed="false"/>
    <col min="22" max="22" customWidth="true" style="75" width="11.85546875" collapsed="false"/>
    <col min="23" max="23" customWidth="true" style="18" width="11.85546875" collapsed="false"/>
    <col min="24" max="16384" style="18" width="11.5703125" collapsed="false"/>
  </cols>
  <sheetData>
    <row r="1" spans="1:22" ht="21.95" customHeight="1" x14ac:dyDescent="0.25">
      <c r="A1" s="19"/>
      <c r="B1" s="45" t="str">
        <f>I_ReportName</f>
        <v>JAHR_UEB</v>
      </c>
      <c r="D1" s="15" t="s">
        <v>86</v>
      </c>
      <c r="E1" s="19"/>
      <c r="H1" s="48"/>
      <c r="I1" s="48"/>
      <c r="K1" s="63" t="str">
        <f>P_Title</f>
        <v>Statistique détaillée de fin d’année</v>
      </c>
      <c r="N1" s="26"/>
      <c r="O1" s="26"/>
      <c r="P1" s="26"/>
      <c r="Q1" s="26"/>
    </row>
    <row r="2" spans="1:22" ht="21.95" customHeight="1" x14ac:dyDescent="0.25">
      <c r="A2" s="19"/>
      <c r="B2" s="45" t="s">
        <v>11</v>
      </c>
      <c r="D2" s="119" t="s">
        <v>160</v>
      </c>
      <c r="E2" s="19"/>
      <c r="H2" s="48"/>
      <c r="I2" s="48"/>
      <c r="K2" s="64" t="str">
        <f>P_Subtitle</f>
        <v>Entreprise</v>
      </c>
      <c r="N2" s="27"/>
      <c r="O2" s="27"/>
      <c r="P2" s="27"/>
      <c r="Q2" s="27"/>
    </row>
    <row r="3" spans="1:22" ht="21.95" customHeight="1" x14ac:dyDescent="0.25">
      <c r="A3" s="19"/>
      <c r="B3" s="45" t="str">
        <f>I_SubjectId</f>
        <v>XXXXXX</v>
      </c>
      <c r="D3" s="15" t="s">
        <v>148</v>
      </c>
      <c r="E3" s="19"/>
      <c r="H3" s="48"/>
      <c r="I3" s="48"/>
      <c r="K3" s="39" t="s">
        <v>135</v>
      </c>
      <c r="N3" s="28"/>
      <c r="O3" s="28"/>
      <c r="P3" s="28"/>
      <c r="Q3" s="28"/>
    </row>
    <row r="4" spans="1:22" ht="21.95" customHeight="1" x14ac:dyDescent="0.2">
      <c r="A4" s="22"/>
      <c r="B4" s="118" t="str">
        <f>I_ReferDate</f>
        <v>jj.mm.aaaa</v>
      </c>
      <c r="D4" s="15" t="s">
        <v>83</v>
      </c>
      <c r="E4" s="22"/>
      <c r="H4" s="48"/>
      <c r="I4" s="48"/>
      <c r="K4" s="81" t="s">
        <v>151</v>
      </c>
    </row>
    <row r="5" spans="1:22" s="24" customFormat="1" ht="20.100000000000001" customHeight="1" x14ac:dyDescent="0.2">
      <c r="A5" s="75"/>
      <c r="B5" s="87">
        <f>COUNTIFS(N25,"*ERROR*")</f>
      </c>
      <c r="C5" s="87"/>
      <c r="D5" s="115" t="s">
        <v>143</v>
      </c>
      <c r="E5" s="75"/>
      <c r="F5" s="75"/>
      <c r="G5" s="49"/>
      <c r="H5" s="50"/>
      <c r="I5" s="50"/>
      <c r="J5" s="75"/>
      <c r="K5" s="105" t="s">
        <v>96</v>
      </c>
      <c r="L5" s="75"/>
      <c r="S5" s="18"/>
      <c r="T5" s="18"/>
      <c r="U5" s="18"/>
      <c r="V5" s="75"/>
    </row>
    <row r="6" spans="1:22" ht="20.100000000000001" customHeight="1" x14ac:dyDescent="0.2">
      <c r="A6" s="75"/>
      <c r="B6" s="87">
        <f>COUNTIFS(N25,"*WARNING*")</f>
      </c>
      <c r="C6" s="87"/>
      <c r="D6" s="115" t="s">
        <v>144</v>
      </c>
      <c r="E6" s="75"/>
      <c r="F6" s="75"/>
      <c r="G6" s="50"/>
      <c r="H6" s="50"/>
      <c r="I6" s="50"/>
      <c r="J6" s="75"/>
      <c r="K6" s="75"/>
      <c r="L6" s="75"/>
    </row>
    <row r="7" spans="1:22" ht="15" hidden="1" customHeight="1" x14ac:dyDescent="0.2">
      <c r="A7" s="75"/>
      <c r="B7" s="75"/>
      <c r="C7" s="75"/>
      <c r="D7" s="75"/>
      <c r="E7" s="75"/>
      <c r="F7" s="75"/>
      <c r="G7" s="50"/>
      <c r="H7" s="50"/>
      <c r="I7" s="50"/>
      <c r="J7" s="75"/>
      <c r="K7" s="75"/>
      <c r="L7" s="75"/>
    </row>
    <row r="8" spans="1:22" ht="15" hidden="1" customHeight="1" x14ac:dyDescent="0.2">
      <c r="A8" s="108"/>
      <c r="B8" s="108"/>
      <c r="C8" s="108"/>
      <c r="D8" s="108"/>
      <c r="E8" s="108"/>
      <c r="F8" s="108"/>
      <c r="G8" s="50"/>
      <c r="H8" s="50"/>
      <c r="I8" s="50"/>
      <c r="J8" s="108"/>
      <c r="K8" s="108"/>
      <c r="L8" s="108"/>
      <c r="V8" s="108"/>
    </row>
    <row r="9" spans="1:22" ht="15" hidden="1" customHeight="1" x14ac:dyDescent="0.2">
      <c r="A9" s="108"/>
      <c r="B9" s="108"/>
      <c r="C9" s="108"/>
      <c r="D9" s="108"/>
      <c r="E9" s="108"/>
      <c r="F9" s="108"/>
      <c r="G9" s="50"/>
      <c r="H9" s="50"/>
      <c r="I9" s="50"/>
      <c r="J9" s="108"/>
      <c r="K9" s="108"/>
      <c r="L9" s="108"/>
      <c r="V9" s="108"/>
    </row>
    <row r="10" spans="1:22" ht="15" hidden="1" customHeight="1" x14ac:dyDescent="0.2">
      <c r="A10" s="75"/>
      <c r="B10" s="75"/>
      <c r="C10" s="75"/>
      <c r="D10" s="75"/>
      <c r="E10" s="75"/>
      <c r="F10" s="75"/>
      <c r="G10" s="50"/>
      <c r="H10" s="50"/>
      <c r="I10" s="50"/>
      <c r="J10" s="75"/>
      <c r="K10" s="75"/>
      <c r="L10" s="75"/>
    </row>
    <row r="11" spans="1:22" ht="15" hidden="1" customHeight="1" x14ac:dyDescent="0.2">
      <c r="A11" s="75"/>
      <c r="B11" s="75"/>
      <c r="C11" s="75"/>
      <c r="D11" s="75"/>
      <c r="E11" s="75"/>
      <c r="F11" s="75"/>
      <c r="G11" s="50"/>
      <c r="H11" s="50"/>
      <c r="I11" s="50"/>
      <c r="J11" s="75"/>
      <c r="K11" s="75"/>
      <c r="L11" s="75"/>
    </row>
    <row r="12" spans="1:22" ht="15" hidden="1" customHeight="1" x14ac:dyDescent="0.2">
      <c r="A12" s="75"/>
      <c r="B12" s="75"/>
      <c r="C12" s="75"/>
      <c r="D12" s="75"/>
      <c r="E12" s="75"/>
      <c r="F12" s="75"/>
      <c r="G12" s="50"/>
      <c r="H12" s="50"/>
      <c r="I12" s="50"/>
      <c r="J12" s="75"/>
      <c r="K12" s="75"/>
      <c r="L12" s="75"/>
    </row>
    <row r="13" spans="1:22" ht="15" hidden="1" customHeight="1" x14ac:dyDescent="0.2">
      <c r="A13" s="75"/>
      <c r="B13" s="75"/>
      <c r="C13" s="75"/>
      <c r="D13" s="75"/>
      <c r="E13" s="75"/>
      <c r="F13" s="75"/>
      <c r="G13" s="50"/>
      <c r="H13" s="50"/>
      <c r="I13" s="50"/>
      <c r="J13" s="75"/>
      <c r="K13" s="75"/>
      <c r="L13" s="75"/>
    </row>
    <row r="14" spans="1:22" ht="15" hidden="1" customHeight="1" x14ac:dyDescent="0.2">
      <c r="A14" s="75"/>
      <c r="B14" s="75"/>
      <c r="C14" s="75"/>
      <c r="D14" s="75"/>
      <c r="E14" s="75"/>
      <c r="F14" s="75"/>
      <c r="G14" s="50"/>
      <c r="H14" s="50"/>
      <c r="I14" s="50"/>
      <c r="J14" s="75"/>
      <c r="K14" s="75"/>
      <c r="L14" s="75"/>
    </row>
    <row r="15" spans="1:22" ht="15" customHeight="1" x14ac:dyDescent="0.2">
      <c r="A15" s="75"/>
      <c r="B15" s="75"/>
      <c r="C15" s="75"/>
      <c r="D15" s="75"/>
      <c r="E15" s="75"/>
      <c r="F15" s="75"/>
      <c r="G15" s="50"/>
      <c r="H15" s="50"/>
      <c r="I15" s="50"/>
      <c r="J15" s="75"/>
      <c r="K15" s="75"/>
      <c r="L15" s="75"/>
    </row>
    <row r="16" spans="1:22" ht="29.25" customHeight="1" x14ac:dyDescent="0.2">
      <c r="A16" s="30"/>
      <c r="B16" s="30"/>
      <c r="C16" s="30"/>
      <c r="D16" s="31"/>
      <c r="E16" s="30"/>
      <c r="F16" s="37"/>
      <c r="G16" s="51"/>
      <c r="H16" s="51"/>
      <c r="I16" s="51"/>
      <c r="J16" s="31"/>
      <c r="K16" s="76" t="s">
        <v>124</v>
      </c>
      <c r="L16" s="37"/>
    </row>
    <row r="17" spans="1:22" ht="28.5" hidden="1" customHeight="1" x14ac:dyDescent="0.2">
      <c r="A17" s="22"/>
      <c r="B17" s="22"/>
      <c r="C17" s="22"/>
      <c r="D17" s="34"/>
      <c r="E17" s="22"/>
      <c r="F17" s="38"/>
      <c r="G17" s="52"/>
      <c r="H17" s="52"/>
      <c r="I17" s="52"/>
      <c r="J17" s="34"/>
      <c r="K17" s="60"/>
      <c r="L17" s="38"/>
    </row>
    <row r="18" spans="1:22" x14ac:dyDescent="0.2">
      <c r="A18" s="35"/>
      <c r="B18" s="35"/>
      <c r="C18" s="35"/>
      <c r="D18" s="36"/>
      <c r="E18" s="35"/>
      <c r="F18" s="57"/>
      <c r="G18" s="53"/>
      <c r="H18" s="53"/>
      <c r="I18" s="53"/>
      <c r="J18" s="36"/>
      <c r="K18" s="93" t="str">
        <f>SUBSTITUTE(ADDRESS(1,COLUMN(),4),1,)</f>
        <v>K</v>
      </c>
      <c r="L18" s="57"/>
      <c r="T18" s="25"/>
    </row>
    <row r="19" spans="1:22" hidden="1" x14ac:dyDescent="0.2">
      <c r="A19" s="75"/>
      <c r="C19" s="75"/>
      <c r="D19" s="44"/>
      <c r="E19" s="75"/>
      <c r="F19" s="56"/>
      <c r="G19" s="54"/>
      <c r="H19" s="54"/>
      <c r="I19" s="54"/>
      <c r="J19" s="33"/>
      <c r="K19" s="69"/>
      <c r="L19" s="38"/>
    </row>
    <row r="20" spans="1:22" hidden="1" x14ac:dyDescent="0.2">
      <c r="A20" s="75"/>
      <c r="C20" s="75"/>
      <c r="D20" s="46"/>
      <c r="E20" s="75"/>
      <c r="F20" s="56"/>
      <c r="G20" s="54"/>
      <c r="H20" s="54"/>
      <c r="I20" s="54"/>
      <c r="J20" s="33"/>
      <c r="K20" s="33"/>
      <c r="L20" s="38"/>
    </row>
    <row r="21" spans="1:22" ht="28.5" customHeight="1" x14ac:dyDescent="0.2">
      <c r="A21" s="97"/>
      <c r="C21" s="97"/>
      <c r="D21" s="101" t="s">
        <v>120</v>
      </c>
      <c r="E21" s="97"/>
      <c r="F21" s="56"/>
      <c r="G21" s="54"/>
      <c r="H21" s="54"/>
      <c r="I21" s="54"/>
      <c r="J21" s="33"/>
      <c r="K21" s="100"/>
      <c r="L21" s="56"/>
      <c r="V21" s="97"/>
    </row>
    <row r="22" spans="1:22" s="40" customFormat="1" ht="22.5" customHeight="1" x14ac:dyDescent="0.2">
      <c r="A22" s="41"/>
      <c r="C22" s="75"/>
      <c r="D22" s="110" t="s">
        <v>126</v>
      </c>
      <c r="E22" s="41"/>
      <c r="F22" s="56">
        <f>ROW()</f>
        <v>22</v>
      </c>
      <c r="G22" s="54"/>
      <c r="H22" s="54"/>
      <c r="I22" s="54"/>
      <c r="J22" s="58"/>
      <c r="K22" s="21"/>
      <c r="L22" s="56"/>
      <c r="T22" s="42"/>
      <c r="V22" s="75"/>
    </row>
    <row r="23" spans="1:22" s="40" customFormat="1" ht="15" customHeight="1" x14ac:dyDescent="0.2">
      <c r="A23" s="41"/>
      <c r="C23" s="75"/>
      <c r="D23" s="80" t="s">
        <v>127</v>
      </c>
      <c r="E23" s="41"/>
      <c r="F23" s="56">
        <f>ROW()</f>
        <v>23</v>
      </c>
      <c r="G23" s="54"/>
      <c r="H23" s="54"/>
      <c r="I23" s="54"/>
      <c r="J23" s="58"/>
      <c r="K23" s="21"/>
      <c r="L23" s="56"/>
      <c r="T23" s="42"/>
      <c r="V23" s="75"/>
    </row>
    <row r="24" spans="1:22" s="40" customFormat="1" ht="15" customHeight="1" x14ac:dyDescent="0.2">
      <c r="A24" s="41"/>
      <c r="C24" s="75"/>
      <c r="D24" s="65" t="s">
        <v>128</v>
      </c>
      <c r="E24" s="41"/>
      <c r="F24" s="56">
        <f>ROW()</f>
        <v>24</v>
      </c>
      <c r="G24" s="54"/>
      <c r="H24" s="54"/>
      <c r="I24" s="54"/>
      <c r="J24" s="58"/>
      <c r="K24" s="21"/>
      <c r="L24" s="56"/>
      <c r="T24" s="42"/>
      <c r="V24" s="75"/>
    </row>
    <row r="25" spans="1:22" s="40" customFormat="1" ht="15" customHeight="1" x14ac:dyDescent="0.2">
      <c r="A25" s="41"/>
      <c r="C25" s="75"/>
      <c r="D25" s="110" t="s">
        <v>145</v>
      </c>
      <c r="E25" s="41"/>
      <c r="F25" s="56">
        <f>ROW()</f>
        <v>25</v>
      </c>
      <c r="G25" s="54"/>
      <c r="H25" s="54"/>
      <c r="I25" s="54"/>
      <c r="J25" s="58"/>
      <c r="K25" s="21"/>
      <c r="L25" s="56"/>
      <c r="N25" s="144">
        <f>IF(ABS(K25-(K22+K23-K24))&lt;=0.5,"OK","K25: ERROR")</f>
      </c>
      <c r="T25" s="42"/>
      <c r="V25" s="75"/>
    </row>
    <row r="26" spans="1:22" ht="6" customHeight="1" x14ac:dyDescent="0.2">
      <c r="A26" s="20"/>
      <c r="B26" s="20"/>
      <c r="C26" s="20"/>
      <c r="D26" s="66"/>
      <c r="E26" s="20"/>
      <c r="F26" s="20"/>
      <c r="G26" s="55"/>
      <c r="H26" s="55"/>
      <c r="I26" s="55"/>
      <c r="J26" s="20"/>
      <c r="K26" s="20"/>
      <c r="L26" s="20"/>
    </row>
    <row r="27" spans="1:22" x14ac:dyDescent="0.2">
      <c r="D27" s="40"/>
    </row>
    <row r="28" spans="1:22" x14ac:dyDescent="0.2">
      <c r="D28" s="40"/>
    </row>
    <row r="29" spans="1:22" x14ac:dyDescent="0.2">
      <c r="D29" s="40"/>
    </row>
    <row r="30" spans="1:22" x14ac:dyDescent="0.2">
      <c r="D30" s="40"/>
    </row>
    <row r="31" spans="1:22" x14ac:dyDescent="0.2">
      <c r="D31" s="40"/>
    </row>
    <row r="32" spans="1:22" x14ac:dyDescent="0.2">
      <c r="D32" s="40"/>
    </row>
    <row r="33" spans="4:4" x14ac:dyDescent="0.2">
      <c r="D33" s="40"/>
    </row>
    <row r="34" spans="4:4" x14ac:dyDescent="0.2">
      <c r="D34" s="40"/>
    </row>
    <row r="35" spans="4:4" x14ac:dyDescent="0.2">
      <c r="D35" s="40"/>
    </row>
    <row r="36" spans="4:4" x14ac:dyDescent="0.2">
      <c r="D36" s="40"/>
    </row>
    <row r="37" spans="4:4" x14ac:dyDescent="0.2">
      <c r="D37" s="40"/>
    </row>
    <row r="38" spans="4:4" x14ac:dyDescent="0.2">
      <c r="D38" s="40"/>
    </row>
    <row r="39" spans="4:4" x14ac:dyDescent="0.2">
      <c r="D39" s="40"/>
    </row>
    <row r="40" spans="4:4" x14ac:dyDescent="0.2">
      <c r="D40" s="40"/>
    </row>
    <row r="41" spans="4:4" x14ac:dyDescent="0.2">
      <c r="D41" s="40"/>
    </row>
    <row r="42" spans="4:4" x14ac:dyDescent="0.2">
      <c r="D42" s="40"/>
    </row>
    <row r="43" spans="4:4" x14ac:dyDescent="0.2">
      <c r="D43" s="40"/>
    </row>
    <row r="44" spans="4:4" x14ac:dyDescent="0.2">
      <c r="D44" s="40"/>
    </row>
    <row r="45" spans="4:4" x14ac:dyDescent="0.2">
      <c r="D45" s="40"/>
    </row>
    <row r="46" spans="4:4" x14ac:dyDescent="0.2">
      <c r="D46" s="40"/>
    </row>
    <row r="47" spans="4:4" x14ac:dyDescent="0.2">
      <c r="D47" s="40"/>
    </row>
    <row r="48" spans="4:4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  <row r="57" spans="4:4" x14ac:dyDescent="0.2">
      <c r="D57" s="40"/>
    </row>
    <row r="58" spans="4:4" x14ac:dyDescent="0.2">
      <c r="D58" s="40"/>
    </row>
    <row r="59" spans="4:4" x14ac:dyDescent="0.2">
      <c r="D59" s="40"/>
    </row>
    <row r="60" spans="4:4" x14ac:dyDescent="0.2">
      <c r="D60" s="40"/>
    </row>
    <row r="61" spans="4:4" x14ac:dyDescent="0.2">
      <c r="D61" s="40"/>
    </row>
    <row r="62" spans="4:4" x14ac:dyDescent="0.2">
      <c r="D62" s="40"/>
    </row>
  </sheetData>
  <sheetProtection sheet="1" objects="1"/>
  <conditionalFormatting sqref="N25">
    <cfRule type="expression" dxfId="18" priority="1">
      <formula>ISNUMBER(SEARCH("ERROR",N25))</formula>
    </cfRule>
    <cfRule type="expression" dxfId="19" priority="2">
      <formula>ISNUMBER(SEARCH("WARNING",N25))</formula>
    </cfRule>
    <cfRule type="expression" dxfId="20" priority="3">
      <formula>ISNUMBER(SEARCH("OK",N25))</formula>
    </cfRule>
  </conditionalFormatting>
  <conditionalFormatting sqref="B5">
    <cfRule type="expression" dxfId="21" priority="4">
      <formula>OR(B5=0,B5="0")</formula>
    </cfRule>
    <cfRule type="expression" dxfId="22" priority="5">
      <formula>B5&gt;0</formula>
    </cfRule>
  </conditionalFormatting>
  <conditionalFormatting sqref="B6">
    <cfRule type="expression" dxfId="23" priority="6">
      <formula>OR(B6=0,B6="0")</formula>
    </cfRule>
    <cfRule type="expression" dxfId="24" priority="7">
      <formula>B6&gt;0</formula>
    </cfRule>
  </conditionalFormatting>
  <hyperlinks>
    <hyperlink location="Validation_D005_JE211_K25_0" ref="N25"/>
  </hyperlinks>
  <printOptions gridLinesSet="0"/>
  <pageMargins left="0.39370078740157483" right="0.39370078740157483" top="0.47244094488188981" bottom="0.59055118110236227" header="0.31496062992125984" footer="0.31496062992125984"/>
  <pageSetup paperSize="9" scale="65" orientation="portrait" r:id="rId1"/>
  <headerFooter>
    <oddFooter><![CDATA[&L&G   &"Arial,Fett"confidentiel&C&D&Rpage &P]]></oddFooter>
  </headerFooter>
  <drawing r:id="rId4"/>
  <legacyDrawing r:id="rId6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W61"/>
  <sheetViews>
    <sheetView showGridLines="0" showRowColHeaders="0" showZeros="true" topLeftCell="B1" zoomScale="80" zoomScaleNormal="80" workbookViewId="0">
      <selection activeCell="K21" sqref="K21"/>
    </sheetView>
  </sheetViews>
  <sheetFormatPr baseColWidth="10" defaultColWidth="11.5703125" defaultRowHeight="12.75" x14ac:dyDescent="0.2"/>
  <cols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32.7109375" collapsed="false"/>
    <col min="5" max="5" customWidth="true" hidden="true" style="18" width="4.7109375" collapsed="false"/>
    <col min="6" max="6" customWidth="true" style="18" width="4.5703125" collapsed="false"/>
    <col min="7" max="7" customWidth="true" hidden="true" style="47" width="5.0" collapsed="false"/>
    <col min="8" max="9" customWidth="true" hidden="true" style="47" width="3.5703125" collapsed="false"/>
    <col min="10" max="10" customWidth="true" hidden="true" style="18" width="21.28515625" collapsed="false"/>
    <col min="11" max="11" bestFit="true" customWidth="true" style="18" width="21.28515625" collapsed="false"/>
    <col min="12" max="12" customWidth="true" style="18" width="21.28515625" collapsed="false"/>
    <col min="13" max="13" customWidth="true" style="18" width="1.7109375" collapsed="false"/>
    <col min="14" max="14" customWidth="true" style="18" width="9.5703125" collapsed="false"/>
    <col min="15" max="22" customWidth="true" style="18" width="11.85546875" collapsed="false"/>
    <col min="23" max="23" customWidth="true" style="62" width="11.85546875" collapsed="false"/>
    <col min="24" max="24" customWidth="true" style="18" width="11.85546875" collapsed="false"/>
    <col min="25" max="16384" style="18" width="11.5703125" collapsed="false"/>
  </cols>
  <sheetData>
    <row r="1" spans="1:23" ht="21.95" customHeight="1" x14ac:dyDescent="0.25">
      <c r="A1" s="19"/>
      <c r="B1" s="45" t="str">
        <f>I_ReportName</f>
        <v>JAHR_UEB</v>
      </c>
      <c r="D1" s="15" t="s">
        <v>86</v>
      </c>
      <c r="E1" s="19"/>
      <c r="H1" s="48"/>
      <c r="I1" s="48"/>
      <c r="K1" s="63" t="str">
        <f>P_Title</f>
        <v>Statistique détaillée de fin d’année</v>
      </c>
      <c r="L1" s="63"/>
      <c r="O1" s="26"/>
      <c r="P1" s="26"/>
      <c r="Q1" s="26"/>
      <c r="R1" s="26"/>
    </row>
    <row r="2" spans="1:23" ht="21.95" customHeight="1" x14ac:dyDescent="0.25">
      <c r="A2" s="19"/>
      <c r="B2" s="45" t="s">
        <v>12</v>
      </c>
      <c r="D2" s="119" t="s">
        <v>160</v>
      </c>
      <c r="E2" s="19"/>
      <c r="H2" s="48"/>
      <c r="I2" s="48"/>
      <c r="K2" s="64" t="str">
        <f>P_Subtitle</f>
        <v>Entreprise</v>
      </c>
      <c r="L2" s="64"/>
      <c r="O2" s="27"/>
      <c r="P2" s="27"/>
      <c r="Q2" s="27"/>
      <c r="R2" s="27"/>
    </row>
    <row r="3" spans="1:23" ht="21.95" customHeight="1" x14ac:dyDescent="0.25">
      <c r="A3" s="19"/>
      <c r="B3" s="45" t="str">
        <f>I_SubjectId</f>
        <v>XXXXXX</v>
      </c>
      <c r="D3" s="15" t="s">
        <v>148</v>
      </c>
      <c r="E3" s="19"/>
      <c r="H3" s="48"/>
      <c r="I3" s="48"/>
      <c r="K3" s="39" t="s">
        <v>135</v>
      </c>
      <c r="L3" s="39"/>
      <c r="O3" s="28"/>
      <c r="P3" s="28"/>
      <c r="Q3" s="28"/>
      <c r="R3" s="28"/>
    </row>
    <row r="4" spans="1:23" ht="21.95" customHeight="1" x14ac:dyDescent="0.2">
      <c r="A4" s="22"/>
      <c r="B4" s="118" t="str">
        <f>I_ReferDate</f>
        <v>jj.mm.aaaa</v>
      </c>
      <c r="D4" s="15" t="s">
        <v>83</v>
      </c>
      <c r="E4" s="22"/>
      <c r="H4" s="48"/>
      <c r="I4" s="48"/>
      <c r="K4" s="112" t="s">
        <v>150</v>
      </c>
      <c r="L4" s="43"/>
    </row>
    <row r="5" spans="1:23" s="24" customFormat="1" ht="20.100000000000001" customHeight="1" x14ac:dyDescent="0.2">
      <c r="A5" s="62"/>
      <c r="B5" s="87">
        <f>COUNTIFS(O21:O24,"*ERROR*")+COUNTIFS(K27:L27,"*ERROR*")</f>
      </c>
      <c r="C5" s="87"/>
      <c r="D5" s="115" t="s">
        <v>143</v>
      </c>
      <c r="E5" s="62"/>
      <c r="F5" s="62"/>
      <c r="G5" s="49"/>
      <c r="H5" s="50"/>
      <c r="I5" s="50"/>
      <c r="J5" s="62"/>
      <c r="K5" s="105" t="s">
        <v>96</v>
      </c>
      <c r="L5" s="62"/>
      <c r="M5" s="62"/>
      <c r="T5" s="18"/>
      <c r="U5" s="18"/>
      <c r="V5" s="18"/>
      <c r="W5" s="62"/>
    </row>
    <row r="6" spans="1:23" ht="20.100000000000001" customHeight="1" x14ac:dyDescent="0.2">
      <c r="A6" s="62"/>
      <c r="B6" s="87">
        <f>COUNTIFS(O21:O24,"*WARNING*")+COUNTIFS(K27:L27,"*WARNING*")</f>
      </c>
      <c r="C6" s="87"/>
      <c r="D6" s="115" t="s">
        <v>144</v>
      </c>
      <c r="E6" s="62"/>
      <c r="F6" s="62"/>
      <c r="G6" s="50"/>
      <c r="H6" s="50"/>
      <c r="I6" s="50"/>
      <c r="J6" s="62"/>
      <c r="K6" s="62"/>
      <c r="L6" s="62"/>
      <c r="M6" s="62"/>
    </row>
    <row r="7" spans="1:23" ht="15" hidden="1" customHeight="1" x14ac:dyDescent="0.2">
      <c r="A7" s="62"/>
      <c r="B7" s="102"/>
      <c r="C7" s="62"/>
      <c r="D7" s="62"/>
      <c r="E7" s="62"/>
      <c r="F7" s="62"/>
      <c r="G7" s="50"/>
      <c r="H7" s="50"/>
      <c r="I7" s="50"/>
      <c r="J7" s="62"/>
      <c r="K7" s="62"/>
      <c r="L7" s="62"/>
      <c r="M7" s="62"/>
    </row>
    <row r="8" spans="1:23" ht="15" hidden="1" customHeight="1" x14ac:dyDescent="0.2">
      <c r="A8" s="108"/>
      <c r="B8" s="108"/>
      <c r="C8" s="108"/>
      <c r="D8" s="108"/>
      <c r="E8" s="108"/>
      <c r="F8" s="108"/>
      <c r="G8" s="50"/>
      <c r="H8" s="50"/>
      <c r="I8" s="50"/>
      <c r="J8" s="108"/>
      <c r="K8" s="108"/>
      <c r="L8" s="108"/>
      <c r="M8" s="108"/>
      <c r="W8" s="108"/>
    </row>
    <row r="9" spans="1:23" ht="15" hidden="1" customHeight="1" x14ac:dyDescent="0.2">
      <c r="A9" s="62"/>
      <c r="B9" s="102"/>
      <c r="C9" s="62"/>
      <c r="D9" s="62"/>
      <c r="E9" s="62"/>
      <c r="F9" s="62"/>
      <c r="G9" s="50"/>
      <c r="H9" s="50"/>
      <c r="I9" s="50"/>
      <c r="J9" s="62"/>
      <c r="K9" s="62"/>
      <c r="L9" s="62"/>
      <c r="M9" s="62"/>
    </row>
    <row r="10" spans="1:23" ht="15" hidden="1" customHeight="1" x14ac:dyDescent="0.2">
      <c r="A10" s="62"/>
      <c r="B10" s="102"/>
      <c r="C10" s="62"/>
      <c r="D10" s="62"/>
      <c r="E10" s="62"/>
      <c r="F10" s="62"/>
      <c r="G10" s="50"/>
      <c r="H10" s="50"/>
      <c r="I10" s="50"/>
      <c r="J10" s="62"/>
      <c r="K10" s="62"/>
      <c r="L10" s="62"/>
      <c r="M10" s="62"/>
    </row>
    <row r="11" spans="1:23" ht="15" hidden="1" customHeight="1" x14ac:dyDescent="0.2">
      <c r="A11" s="62"/>
      <c r="B11" s="102"/>
      <c r="C11" s="62"/>
      <c r="D11" s="62"/>
      <c r="E11" s="62"/>
      <c r="F11" s="62"/>
      <c r="G11" s="50"/>
      <c r="H11" s="50"/>
      <c r="I11" s="50"/>
      <c r="J11" s="62"/>
      <c r="K11" s="62"/>
      <c r="L11" s="62"/>
      <c r="M11" s="62"/>
    </row>
    <row r="12" spans="1:23" ht="15" hidden="1" customHeight="1" x14ac:dyDescent="0.2">
      <c r="A12" s="62"/>
      <c r="B12" s="102"/>
      <c r="C12" s="62"/>
      <c r="D12" s="62"/>
      <c r="E12" s="62"/>
      <c r="F12" s="62"/>
      <c r="G12" s="50"/>
      <c r="H12" s="50"/>
      <c r="I12" s="50"/>
      <c r="J12" s="62"/>
      <c r="K12" s="62"/>
      <c r="L12" s="62"/>
      <c r="M12" s="62"/>
    </row>
    <row r="13" spans="1:23" ht="15" hidden="1" customHeight="1" x14ac:dyDescent="0.2">
      <c r="A13" s="62"/>
      <c r="B13" s="102"/>
      <c r="C13" s="62"/>
      <c r="D13" s="62"/>
      <c r="E13" s="62"/>
      <c r="F13" s="62"/>
      <c r="G13" s="50"/>
      <c r="H13" s="50"/>
      <c r="I13" s="50"/>
      <c r="J13" s="62"/>
      <c r="K13" s="62"/>
      <c r="L13" s="62"/>
      <c r="M13" s="62"/>
    </row>
    <row r="14" spans="1:23" ht="15" hidden="1" customHeight="1" x14ac:dyDescent="0.2">
      <c r="A14" s="62"/>
      <c r="B14" s="102"/>
      <c r="C14" s="62"/>
      <c r="D14" s="62"/>
      <c r="E14" s="62"/>
      <c r="F14" s="62"/>
      <c r="G14" s="50"/>
      <c r="H14" s="50"/>
      <c r="I14" s="50"/>
      <c r="J14" s="62"/>
      <c r="K14" s="62"/>
      <c r="L14" s="62"/>
      <c r="M14" s="62"/>
    </row>
    <row r="15" spans="1:23" ht="15" customHeight="1" x14ac:dyDescent="0.2">
      <c r="A15" s="62"/>
      <c r="B15" s="62"/>
      <c r="C15" s="62"/>
      <c r="D15" s="62"/>
      <c r="E15" s="62"/>
      <c r="F15" s="62"/>
      <c r="G15" s="50"/>
      <c r="H15" s="50"/>
      <c r="I15" s="50"/>
      <c r="J15" s="62"/>
      <c r="K15" s="62"/>
      <c r="L15" s="62"/>
      <c r="M15" s="62"/>
    </row>
    <row r="16" spans="1:23" ht="29.25" customHeight="1" x14ac:dyDescent="0.2">
      <c r="A16" s="30"/>
      <c r="B16" s="30"/>
      <c r="C16" s="30"/>
      <c r="D16" s="31"/>
      <c r="E16" s="30"/>
      <c r="F16" s="37"/>
      <c r="G16" s="51"/>
      <c r="H16" s="51"/>
      <c r="I16" s="51"/>
      <c r="J16" s="31"/>
      <c r="K16" s="88" t="s">
        <v>124</v>
      </c>
      <c r="L16" s="94"/>
      <c r="M16" s="37"/>
    </row>
    <row r="17" spans="1:23" ht="28.5" customHeight="1" x14ac:dyDescent="0.2">
      <c r="A17" s="22"/>
      <c r="B17" s="22"/>
      <c r="C17" s="22"/>
      <c r="D17" s="34"/>
      <c r="E17" s="22"/>
      <c r="F17" s="38"/>
      <c r="G17" s="52"/>
      <c r="H17" s="52"/>
      <c r="I17" s="52"/>
      <c r="J17" s="34"/>
      <c r="K17" s="67" t="s">
        <v>1</v>
      </c>
      <c r="L17" s="67" t="s">
        <v>129</v>
      </c>
      <c r="M17" s="38"/>
    </row>
    <row r="18" spans="1:23" x14ac:dyDescent="0.2">
      <c r="A18" s="35"/>
      <c r="B18" s="35"/>
      <c r="C18" s="35"/>
      <c r="D18" s="36"/>
      <c r="E18" s="35"/>
      <c r="F18" s="57"/>
      <c r="G18" s="53"/>
      <c r="H18" s="53"/>
      <c r="I18" s="53"/>
      <c r="J18" s="36"/>
      <c r="K18" s="93" t="str">
        <f>SUBSTITUTE(ADDRESS(1,COLUMN(),4),1,)</f>
        <v>K</v>
      </c>
      <c r="L18" s="93" t="str">
        <f t="shared" ref="L18" si="0">SUBSTITUTE(ADDRESS(1,COLUMN(),4),1,)</f>
        <v>L</v>
      </c>
      <c r="M18" s="57"/>
      <c r="U18" s="25"/>
    </row>
    <row r="19" spans="1:23" hidden="1" x14ac:dyDescent="0.2">
      <c r="A19" s="62"/>
      <c r="C19" s="62"/>
      <c r="D19" s="44"/>
      <c r="E19" s="62"/>
      <c r="F19" s="56"/>
      <c r="G19" s="54"/>
      <c r="H19" s="54"/>
      <c r="I19" s="54"/>
      <c r="J19" s="33"/>
      <c r="K19" s="134"/>
      <c r="L19" s="135"/>
      <c r="M19" s="38"/>
    </row>
    <row r="20" spans="1:23" hidden="1" x14ac:dyDescent="0.2">
      <c r="A20" s="62"/>
      <c r="C20" s="62"/>
      <c r="D20" s="46"/>
      <c r="E20" s="62"/>
      <c r="F20" s="56"/>
      <c r="G20" s="54"/>
      <c r="H20" s="54"/>
      <c r="I20" s="54"/>
      <c r="J20" s="33"/>
      <c r="K20" s="33"/>
      <c r="L20" s="33"/>
      <c r="M20" s="38"/>
    </row>
    <row r="21" spans="1:23" s="40" customFormat="1" ht="28.5" customHeight="1" x14ac:dyDescent="0.2">
      <c r="A21" s="41"/>
      <c r="C21" s="62"/>
      <c r="D21" s="111" t="s">
        <v>120</v>
      </c>
      <c r="E21" s="41"/>
      <c r="F21" s="56">
        <f>ROW()</f>
        <v>21</v>
      </c>
      <c r="G21" s="54"/>
      <c r="H21" s="54"/>
      <c r="I21" s="54"/>
      <c r="J21" s="58"/>
      <c r="K21" s="21"/>
      <c r="L21" s="21"/>
      <c r="M21" s="56"/>
      <c r="O21" s="145">
        <f>IF(K21-SUM(L21)&gt;=-0.5,"OK","K21: ERROR")</f>
      </c>
      <c r="U21" s="42"/>
      <c r="W21" s="62"/>
    </row>
    <row r="22" spans="1:23" s="40" customFormat="1" ht="15" customHeight="1" x14ac:dyDescent="0.2">
      <c r="A22" s="41"/>
      <c r="C22" s="68"/>
      <c r="D22" s="65" t="s">
        <v>130</v>
      </c>
      <c r="E22" s="41"/>
      <c r="F22" s="56">
        <f>ROW()</f>
        <v>22</v>
      </c>
      <c r="G22" s="54"/>
      <c r="H22" s="54"/>
      <c r="I22" s="54"/>
      <c r="J22" s="58"/>
      <c r="K22" s="21"/>
      <c r="L22" s="21"/>
      <c r="M22" s="56"/>
      <c r="O22" s="145">
        <f>IF(K22-SUM(L22)&gt;=-0.5,"OK","K22: ERROR")</f>
      </c>
      <c r="U22" s="42"/>
      <c r="W22" s="68"/>
    </row>
    <row r="23" spans="1:23" s="40" customFormat="1" ht="15" customHeight="1" x14ac:dyDescent="0.2">
      <c r="A23" s="41"/>
      <c r="C23" s="68"/>
      <c r="D23" s="65" t="s">
        <v>131</v>
      </c>
      <c r="E23" s="41"/>
      <c r="F23" s="56">
        <f>ROW()</f>
        <v>23</v>
      </c>
      <c r="G23" s="54"/>
      <c r="H23" s="54"/>
      <c r="I23" s="54"/>
      <c r="J23" s="58"/>
      <c r="K23" s="21"/>
      <c r="L23" s="21"/>
      <c r="M23" s="56"/>
      <c r="O23" s="145">
        <f>IF(K23-SUM(L23)&gt;=-0.5,"OK","K23: ERROR")</f>
      </c>
      <c r="U23" s="42"/>
      <c r="W23" s="68"/>
    </row>
    <row r="24" spans="1:23" s="40" customFormat="1" ht="15" customHeight="1" x14ac:dyDescent="0.2">
      <c r="A24" s="41"/>
      <c r="C24" s="68"/>
      <c r="D24" s="65" t="s">
        <v>132</v>
      </c>
      <c r="E24" s="41"/>
      <c r="F24" s="56">
        <f>ROW()</f>
        <v>24</v>
      </c>
      <c r="G24" s="54"/>
      <c r="H24" s="54"/>
      <c r="I24" s="54"/>
      <c r="J24" s="58"/>
      <c r="K24" s="21"/>
      <c r="L24" s="21"/>
      <c r="M24" s="56"/>
      <c r="O24" s="145">
        <f>IF(K24-SUM(L24)&gt;=-0.5,"OK","K24: ERROR")</f>
      </c>
      <c r="U24" s="42"/>
      <c r="W24" s="68"/>
    </row>
    <row r="25" spans="1:23" ht="6" customHeight="1" x14ac:dyDescent="0.2">
      <c r="A25" s="20"/>
      <c r="B25" s="20"/>
      <c r="C25" s="20"/>
      <c r="D25" s="66"/>
      <c r="E25" s="20"/>
      <c r="F25" s="20"/>
      <c r="G25" s="55"/>
      <c r="H25" s="55"/>
      <c r="I25" s="55"/>
      <c r="J25" s="20"/>
      <c r="K25" s="20"/>
      <c r="L25" s="20"/>
      <c r="M25" s="20"/>
    </row>
    <row r="26" spans="1:23" x14ac:dyDescent="0.2">
      <c r="D26" s="40"/>
    </row>
    <row r="27" spans="1:23" x14ac:dyDescent="0.2" ht="13.0" customHeight="true">
      <c r="D27" s="40"/>
      <c r="K27" s="145">
        <f>IF(ABS(K21-SUM(K22,K23,K24))&lt;=0.5,"OK","K21: ERROR")</f>
      </c>
      <c r="L27" s="145">
        <f>IF(ABS(L21-SUM(L22,L23,L24))&lt;=0.5,"OK","L21: ERROR")</f>
      </c>
    </row>
    <row r="28" spans="1:23" x14ac:dyDescent="0.2" ht="13.0" customHeight="true">
      <c r="D28" s="40"/>
    </row>
    <row r="29" spans="1:23" x14ac:dyDescent="0.2" ht="13.0" customHeight="true">
      <c r="D29" s="40"/>
    </row>
    <row r="30" spans="1:23" x14ac:dyDescent="0.2" ht="13.0" customHeight="true">
      <c r="D30" s="40"/>
    </row>
    <row r="31" spans="1:23" x14ac:dyDescent="0.2" ht="13.0" customHeight="true">
      <c r="D31" s="40"/>
    </row>
    <row r="32" spans="1:23" x14ac:dyDescent="0.2">
      <c r="D32" s="40"/>
    </row>
    <row r="33" spans="4:4" x14ac:dyDescent="0.2">
      <c r="D33" s="40"/>
    </row>
    <row r="34" spans="4:4" x14ac:dyDescent="0.2">
      <c r="D34" s="40"/>
    </row>
    <row r="35" spans="4:4" x14ac:dyDescent="0.2">
      <c r="D35" s="40"/>
    </row>
    <row r="36" spans="4:4" x14ac:dyDescent="0.2">
      <c r="D36" s="40"/>
    </row>
    <row r="37" spans="4:4" x14ac:dyDescent="0.2">
      <c r="D37" s="40"/>
    </row>
    <row r="38" spans="4:4" x14ac:dyDescent="0.2">
      <c r="D38" s="40"/>
    </row>
    <row r="39" spans="4:4" x14ac:dyDescent="0.2">
      <c r="D39" s="40"/>
    </row>
    <row r="40" spans="4:4" x14ac:dyDescent="0.2">
      <c r="D40" s="40"/>
    </row>
    <row r="41" spans="4:4" x14ac:dyDescent="0.2">
      <c r="D41" s="40"/>
    </row>
    <row r="42" spans="4:4" x14ac:dyDescent="0.2">
      <c r="D42" s="40"/>
    </row>
    <row r="43" spans="4:4" x14ac:dyDescent="0.2">
      <c r="D43" s="40"/>
    </row>
    <row r="44" spans="4:4" x14ac:dyDescent="0.2">
      <c r="D44" s="40"/>
    </row>
    <row r="45" spans="4:4" x14ac:dyDescent="0.2">
      <c r="D45" s="40"/>
    </row>
    <row r="46" spans="4:4" x14ac:dyDescent="0.2">
      <c r="D46" s="40"/>
    </row>
    <row r="47" spans="4:4" x14ac:dyDescent="0.2">
      <c r="D47" s="40"/>
    </row>
    <row r="48" spans="4:4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  <row r="57" spans="4:4" x14ac:dyDescent="0.2">
      <c r="D57" s="40"/>
    </row>
    <row r="58" spans="4:4" x14ac:dyDescent="0.2">
      <c r="D58" s="40"/>
    </row>
    <row r="59" spans="4:4" x14ac:dyDescent="0.2">
      <c r="D59" s="40"/>
    </row>
    <row r="60" spans="4:4" x14ac:dyDescent="0.2">
      <c r="D60" s="40"/>
    </row>
    <row r="61" spans="4:4" x14ac:dyDescent="0.2">
      <c r="D61" s="40"/>
    </row>
  </sheetData>
  <sheetProtection sheet="1" objects="1"/>
  <mergeCells count="1">
    <mergeCell ref="K19:L19"/>
  </mergeCells>
  <conditionalFormatting sqref="K27:L27">
    <cfRule type="expression" dxfId="25" priority="1">
      <formula>ISNUMBER(SEARCH("ERROR",K27))</formula>
    </cfRule>
    <cfRule type="expression" dxfId="26" priority="2">
      <formula>ISNUMBER(SEARCH("WARNING",K27))</formula>
    </cfRule>
    <cfRule type="expression" dxfId="27" priority="3">
      <formula>ISNUMBER(SEARCH("OK",K27))</formula>
    </cfRule>
  </conditionalFormatting>
  <conditionalFormatting sqref="O21:O24">
    <cfRule type="expression" dxfId="28" priority="4">
      <formula>ISNUMBER(SEARCH("ERROR",O21))</formula>
    </cfRule>
    <cfRule type="expression" dxfId="29" priority="5">
      <formula>ISNUMBER(SEARCH("WARNING",O21))</formula>
    </cfRule>
    <cfRule type="expression" dxfId="30" priority="6">
      <formula>ISNUMBER(SEARCH("OK",O21))</formula>
    </cfRule>
  </conditionalFormatting>
  <conditionalFormatting sqref="B5">
    <cfRule type="expression" dxfId="31" priority="7">
      <formula>OR(B5=0,B5="0")</formula>
    </cfRule>
    <cfRule type="expression" dxfId="32" priority="8">
      <formula>B5&gt;0</formula>
    </cfRule>
  </conditionalFormatting>
  <conditionalFormatting sqref="B6">
    <cfRule type="expression" dxfId="33" priority="9">
      <formula>OR(B6=0,B6="0")</formula>
    </cfRule>
    <cfRule type="expression" dxfId="34" priority="10">
      <formula>B6&gt;0</formula>
    </cfRule>
  </conditionalFormatting>
  <hyperlinks>
    <hyperlink location="Validation_D003_JE212_K21_0" ref="O21"/>
    <hyperlink location="Validation_D003_JE212_K22_0" ref="O22"/>
    <hyperlink location="Validation_D003_JE212_K23_0" ref="O23"/>
    <hyperlink location="Validation_D003_JE212_K24_0" ref="O24"/>
    <hyperlink location="Validation_D004_JE212_K21_0" ref="K27"/>
    <hyperlink location="Validation_D004_JE212_L21_0" ref="L27"/>
  </hyperlinks>
  <printOptions gridLinesSet="0"/>
  <pageMargins left="0.39370078740157483" right="0.39370078740157483" top="0.47244094488188981" bottom="0.59055118110236227" header="0.31496062992125984" footer="0.31496062992125984"/>
  <pageSetup paperSize="9" scale="65" orientation="portrait" r:id="rId1"/>
  <headerFooter>
    <oddFooter><![CDATA[&L&G   &"Arial,Fett"confidentiel&C&D&Rpag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JAHR_UEB xlsx</K_x00fc_rzel>
    <ZIP_x0020_Anzeige xmlns="a51d903e-b287-4697-a864-dff44a858ca1">false</ZIP_x0020_Anzeige>
    <Titel xmlns="5f0592f7-ddc3-4725-828f-13a4b1adedb7">Statistique détaillée de fin d’année, entreprise: données complémentaires B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2016-12-30T23:00:00+00:00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  <ds:schemaRef ds:uri="ef2e210c-1bc5-4a6f-9b90-09f0dd7cbb30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946862-E3DD-4D02-B2DA-AED07A431F9E}"/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83</vt:i4>
      </vt:variant>
    </vt:vector>
  </HeadingPairs>
  <TitlesOfParts>
    <vt:vector size="87" baseType="lpstr">
      <vt:lpstr>Start</vt:lpstr>
      <vt:lpstr>JE210</vt:lpstr>
      <vt:lpstr>JE211</vt:lpstr>
      <vt:lpstr>JE212</vt:lpstr>
      <vt:lpstr>'JE210'!C_BIL.AKT.HYP</vt:lpstr>
      <vt:lpstr>'JE212'!C_BIL.AKT.HYP.HC001</vt:lpstr>
      <vt:lpstr>'JE211'!C_BIL.AKT.HYP.HC002</vt:lpstr>
      <vt:lpstr>'JE210'!C_BIL.PAS.VKE.KOV</vt:lpstr>
      <vt:lpstr>'JE210'!D1_AG</vt:lpstr>
      <vt:lpstr>'JE210'!D1_AI</vt:lpstr>
      <vt:lpstr>'JE210'!D1_AR</vt:lpstr>
      <vt:lpstr>'JE210'!D1_BE</vt:lpstr>
      <vt:lpstr>'JE210'!D1_BL</vt:lpstr>
      <vt:lpstr>'JE210'!D1_BS</vt:lpstr>
      <vt:lpstr>'JE210'!D1_FR</vt:lpstr>
      <vt:lpstr>'JE210'!D1_GE</vt:lpstr>
      <vt:lpstr>'JE210'!D1_GL</vt:lpstr>
      <vt:lpstr>'JE210'!D1_GR</vt:lpstr>
      <vt:lpstr>'JE210'!D1_I</vt:lpstr>
      <vt:lpstr>'JE211'!D1_I</vt:lpstr>
      <vt:lpstr>'JE212'!D1_I</vt:lpstr>
      <vt:lpstr>'JE210'!D1_JU</vt:lpstr>
      <vt:lpstr>'JE210'!D1_LIE</vt:lpstr>
      <vt:lpstr>'JE210'!D1_LU</vt:lpstr>
      <vt:lpstr>'JE210'!D1_NE</vt:lpstr>
      <vt:lpstr>'JE210'!D1_NW</vt:lpstr>
      <vt:lpstr>'JE210'!D1_OW</vt:lpstr>
      <vt:lpstr>'JE210'!D1_SG</vt:lpstr>
      <vt:lpstr>'JE210'!D1_SH</vt:lpstr>
      <vt:lpstr>'JE210'!D1_SO</vt:lpstr>
      <vt:lpstr>'JE210'!D1_SZ</vt:lpstr>
      <vt:lpstr>'JE210'!D1_TG</vt:lpstr>
      <vt:lpstr>'JE210'!D1_TI</vt:lpstr>
      <vt:lpstr>'JE210'!D1_UR</vt:lpstr>
      <vt:lpstr>'JE210'!D1_VD</vt:lpstr>
      <vt:lpstr>'JE210'!D1_VS</vt:lpstr>
      <vt:lpstr>'JE210'!D1_ZG</vt:lpstr>
      <vt:lpstr>'JE210'!D1_ZH</vt:lpstr>
      <vt:lpstr>'JE211'!D2_ABN</vt:lpstr>
      <vt:lpstr>'JE210'!D2_ANZ</vt:lpstr>
      <vt:lpstr>'JE210'!D2_BET</vt:lpstr>
      <vt:lpstr>'JE212'!D2_FVZ</vt:lpstr>
      <vt:lpstr>'JE211'!D2_SEB</vt:lpstr>
      <vt:lpstr>'JE211'!D2_SEV</vt:lpstr>
      <vt:lpstr>'JE212'!D2_T</vt:lpstr>
      <vt:lpstr>'JE211'!D2_ZUN</vt:lpstr>
      <vt:lpstr>'JE212'!D3_BG1</vt:lpstr>
      <vt:lpstr>'JE212'!D3_BG2</vt:lpstr>
      <vt:lpstr>'JE212'!D3_BG3</vt:lpstr>
      <vt:lpstr>'JE210'!D3_KUE</vt:lpstr>
      <vt:lpstr>'JE212'!D3_T</vt:lpstr>
      <vt:lpstr>'JE210'!Druckbereich</vt:lpstr>
      <vt:lpstr>'JE211'!Druckbereich</vt:lpstr>
      <vt:lpstr>'JE212'!Druckbereich</vt:lpstr>
      <vt:lpstr>Start!Druckbereich</vt:lpstr>
      <vt:lpstr>'JE210'!Drucktitel</vt:lpstr>
      <vt:lpstr>'JE211'!Drucktitel</vt:lpstr>
      <vt:lpstr>'JE212'!Drucktitel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'JE210'!INTERNAL</vt:lpstr>
      <vt:lpstr>'JE211'!INTERNAL</vt:lpstr>
      <vt:lpstr>'JE212'!INTERNAL</vt:lpstr>
      <vt:lpstr>P_Subtitle</vt:lpstr>
      <vt:lpstr>P_Title</vt:lpstr>
      <vt:lpstr>'JE210'!T_Konsi_Errors</vt:lpstr>
      <vt:lpstr>'JE211'!T_Konsi_Errors</vt:lpstr>
      <vt:lpstr>'JE212'!T_Konsi_Errors</vt:lpstr>
      <vt:lpstr>'JE210'!T_Konsi_Rules_Column</vt:lpstr>
      <vt:lpstr>'JE211'!T_Konsi_Rules_Column</vt:lpstr>
      <vt:lpstr>'JE212'!T_Konsi_Rules_Column</vt:lpstr>
      <vt:lpstr>'JE210'!T_Konsi_Rules_Cross</vt:lpstr>
      <vt:lpstr>'JE211'!T_Konsi_Rules_Cross</vt:lpstr>
      <vt:lpstr>'JE212'!T_Konsi_Rules_Cross</vt:lpstr>
      <vt:lpstr>'JE211'!T_Konsi_Rules_Force_Single_Cell_Row</vt:lpstr>
      <vt:lpstr>'JE210'!T_Konsi_Rules_Row</vt:lpstr>
      <vt:lpstr>'JE211'!T_Konsi_Rules_Row</vt:lpstr>
      <vt:lpstr>'JE212'!T_Konsi_Rules_Row</vt:lpstr>
      <vt:lpstr>Start!T_Konsi_Summary</vt:lpstr>
      <vt:lpstr>'JE210'!T_Konsi_Warnings</vt:lpstr>
      <vt:lpstr>'JE211'!T_Konsi_Warnings</vt:lpstr>
      <vt:lpstr>'JE212'!T_Konsi_Warnings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détaillée de fin d’année</dc:title>
  <dc:subject>document d'enquête</dc:subject>
  <dc:creator>SNB BNS</dc:creator>
  <cp:keywords>statistique, document d'enquête</cp:keywords>
  <cp:lastPrinted>2015-04-23T12:06:07Z</cp:lastPrinted>
  <dcterms:created xsi:type="dcterms:W3CDTF">2009-02-17T07:47:47Z</dcterms:created>
  <dcterms:modified xsi:type="dcterms:W3CDTF">2020-11-25T14:13:10Z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Statistique détaillée de fin d’année, entreprise: données complémentaires B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PublikationBis">
    <vt:lpwstr/>
  </property>
  <property fmtid="{D5CDD505-2E9C-101B-9397-08002B2CF9AE}" pid="6" name="PublikationVon">
    <vt:lpwstr/>
  </property>
  <property fmtid="{D5CDD505-2E9C-101B-9397-08002B2CF9AE}" pid="7" name="GültigkeitsdatumBis">
    <vt:lpwstr/>
  </property>
  <property fmtid="{D5CDD505-2E9C-101B-9397-08002B2CF9AE}" pid="8" name="ContentTypeId">
    <vt:lpwstr>0x0101007D2F1A9EF0CD26458704E34F920B1F40</vt:lpwstr>
  </property>
  <property fmtid="{D5CDD505-2E9C-101B-9397-08002B2CF9AE}" pid="9" name="Kategorie">
    <vt:lpwstr>Vorlagen</vt:lpwstr>
  </property>
  <property fmtid="{D5CDD505-2E9C-101B-9397-08002B2CF9AE}" pid="10" name="Order">
    <vt:lpwstr>3840700.00000000</vt:lpwstr>
  </property>
  <property fmtid="{D5CDD505-2E9C-101B-9397-08002B2CF9AE}" pid="11" name="SPSDescription">
    <vt:lpwstr>Vorlage der Excel Lieferscheine in d/e/f</vt:lpwstr>
  </property>
  <property fmtid="{D5CDD505-2E9C-101B-9397-08002B2CF9AE}" pid="12" name="Owner">
    <vt:lpwstr/>
  </property>
</Properties>
</file>