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SingleCells+xml" PartName="/xl/tables/tableSingleCells1.xml"/>
  <Override ContentType="application/vnd.openxmlformats-officedocument.spreadsheetml.tableSingleCells+xml" PartName="/xl/tables/tableSingleCells2.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mc:Choice Requires="x15">
      <x15ac:absPath xmlns:x15ac="http://schemas.microsoft.com/office/spreadsheetml/2010/11/ac" url="J:\Statistik\NZ\GZ\MIRE_Anpassungen_2024\Erhebungsmittel\Original-Excel\"/>
    </mc:Choice>
  </mc:AlternateContent>
  <xr:revisionPtr revIDLastSave="0" documentId="13_ncr:1_{790A78C0-F125-43AC-9425-9F235587D4A6}" xr6:coauthVersionLast="47" xr6:coauthVersionMax="47" xr10:uidLastSave="{00000000-0000-0000-0000-000000000000}"/>
  <bookViews>
    <workbookView xWindow="4700" yWindow="5680" windowWidth="28800" windowHeight="15910" tabRatio="842" xr2:uid="{00000000-000D-0000-FFFF-FFFF00000000}"/>
  </bookViews>
  <sheets>
    <sheet name="Start" sheetId="1" r:id="rId1"/>
    <sheet name="R201" sheetId="6" r:id="rId2"/>
    <sheet name="Validation" r:id="rId12" sheetId="7"/>
    <sheet name="Mapping" r:id="rId13" sheetId="8"/>
  </sheets>
  <definedNames>
    <definedName name="_xlnm._FilterDatabase" localSheetId="1" hidden="1">'R201'!$H$19:$K$40</definedName>
    <definedName name="C_MIR.AAK.GGU" localSheetId="1" hidden="true">'R201'!$K$25</definedName>
    <definedName name="C_MIR.AAK.SCM" localSheetId="1" hidden="true">'R201'!$K$23</definedName>
    <definedName name="C_MIR.AAK.SCN" localSheetId="1" hidden="true">'R201'!$K$24</definedName>
    <definedName name="C_MIR.AAK.TOT" localSheetId="1" hidden="true">'R201'!$K$21</definedName>
    <definedName name="C_MIR.ERF" localSheetId="1" hidden="true">'R201'!$K$37</definedName>
    <definedName name="C_MIR.ERF.UEE" localSheetId="1" hidden="true">'R201'!$K$39</definedName>
    <definedName name="C_MIR.ERF.UNE" localSheetId="1" hidden="true">'R201'!$K$40</definedName>
    <definedName name="C_MIR.MVE.GMP" localSheetId="1" hidden="true">'R201'!$K$31</definedName>
    <definedName name="C_MIR.MVE.KKE" localSheetId="1" hidden="true">'R201'!$K$33</definedName>
    <definedName name="C_MIR.MVE.KOB" localSheetId="1" hidden="true">'R201'!$K$35</definedName>
    <definedName name="C_MIR.MVE.TOT" localSheetId="1" hidden="true">'R201'!$K$29</definedName>
    <definedName name="C_MIR.MVE.VBA" localSheetId="1" hidden="true">'R201'!$K$32</definedName>
    <definedName name="C_MIR.MVE.VKE" localSheetId="1" hidden="true">'R201'!$K$34</definedName>
    <definedName name="D1_T" localSheetId="1" hidden="true">'R201'!$K$21,'R201'!$K$23:$K$25,'R201'!$K$29,'R201'!$K$30:$K$37,'R201'!$K$39:$K$40</definedName>
    <definedName name="D2_CHF" localSheetId="1" hidden="true">'R201'!$K$21,'R201'!$K$23:$K$25,'R201'!$K$29,'R201'!$K$30:$K$37,'R201'!$K$39:$K$40</definedName>
    <definedName name="D3_A3M" localSheetId="1" hidden="true">'R201'!$K$32,'R201'!$K$34</definedName>
    <definedName name="D3_B3M" localSheetId="1" hidden="true">'R201'!$K$31,'R201'!$K$35</definedName>
    <definedName name="D3_KUE" localSheetId="1" hidden="true">'R201'!$K$33</definedName>
    <definedName name="_xlnm.Print_Area" localSheetId="1">'R201'!$K$21:$M$41</definedName>
    <definedName name="_xlnm.Print_Area" localSheetId="0">Start!$A$1:$H$40</definedName>
    <definedName name="_xlnm.Print_Titles" localSheetId="1">'R201'!$A:$J,'R201'!$1:$20</definedName>
    <definedName name="I_Language">Start!$B$5</definedName>
    <definedName name="I_ReferDate">Start!$H$2</definedName>
    <definedName name="I_ReportName">Start!$B$1</definedName>
    <definedName name="I_Revision">Start!$B$4</definedName>
    <definedName name="I_SubjectId">Start!$H$1</definedName>
    <definedName name="I_TechNumber">Start!$B$6</definedName>
    <definedName name="I_Version">Start!$B$3</definedName>
    <definedName name="INTERNAL" localSheetId="1">'R201'!$H:$J,'R201'!$19:$20</definedName>
    <definedName name="P_Subtitle">Start!$B$8</definedName>
    <definedName name="P_Title">Start!$B$7</definedName>
    <definedName name="T_Konsi_Errors" localSheetId="1" hidden="true">'R201'!$B$5</definedName>
    <definedName name="T_Konsi_Rules_Column" localSheetId="1" hidden="true">'R201'!$K$44</definedName>
    <definedName name="T_Konsi_Rules_Cross" localSheetId="1" hidden="true">'R201'!$N$44</definedName>
    <definedName name="T_Konsi_Rules_Force_Single_Cell_Row" localSheetId="1" hidden="true">'R201'!$D$1</definedName>
    <definedName name="T_Konsi_Rules_Row" localSheetId="1" hidden="true">'R201'!$N$21</definedName>
    <definedName name="T_Konsi_Summary" localSheetId="0" hidden="true">Start!$D$21</definedName>
    <definedName name="T_Konsi_Warnings" localSheetId="1" hidden="true">'R201'!$B$6</definedName>
    <definedName name="Z_CB120B31_F776_4B30_B33D_0B8FCFE1E658_.wvu.Cols" localSheetId="1" hidden="1">'R201'!$A:$A,'R201'!$E:$J,'R201'!$O:$Q,'R201'!$T:$T</definedName>
    <definedName name="Z_CB120B31_F776_4B30_B33D_0B8FCFE1E658_.wvu.PrintArea" localSheetId="1" hidden="1">'R201'!$K$22:$L$41</definedName>
    <definedName name="Z_CB120B31_F776_4B30_B33D_0B8FCFE1E658_.wvu.PrintArea" localSheetId="0" hidden="1">Start!$A$1:$H$40</definedName>
    <definedName name="Z_CB120B31_F776_4B30_B33D_0B8FCFE1E658_.wvu.PrintTitles" localSheetId="1" hidden="1">'R201'!$A:$J,'R201'!$1:$19</definedName>
    <definedName name="Z_CB120B31_F776_4B30_B33D_0B8FCFE1E658_.wvu.Rows" localSheetId="1" hidden="1">'R201'!$7:$14</definedName>
    <definedName name="Z_CB120B31_F776_4B30_B33D_0B8FCFE1E658_.wvu.Rows" localSheetId="0" hidden="1">Start!$24:$24</definedName>
    <definedName name="Validation_K001_R201_K21_0" hidden="true">'R201'!$K$21,'R201'!$K$23:$K$25,'R201'!$K$21</definedName>
    <definedName name="Validation_K002_R201_K29_0" hidden="true">'R201'!$K$29,'R201'!$K$31:$K$35,'R201'!$K$29</definedName>
    <definedName name="Validation_K003_R201_K37_0" hidden="true">'R201'!$K$29,'R201'!$K$37,'R201'!$K$37</definedName>
    <definedName name="Validation_K004_R201_K39_0" hidden="true">'R201'!$K$21,'R201'!$K$37,'R201'!$K$39,'R201'!$K$39</definedName>
    <definedName name="Validation_K005_R201_K40_0" hidden="true">'R201'!$K$21,'R201'!$K$37,'R201'!$K$40,'R201'!$K$40</definedName>
    <definedName name="Validation_K006_R201_K21_0" hidden="true">'R201'!$K$21,'R201'!$K$21</definedName>
    <definedName name="Validation_K006_R201_K23_0" hidden="true">'R201'!$K$23,'R201'!$K$23</definedName>
    <definedName name="Validation_K006_R201_K24_0" hidden="true">'R201'!$K$24,'R201'!$K$24</definedName>
    <definedName name="Validation_K006_R201_K25_0" hidden="true">'R201'!$K$25,'R201'!$K$25</definedName>
    <definedName name="Validation_K006_R201_K29_0" hidden="true">'R201'!$K$29,'R201'!$K$29</definedName>
    <definedName name="Validation_K006_R201_K31_0" hidden="true">'R201'!$K$31,'R201'!$K$31</definedName>
    <definedName name="Validation_K006_R201_K32_0" hidden="true">'R201'!$K$32,'R201'!$K$32</definedName>
    <definedName name="Validation_K006_R201_K33_0" hidden="true">'R201'!$K$33,'R201'!$K$33</definedName>
    <definedName name="Validation_K006_R201_K34_0" hidden="true">'R201'!$K$34,'R201'!$K$34</definedName>
    <definedName name="Validation_K006_R201_K35_0" hidden="true">'R201'!$K$35,'R201'!$K$35</definedName>
    <definedName name="Validation_K006_R201_K37_0" hidden="true">'R201'!$K$37,'R201'!$K$37</definedName>
    <definedName name="Validation_K006_R201_K39_0" hidden="true">'R201'!$K$39,'R201'!$K$39</definedName>
    <definedName name="Validation_K006_R201_K40_0" hidden="true">'R201'!$K$40,'R201'!$K$40</definedName>
    <definedName name="ValidationSummary_R201_ERROR" hidden="true">Validation!B9</definedName>
    <definedName name="ValidationSummary_Total_ERROR" hidden="true">Validation!B5</definedName>
    <definedName name="_xlnm._FilterDatabase" localSheetId="2" hidden="true">Validation!$A$12:$F$30</definedName>
    <definedName name="_xlnm._FilterDatabase" localSheetId="3" hidden="true">Mapping!$A$3:$C$16</definedName>
  </definedNames>
  <calcPr calcId="191029"/>
  <customWorkbookViews>
    <customWorkbookView name="Gruss Roland - Persönliche Ansicht" guid="{CB120B31-F776-4B30-B33D-0B8FCFE1E658}" mergeInterval="0" personalView="1" xWindow="12" yWindow="38" windowWidth="1311" windowHeight="882" tabRatio="8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1" l="1"/>
  <c r="B4" i="6" l="1"/>
  <c r="B3" i="6"/>
  <c r="B1" i="6"/>
  <c r="G21" i="6" l="1"/>
  <c r="G29" i="6" l="1"/>
  <c r="G25" i="6" l="1"/>
  <c r="G40" i="6"/>
  <c r="G39" i="6"/>
  <c r="G37" i="6"/>
  <c r="G35" i="6"/>
  <c r="G34" i="6"/>
  <c r="G33" i="6"/>
  <c r="G32" i="6"/>
  <c r="G31" i="6"/>
  <c r="G24" i="6"/>
  <c r="G23" i="6"/>
  <c r="K18" i="6"/>
  <c r="H37" i="1" l="1"/>
  <c r="H34" i="1" l="1"/>
  <c r="H35" i="1"/>
</calcChain>
</file>

<file path=xl/comments6.xml><?xml version="1.0" encoding="utf-8"?>
<comments xmlns="http://schemas.openxmlformats.org/spreadsheetml/2006/main">
  <authors>
    <author/>
    <author>SNB</author>
  </authors>
  <commentList>
    <comment ref="N21" authorId="1">
      <text>
        <t>valeur négative</t>
      </text>
    </comment>
    <comment ref="O21" authorId="1">
      <text>
        <t>Total Actifs pouvant être pris en compte</t>
      </text>
    </comment>
    <comment ref="N23" authorId="1">
      <text>
        <t>valeur négative</t>
      </text>
    </comment>
    <comment ref="N24" authorId="1">
      <text>
        <t>valeur négative</t>
      </text>
    </comment>
    <comment ref="N25" authorId="1">
      <text>
        <t>valeur négative</t>
      </text>
    </comment>
    <comment ref="N29" authorId="1">
      <text>
        <t>valeur négative</t>
      </text>
    </comment>
    <comment ref="O29" authorId="1">
      <text>
        <t>Total Engagements déterminants</t>
      </text>
    </comment>
    <comment ref="N31" authorId="1">
      <text>
        <t>valeur négative</t>
      </text>
    </comment>
    <comment ref="N32" authorId="1">
      <text>
        <t>valeur négative</t>
      </text>
    </comment>
    <comment ref="N33" authorId="1">
      <text>
        <t>valeur négative</t>
      </text>
    </comment>
    <comment ref="N34" authorId="1">
      <text>
        <t>valeur négative</t>
      </text>
    </comment>
    <comment ref="N35" authorId="1">
      <text>
        <t>valeur négative</t>
      </text>
    </comment>
    <comment ref="N37" authorId="1">
      <text>
        <t>Calcul 4.0 % des engagements déterminants</t>
      </text>
    </comment>
    <comment ref="O37" authorId="1">
      <text>
        <t>valeur négative</t>
      </text>
    </comment>
    <comment ref="N39" authorId="1">
      <text>
        <t>Calcul Excédent de couverture</t>
      </text>
    </comment>
    <comment ref="O39" authorId="1">
      <text>
        <t>valeur négative</t>
      </text>
    </comment>
    <comment ref="N40" authorId="1">
      <text>
        <t>Calcul Couverture insuffisante</t>
      </text>
    </comment>
    <comment ref="O40" authorId="1">
      <text>
        <t>valeur négative</t>
      </text>
    </comment>
  </commentList>
</comments>
</file>

<file path=xl/sharedStrings.xml><?xml version="1.0" encoding="utf-8"?>
<sst xmlns="http://schemas.openxmlformats.org/spreadsheetml/2006/main" count="234" uniqueCount="166">
  <si>
    <t>XXXXXX</t>
  </si>
  <si>
    <t>Category</t>
  </si>
  <si>
    <t>D1_T</t>
  </si>
  <si>
    <t>D2_CHF</t>
  </si>
  <si>
    <t>D3</t>
  </si>
  <si>
    <t>D4</t>
  </si>
  <si>
    <t>B3M</t>
  </si>
  <si>
    <t>KUE</t>
  </si>
  <si>
    <t>R201</t>
  </si>
  <si>
    <t>MIRE_U</t>
  </si>
  <si>
    <t>Enquête</t>
  </si>
  <si>
    <t>Date de référence</t>
  </si>
  <si>
    <r>
      <rPr>
        <b/>
        <sz val="9"/>
        <color rgb="FFFF0000"/>
        <rFont val="Arial"/>
        <family val="2"/>
      </rPr>
      <t xml:space="preserve"> -&gt; Continuez en utilisant le tabulateur.</t>
    </r>
  </si>
  <si>
    <r>
      <rPr>
        <b/>
        <sz val="14"/>
        <color theme="1"/>
        <rFont val="Arial"/>
        <family val="2"/>
      </rPr>
      <t>Réserves minimales</t>
    </r>
  </si>
  <si>
    <r>
      <rPr>
        <sz val="14"/>
        <color theme="1"/>
        <rFont val="Arial"/>
        <family val="2"/>
      </rPr>
      <t>Entreprise</t>
    </r>
  </si>
  <si>
    <r>
      <rPr>
        <b/>
        <sz val="10"/>
        <rFont val="Arial"/>
        <family val="2"/>
      </rPr>
      <t>Délai de remise:</t>
    </r>
    <r>
      <rPr>
        <sz val="10"/>
        <rFont val="Arial"/>
        <family val="2"/>
      </rPr>
      <t xml:space="preserve"> fin du mois qui suit l’achèvement de la période d’application</t>
    </r>
  </si>
  <si>
    <r>
      <rPr>
        <b/>
        <sz val="10"/>
        <color rgb="FF000000"/>
        <rFont val="Arial"/>
        <family val="2"/>
      </rPr>
      <t>Remarques:</t>
    </r>
    <r>
      <rPr>
        <sz val="10"/>
        <color theme="1"/>
        <rFont val="Arial"/>
        <family val="2"/>
      </rPr>
      <t xml:space="preserve"> veuillez indiquer vos </t>
    </r>
    <r>
      <rPr>
        <sz val="10"/>
        <color rgb="FF000000"/>
        <rFont val="Arial"/>
        <family val="2"/>
      </rPr>
      <t>remarques concernant la livraison des données dans un document séparé</t>
    </r>
    <r>
      <rPr>
        <sz val="10"/>
        <color theme="1"/>
        <rFont val="Arial"/>
        <family val="2"/>
      </rPr>
      <t>,</t>
    </r>
  </si>
  <si>
    <t>Banque nationale suisse</t>
  </si>
  <si>
    <t>Case postale</t>
  </si>
  <si>
    <t>CH-8022 Zurich</t>
  </si>
  <si>
    <r>
      <rPr>
        <sz val="10"/>
        <rFont val="Arial"/>
        <family val="2"/>
      </rPr>
      <t>Enquête</t>
    </r>
  </si>
  <si>
    <t>Période d’application jusqu’au 19 du mois suivant</t>
  </si>
  <si>
    <r>
      <rPr>
        <sz val="10"/>
        <color theme="1"/>
        <rFont val="Arial"/>
        <family val="2"/>
      </rPr>
      <t>En milliers de francs</t>
    </r>
  </si>
  <si>
    <r>
      <rPr>
        <sz val="10"/>
        <color theme="1"/>
        <rFont val="Arial"/>
        <family val="2"/>
      </rPr>
      <t>Total 
Suisse et étranger</t>
    </r>
  </si>
  <si>
    <r>
      <rPr>
        <sz val="10"/>
        <color theme="1"/>
        <rFont val="Arial"/>
        <family val="2"/>
      </rPr>
      <t>dont:
positions en francs</t>
    </r>
  </si>
  <si>
    <r>
      <rPr>
        <sz val="14"/>
        <color theme="1"/>
        <rFont val="Arial"/>
        <family val="2"/>
      </rPr>
      <t>Actifs pouvant être pris en compte</t>
    </r>
  </si>
  <si>
    <t>(Moyennes des valeurs journalières de la période d’application)</t>
  </si>
  <si>
    <r>
      <rPr>
        <sz val="10"/>
        <color theme="1"/>
        <rFont val="Arial"/>
        <family val="2"/>
      </rPr>
      <t>Pièces suisses</t>
    </r>
  </si>
  <si>
    <r>
      <rPr>
        <sz val="10"/>
        <color theme="1"/>
        <rFont val="Arial"/>
        <family val="2"/>
      </rPr>
      <t>Billets de banque suisses</t>
    </r>
  </si>
  <si>
    <r>
      <rPr>
        <sz val="10"/>
        <color theme="1"/>
        <rFont val="Arial"/>
        <family val="2"/>
      </rPr>
      <t>Avoirs en comptes de virement à la BNS</t>
    </r>
  </si>
  <si>
    <t>Engagements déterminants</t>
  </si>
  <si>
    <t>(Moyennes des valeurs observées aux trois fins de mois précédant la période d’application, sans les monnaies étrangères ni les monnaies étrangères converties en francs suisses et sans les engagements en métaux précieux)</t>
  </si>
  <si>
    <t>Engagements résultant de papiers monétaires ne pouvant être attribués ni à des banques ni à la clientèle, jusqu’à trois mois d’échéance</t>
  </si>
  <si>
    <t>Engagements envers les banques à vue ou échéant dans les trois mois</t>
  </si>
  <si>
    <t>Engagements résultant des dépôts de la clientèle à vue ou échéant dans les trois mois (y compris les avoirs au jour le jour)</t>
  </si>
  <si>
    <t>Engagements résultant d’obligations de caisse échéant dans les trois mois</t>
  </si>
  <si>
    <r>
      <rPr>
        <sz val="10"/>
        <color theme="1"/>
        <rFont val="Arial"/>
        <family val="2"/>
      </rPr>
      <t>Excédent de couverture</t>
    </r>
  </si>
  <si>
    <r>
      <rPr>
        <sz val="10"/>
        <rFont val="Arial"/>
        <family val="2"/>
      </rPr>
      <t>Couverture insuffisante</t>
    </r>
  </si>
  <si>
    <t>C_MIR.AAK.TOT</t>
  </si>
  <si>
    <t>C_MIR.AAK.SCM</t>
  </si>
  <si>
    <t>C_MIR.AAK.SCN</t>
  </si>
  <si>
    <t>C_MIR.AAK.GGU</t>
  </si>
  <si>
    <t>C_MIR.MVE.TOT</t>
  </si>
  <si>
    <t>C_MIR.MVE.GMP</t>
  </si>
  <si>
    <t>C_MIR.MVE.VBA</t>
  </si>
  <si>
    <t>C_MIR.MVE.KKE</t>
  </si>
  <si>
    <t>C_MIR.MVE.VKE</t>
  </si>
  <si>
    <t>C_MIR.MVE.KOB</t>
  </si>
  <si>
    <t>C_MIR.ERF.UEE</t>
  </si>
  <si>
    <t>C_MIR.ERF.UNE</t>
  </si>
  <si>
    <t>A3M</t>
  </si>
  <si>
    <t>C_MIR.ERF</t>
  </si>
  <si>
    <t>fr</t>
  </si>
  <si>
    <t>Version</t>
  </si>
  <si>
    <t>jj.mm.aaaa</t>
  </si>
  <si>
    <t>Raison sociale:</t>
  </si>
  <si>
    <t>Questions concernant les enquêtes:</t>
  </si>
  <si>
    <t>Objet</t>
  </si>
  <si>
    <t>Nombre d'erreurs</t>
  </si>
  <si>
    <t>Nombre d'avertissements</t>
  </si>
  <si>
    <t>Total</t>
  </si>
  <si>
    <t>Tél.: +41 58 631 00 00</t>
  </si>
  <si>
    <t>Code BNS</t>
  </si>
  <si>
    <r>
      <t>N</t>
    </r>
    <r>
      <rPr>
        <vertAlign val="superscript"/>
        <sz val="10"/>
        <color theme="1"/>
        <rFont val="Arial"/>
        <family val="2"/>
      </rPr>
      <t>o</t>
    </r>
    <r>
      <rPr>
        <sz val="10"/>
        <color theme="1"/>
        <rFont val="Arial"/>
        <family val="2"/>
      </rPr>
      <t xml:space="preserve"> techn.</t>
    </r>
  </si>
  <si>
    <t>Formulaire(s)</t>
  </si>
  <si>
    <t>Révision</t>
  </si>
  <si>
    <t>Langue</t>
  </si>
  <si>
    <t>Examens de la cohérence</t>
  </si>
  <si>
    <r>
      <rPr>
        <b/>
        <sz val="10"/>
        <color rgb="FF000000"/>
        <rFont val="Arial"/>
        <family val="2"/>
      </rPr>
      <t>Commentaires:</t>
    </r>
    <r>
      <rPr>
        <sz val="10"/>
        <color rgb="FF000000"/>
        <rFont val="Arial"/>
        <family val="2"/>
      </rPr>
      <t xml:space="preserve"> les commentaires concernant cette enquête figurent sous </t>
    </r>
    <r>
      <rPr>
        <i/>
        <u/>
        <sz val="10"/>
        <color rgb="FF000000"/>
        <rFont val="Arial"/>
        <family val="2"/>
      </rPr>
      <t>https://emi.snb.ch/fr/emi/MIREX.</t>
    </r>
  </si>
  <si>
    <t>Formulaire</t>
  </si>
  <si>
    <t>Commande de formulaires d’enquête:</t>
  </si>
  <si>
    <t>Exigence en matière de réserves minimales</t>
  </si>
  <si>
    <t>Indication de la couverture</t>
  </si>
  <si>
    <t>Statistique</t>
  </si>
  <si>
    <t>1.3</t>
  </si>
  <si>
    <t>0</t>
  </si>
  <si>
    <t>Engagements résultant des dépôts de la clientèle dénonçables (hors fonds déposés dans le cadre de la prévoyance liée et avoirs au jour le jour)</t>
  </si>
  <si>
    <t>4 % des engagements déterminants</t>
  </si>
  <si>
    <r>
      <t xml:space="preserve">D’autres informations utiles sont disponibles sous </t>
    </r>
    <r>
      <rPr>
        <i/>
        <u/>
        <sz val="10"/>
        <color theme="1"/>
        <rFont val="Arial"/>
        <family val="2"/>
      </rPr>
      <t>www.snb.ch</t>
    </r>
    <r>
      <rPr>
        <i/>
        <sz val="10"/>
        <color theme="1"/>
        <rFont val="Arial"/>
        <family val="2"/>
      </rPr>
      <t xml:space="preserve"> &gt; La BNS &gt; Statistiques &gt; Enquêtes</t>
    </r>
    <r>
      <rPr>
        <sz val="10"/>
        <color theme="1"/>
        <rFont val="Arial"/>
        <family val="2"/>
      </rPr>
      <t>.</t>
    </r>
  </si>
  <si>
    <t>1</t>
  </si>
  <si>
    <t>Tableau</t>
  </si>
  <si>
    <t>Code de la règle</t>
  </si>
  <si>
    <t>Nom</t>
  </si>
  <si>
    <t>Règle Excel</t>
  </si>
  <si>
    <t>Règle basée sur le contenu</t>
  </si>
  <si>
    <t>Evaluation</t>
  </si>
  <si>
    <t>MIRE_U.K001</t>
  </si>
  <si>
    <t>Total Actifs pouvant être pris en compte</t>
  </si>
  <si>
    <t>K21=SUM(K25,K23,K24)(±0.001)</t>
  </si>
  <si>
    <t>MIR.AAK.TOT{T,CHF}=SUM(MIR.AAK.GGU{T,CHF},MIR.AAK.SCM{T,CHF},MIR.AAK.SCN{T,CHF})(±0.001)</t>
  </si>
  <si>
    <t>MIRE_U.K002</t>
  </si>
  <si>
    <t>Total Engagements déterminants</t>
  </si>
  <si>
    <t>K29=SUM(K31,K34,K33,K32,K35)(±0.001)</t>
  </si>
  <si>
    <t>MIR.MVE.TOT{T,CHF}=SUM(MIR.MVE.GMP{T,CHF,B3M},MIR.MVE.VKE{T,CHF,A3M},MIR.MVE.KKE{T,CHF,KUE},MIR.MVE.VBA{T,CHF,A3M},MIR.MVE.KOB{T,CHF,B3M})(±0.001)</t>
  </si>
  <si>
    <t>MIRE_U.K003</t>
  </si>
  <si>
    <t>Calcul 4.0 % des engagements déterminants</t>
  </si>
  <si>
    <t>K37=0.04*K29(±0.001)</t>
  </si>
  <si>
    <t>MIR.ERF{T,CHF}=0.04*MIR.MVE.TOT{T,CHF}(±0.001)</t>
  </si>
  <si>
    <t>MIRE_U.K004</t>
  </si>
  <si>
    <t>Calcul Excédent de couverture</t>
  </si>
  <si>
    <t>IF(K21-K37&gt;=0,K39=K21-K37(±0.001),NOT(K39&lt;&gt;0))</t>
  </si>
  <si>
    <t>IF(MIR.AAK.TOT{T,CHF}-MIR.ERF{T,CHF}&gt;=0,MIR.ERF.UEE{T,CHF}=MIR.AAK.TOT{T,CHF}-MIR.ERF{T,CHF}(±0.001),NOT(MIR.ERF.UEE{T,CHF}&lt;&gt;0))</t>
  </si>
  <si>
    <t>MIRE_U.K005</t>
  </si>
  <si>
    <t>Calcul Couverture insuffisante</t>
  </si>
  <si>
    <t>IF(K21-K37&lt;0,K40=-1*(K21-K37)(±0.001),NOT(K40&lt;&gt;0))</t>
  </si>
  <si>
    <t>IF(MIR.AAK.TOT{T,CHF}-MIR.ERF{T,CHF}&lt;0,MIR.ERF.UNE{T,CHF}=-1*(MIR.AAK.TOT{T,CHF}-MIR.ERF{T,CHF})(±0.001),NOT(MIR.ERF.UNE{T,CHF}&lt;&gt;0))</t>
  </si>
  <si>
    <t>MIRE_U.K006</t>
  </si>
  <si>
    <t>valeur négative</t>
  </si>
  <si>
    <t>K21&gt;=0</t>
  </si>
  <si>
    <t>MIR.AAK.TOT{T,CHF}&gt;=0</t>
  </si>
  <si>
    <t>K23&gt;=0</t>
  </si>
  <si>
    <t>MIR.AAK.SCM{T,CHF}&gt;=0</t>
  </si>
  <si>
    <t>K24&gt;=0</t>
  </si>
  <si>
    <t>MIR.AAK.SCN{T,CHF}&gt;=0</t>
  </si>
  <si>
    <t>K25&gt;=0</t>
  </si>
  <si>
    <t>MIR.AAK.GGU{T,CHF}&gt;=0</t>
  </si>
  <si>
    <t>K29&gt;=0</t>
  </si>
  <si>
    <t>MIR.MVE.TOT{T,CHF}&gt;=0</t>
  </si>
  <si>
    <t>K31&gt;=0</t>
  </si>
  <si>
    <t>MIR.MVE.GMP{T,CHF,B3M}&gt;=0</t>
  </si>
  <si>
    <t>K32&gt;=0</t>
  </si>
  <si>
    <t>MIR.MVE.VBA{T,CHF,A3M}&gt;=0</t>
  </si>
  <si>
    <t>K33&gt;=0</t>
  </si>
  <si>
    <t>MIR.MVE.KKE{T,CHF,KUE}&gt;=0</t>
  </si>
  <si>
    <t>K34&gt;=0</t>
  </si>
  <si>
    <t>MIR.MVE.VKE{T,CHF,A3M}&gt;=0</t>
  </si>
  <si>
    <t>K35&gt;=0</t>
  </si>
  <si>
    <t>MIR.MVE.KOB{T,CHF,B3M}&gt;=0</t>
  </si>
  <si>
    <t>K37&gt;=0</t>
  </si>
  <si>
    <t>MIR.ERF{T,CHF}&gt;=0</t>
  </si>
  <si>
    <t>K39&gt;=0</t>
  </si>
  <si>
    <t>MIR.ERF.UEE{T,CHF}&gt;=0</t>
  </si>
  <si>
    <t>K40&gt;=0</t>
  </si>
  <si>
    <t>MIR.ERF.UNE{T,CHF}&gt;=0</t>
  </si>
  <si>
    <t>ERROR</t>
  </si>
  <si>
    <t>WARNING</t>
  </si>
  <si>
    <t>Attribution des cellules Excel aux clés techniques</t>
  </si>
  <si>
    <t>tableau</t>
  </si>
  <si>
    <t>clé technique</t>
  </si>
  <si>
    <t>cellule Excel</t>
  </si>
  <si>
    <t>MIR.AAK.SCM{T,CHF}</t>
  </si>
  <si>
    <t>K23</t>
  </si>
  <si>
    <t>MIR.AAK.SCN{T,CHF}</t>
  </si>
  <si>
    <t>K24</t>
  </si>
  <si>
    <t>MIR.AAK.GGU{T,CHF}</t>
  </si>
  <si>
    <t>K25</t>
  </si>
  <si>
    <t>MIR.AAK.TOT{T,CHF}</t>
  </si>
  <si>
    <t>K21</t>
  </si>
  <si>
    <t>MIR.MVE.GMP{T,CHF,B3M}</t>
  </si>
  <si>
    <t>K31</t>
  </si>
  <si>
    <t>MIR.MVE.VBA{T,CHF,A3M}</t>
  </si>
  <si>
    <t>K32</t>
  </si>
  <si>
    <t>MIR.MVE.KKE{T,CHF,KUE}</t>
  </si>
  <si>
    <t>K33</t>
  </si>
  <si>
    <t>MIR.MVE.VKE{T,CHF,A3M}</t>
  </si>
  <si>
    <t>K34</t>
  </si>
  <si>
    <t>MIR.MVE.KOB{T,CHF,B3M}</t>
  </si>
  <si>
    <t>K35</t>
  </si>
  <si>
    <t>MIR.MVE.TOT{T,CHF}</t>
  </si>
  <si>
    <t>K29</t>
  </si>
  <si>
    <t>MIR.ERF{T,CHF}</t>
  </si>
  <si>
    <t>K37</t>
  </si>
  <si>
    <t>MIR.ERF.UEE{T,CHF}</t>
  </si>
  <si>
    <t>K39</t>
  </si>
  <si>
    <t>MIR.ERF.UNE{T,CHF}</t>
  </si>
  <si>
    <t>K40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</si>
</sst>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d/mm/yyyy"/>
    <numFmt numFmtId="166" formatCode="#,##0_);[Red]\-#,##0_);;@"/>
  </numFmts>
  <fonts count="35" x14ac:knownFonts="1">
    <font>
      <sz val="10"/>
      <color theme="1"/>
      <name val="Arial"/>
      <family val="2"/>
    </font>
    <font>
      <sz val="11"/>
      <color theme="1"/>
      <name val="Arial"/>
      <family val="2"/>
    </font>
    <font>
      <sz val="11"/>
      <color theme="1"/>
      <name val="Arial"/>
      <family val="2"/>
    </font>
    <font>
      <b/>
      <sz val="10"/>
      <name val="Arial"/>
      <family val="2"/>
    </font>
    <font>
      <sz val="10"/>
      <color indexed="8"/>
      <name val="Arial"/>
      <family val="2"/>
    </font>
    <font>
      <sz val="10"/>
      <name val="Arial"/>
      <family val="2"/>
    </font>
    <font>
      <b/>
      <sz val="12"/>
      <name val="Arial"/>
      <family val="2"/>
    </font>
    <font>
      <b/>
      <sz val="11"/>
      <name val="Arial"/>
      <family val="2"/>
    </font>
    <font>
      <sz val="10"/>
      <color theme="1"/>
      <name val="Arial"/>
      <family val="2"/>
    </font>
    <font>
      <b/>
      <sz val="14"/>
      <color theme="1"/>
      <name val="Arial"/>
      <family val="2"/>
    </font>
    <font>
      <sz val="14"/>
      <color theme="1"/>
      <name val="Arial"/>
      <family val="2"/>
    </font>
    <font>
      <u/>
      <sz val="11"/>
      <color theme="10"/>
      <name val="Calibri"/>
      <family val="2"/>
    </font>
    <font>
      <b/>
      <sz val="10"/>
      <color rgb="FFFF0000"/>
      <name val="Arial"/>
      <family val="2"/>
    </font>
    <font>
      <sz val="10"/>
      <color rgb="FF0070C0"/>
      <name val="Arial"/>
      <family val="2"/>
    </font>
    <font>
      <sz val="11"/>
      <color theme="1"/>
      <name val="Arial"/>
      <family val="2"/>
    </font>
    <font>
      <b/>
      <sz val="9"/>
      <color rgb="FFFF0000"/>
      <name val="Arial"/>
      <family val="2"/>
    </font>
    <font>
      <b/>
      <sz val="11"/>
      <color theme="1"/>
      <name val="Arial"/>
      <family val="2"/>
    </font>
    <font>
      <sz val="8"/>
      <color theme="1"/>
      <name val="Arial"/>
      <family val="2"/>
    </font>
    <font>
      <u/>
      <sz val="8"/>
      <color theme="10"/>
      <name val="Arial"/>
      <family val="2"/>
    </font>
    <font>
      <sz val="10"/>
      <color rgb="FF00B0F0"/>
      <name val="Arial"/>
      <family val="2"/>
    </font>
    <font>
      <sz val="10"/>
      <color rgb="FF000000"/>
      <name val="Arial"/>
      <family val="2"/>
    </font>
    <font>
      <b/>
      <sz val="10"/>
      <color rgb="FF000000"/>
      <name val="Arial"/>
      <family val="2"/>
    </font>
    <font>
      <sz val="14"/>
      <name val="Arial"/>
      <family val="2"/>
    </font>
    <font>
      <sz val="8"/>
      <color rgb="FF000000"/>
      <name val="Arial"/>
      <family val="2"/>
    </font>
    <font>
      <sz val="11"/>
      <name val="Arial"/>
      <family val="2"/>
    </font>
    <font>
      <i/>
      <u/>
      <sz val="10"/>
      <color rgb="FF000000"/>
      <name val="Arial"/>
      <family val="2"/>
    </font>
    <font>
      <i/>
      <u/>
      <sz val="10"/>
      <color theme="1"/>
      <name val="Arial"/>
      <family val="2"/>
    </font>
    <font>
      <i/>
      <sz val="10"/>
      <color theme="1"/>
      <name val="Arial"/>
      <family val="2"/>
    </font>
    <font>
      <vertAlign val="superscript"/>
      <sz val="10"/>
      <color theme="1"/>
      <name val="Arial"/>
      <family val="2"/>
    </font>
    <font>
      <name val="Calibri"/>
      <sz val="11.0"/>
      <b val="true"/>
    </font>
    <font>
      <name val="Calibri"/>
      <sz val="14.0"/>
      <b val="true"/>
    </font>
    <font>
      <name val="Calibri"/>
      <sz val="11.0"/>
      <u val="single"/>
      <color rgb="0000FF"/>
    </font>
    <font>
      <name val="Calibri"/>
      <sz val="11.0"/>
      <b val="true"/>
    </font>
    <font>
      <name val="Calibri"/>
      <sz val="14.0"/>
      <b val="true"/>
    </font>
    <font>
      <name val="Calibri"/>
      <sz val="11.0"/>
      <u val="single"/>
      <color rgb="0000FF"/>
    </font>
  </fonts>
  <fills count="6">
    <fill>
      <patternFill patternType="none"/>
    </fill>
    <fill>
      <patternFill patternType="gray125"/>
    </fill>
    <fill>
      <patternFill patternType="solid">
        <fgColor rgb="FFF0EFD7"/>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diagonal/>
    </border>
    <border>
      <left style="thin">
        <color theme="0"/>
      </left>
      <right style="thin">
        <color theme="0"/>
      </right>
      <top style="thin">
        <color theme="0" rgb="FFFFFF"/>
      </top>
      <bottom style="thin">
        <color theme="0"/>
      </bottom>
      <diagonal/>
    </border>
    <border>
      <left style="thin">
        <color theme="0"/>
      </left>
      <right style="thin">
        <color theme="0"/>
      </right>
      <top/>
      <bottom style="thin">
        <color theme="0"/>
      </bottom>
      <diagonal/>
    </border>
    <border>
      <left style="thin">
        <color theme="0"/>
      </left>
      <right/>
      <top style="thin">
        <color theme="0" rgb="FFFFFF"/>
      </top>
      <bottom style="thin">
        <color theme="0"/>
      </bottom>
      <diagonal/>
    </border>
    <border>
      <left/>
      <right/>
      <top style="thin">
        <color theme="0" rgb="FFFFFF"/>
      </top>
      <bottom style="thin">
        <color theme="0"/>
      </bottom>
      <diagonal/>
    </border>
    <border>
      <left/>
      <right style="thin">
        <color theme="0"/>
      </right>
      <top style="thin">
        <color theme="0" rgb="FFFFFF"/>
      </top>
      <bottom style="thin">
        <color theme="0"/>
      </bottom>
      <diagonal/>
    </border>
    <border>
      <left style="thin">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top style="dotted"/>
    </border>
    <border>
      <top style="dotted"/>
      <bottom style="dotted"/>
    </border>
    <border>
      <left style="thin"/>
      <top style="dotted"/>
      <bottom style="dotted"/>
    </border>
    <border>
      <left style="thin"/>
      <right style="thin"/>
      <top style="dotted"/>
      <bottom style="dotted"/>
    </border>
  </borders>
  <cellStyleXfs count="14">
    <xf numFmtId="0" fontId="0" fillId="0" borderId="0"/>
    <xf numFmtId="166" fontId="8" fillId="0" borderId="1" applyFill="0">
      <protection locked="0"/>
    </xf>
    <xf numFmtId="0" fontId="8" fillId="2" borderId="2" applyNumberFormat="0">
      <alignment vertical="center"/>
    </xf>
    <xf numFmtId="166" fontId="8" fillId="0" borderId="1">
      <protection locked="0"/>
    </xf>
    <xf numFmtId="0" fontId="8" fillId="0" borderId="0" applyNumberFormat="0">
      <alignment horizontal="left" vertical="top" wrapText="1"/>
    </xf>
    <xf numFmtId="0" fontId="9" fillId="0" borderId="0" applyNumberFormat="0" applyFill="0" applyBorder="0" applyProtection="0">
      <alignment horizontal="left" vertical="top" wrapText="1"/>
    </xf>
    <xf numFmtId="0" fontId="10" fillId="0" borderId="0" applyNumberFormat="0" applyFill="0" applyBorder="0">
      <alignment horizontal="left" vertical="top" wrapText="1"/>
    </xf>
    <xf numFmtId="166" fontId="8" fillId="0" borderId="2" applyNumberFormat="0" applyFont="0" applyAlignment="0">
      <alignment vertical="center"/>
    </xf>
    <xf numFmtId="0" fontId="11" fillId="0" borderId="0" applyNumberFormat="0" applyFill="0" applyBorder="0" applyAlignment="0" applyProtection="0">
      <alignment vertical="top"/>
      <protection locked="0"/>
    </xf>
    <xf numFmtId="49" fontId="8" fillId="5" borderId="2">
      <alignment horizontal="left"/>
    </xf>
    <xf numFmtId="0" fontId="8" fillId="0" borderId="3">
      <alignment horizontal="left" wrapText="1"/>
    </xf>
    <xf numFmtId="0" fontId="12" fillId="3" borderId="4">
      <alignment horizontal="center" vertical="center"/>
    </xf>
    <xf numFmtId="0" fontId="13" fillId="0" borderId="0">
      <alignment horizontal="left" wrapText="1"/>
    </xf>
    <xf numFmtId="0" fontId="8" fillId="5" borderId="2">
      <alignment horizontal="center"/>
    </xf>
  </cellStyleXfs>
  <cellXfs count="133">
    <xf numFmtId="0" fontId="0" fillId="0" borderId="0" xfId="0"/>
    <xf numFmtId="0" fontId="0" fillId="0" borderId="0" xfId="0" applyFont="1"/>
    <xf numFmtId="0" fontId="14" fillId="0" borderId="0" xfId="0" applyFont="1" applyAlignment="1">
      <alignment vertical="center"/>
    </xf>
    <xf numFmtId="0" fontId="15" fillId="0" borderId="0" xfId="0" applyFont="1" applyAlignment="1">
      <alignment vertical="center"/>
    </xf>
    <xf numFmtId="0" fontId="16" fillId="0" borderId="0" xfId="0" applyFont="1" applyFill="1" applyAlignment="1">
      <alignment vertical="center" textRotation="90"/>
    </xf>
    <xf numFmtId="0" fontId="14" fillId="0" borderId="0" xfId="0" applyFont="1" applyFill="1"/>
    <xf numFmtId="0" fontId="0" fillId="0" borderId="0" xfId="0" applyFont="1" applyFill="1"/>
    <xf numFmtId="0" fontId="0" fillId="0" borderId="0" xfId="0" applyFont="1" applyFill="1" applyBorder="1" applyProtection="1"/>
    <xf numFmtId="0" fontId="18" fillId="0" borderId="5" xfId="8" applyFont="1" applyBorder="1" applyAlignment="1" applyProtection="1">
      <alignment horizontal="left" readingOrder="1"/>
    </xf>
    <xf numFmtId="0" fontId="17" fillId="0" borderId="5" xfId="0" applyFont="1" applyBorder="1"/>
    <xf numFmtId="0" fontId="14" fillId="0" borderId="0" xfId="0" applyFont="1"/>
    <xf numFmtId="0" fontId="5" fillId="0" borderId="0" xfId="0" applyFont="1" applyAlignment="1">
      <alignment horizontal="left"/>
    </xf>
    <xf numFmtId="0" fontId="17" fillId="0" borderId="0" xfId="0" applyFont="1"/>
    <xf numFmtId="0" fontId="0" fillId="0" borderId="0" xfId="0" applyAlignment="1">
      <alignment horizontal="left"/>
    </xf>
    <xf numFmtId="0" fontId="5" fillId="0" borderId="0" xfId="0" applyFont="1"/>
    <xf numFmtId="0" fontId="5" fillId="0" borderId="0" xfId="0" applyFont="1" applyBorder="1"/>
    <xf numFmtId="0" fontId="5" fillId="0" borderId="5" xfId="0" applyFont="1" applyBorder="1"/>
    <xf numFmtId="166" fontId="8" fillId="0" borderId="1" xfId="3">
      <protection locked="0"/>
    </xf>
    <xf numFmtId="49" fontId="8" fillId="5" borderId="2" xfId="9">
      <alignment horizontal="left"/>
    </xf>
    <xf numFmtId="0" fontId="0" fillId="0" borderId="0" xfId="0" applyBorder="1"/>
    <xf numFmtId="0" fontId="14" fillId="0" borderId="0" xfId="0" applyFont="1"/>
    <xf numFmtId="0" fontId="5" fillId="0" borderId="0" xfId="0" applyFont="1" applyAlignment="1">
      <alignment horizontal="left" vertical="top"/>
    </xf>
    <xf numFmtId="0" fontId="19" fillId="0" borderId="0" xfId="0" applyFont="1"/>
    <xf numFmtId="0" fontId="6" fillId="0" borderId="0" xfId="0" applyFont="1" applyBorder="1" applyAlignment="1">
      <alignment horizontal="center" vertical="center"/>
    </xf>
    <xf numFmtId="0" fontId="6" fillId="0" borderId="0" xfId="0" applyFont="1" applyBorder="1" applyAlignment="1" applyProtection="1">
      <alignment horizontal="center" vertical="center"/>
    </xf>
    <xf numFmtId="165" fontId="6" fillId="0" borderId="0" xfId="0" quotePrefix="1" applyNumberFormat="1" applyFont="1" applyBorder="1" applyAlignment="1" applyProtection="1">
      <alignment horizontal="center" vertical="center"/>
    </xf>
    <xf numFmtId="0" fontId="0" fillId="0" borderId="0" xfId="0"/>
    <xf numFmtId="0" fontId="0" fillId="0" borderId="6" xfId="0" applyBorder="1"/>
    <xf numFmtId="0" fontId="0" fillId="0" borderId="7" xfId="0" applyBorder="1"/>
    <xf numFmtId="0" fontId="9" fillId="0" borderId="0" xfId="5" applyAlignment="1">
      <alignment vertical="top"/>
    </xf>
    <xf numFmtId="49" fontId="8" fillId="5" borderId="2" xfId="9" applyAlignment="1">
      <alignment horizontal="center" vertical="center" shrinkToFit="1"/>
    </xf>
    <xf numFmtId="0" fontId="0" fillId="0" borderId="8" xfId="0" applyBorder="1"/>
    <xf numFmtId="0" fontId="0" fillId="0" borderId="5" xfId="0" applyBorder="1"/>
    <xf numFmtId="0" fontId="0" fillId="0" borderId="9" xfId="0" applyBorder="1"/>
    <xf numFmtId="0" fontId="0" fillId="0" borderId="10" xfId="0" applyBorder="1"/>
    <xf numFmtId="0" fontId="0" fillId="0" borderId="2" xfId="0" applyBorder="1"/>
    <xf numFmtId="166" fontId="8" fillId="0" borderId="1" xfId="1">
      <protection locked="0"/>
    </xf>
    <xf numFmtId="166" fontId="8" fillId="0" borderId="2" xfId="7" applyAlignment="1"/>
    <xf numFmtId="0" fontId="7" fillId="0" borderId="0" xfId="0" applyFont="1" applyBorder="1" applyAlignment="1"/>
    <xf numFmtId="0" fontId="5" fillId="0" borderId="0" xfId="0" applyFont="1" applyAlignment="1"/>
    <xf numFmtId="49" fontId="8" fillId="5" borderId="2" xfId="9" applyAlignment="1">
      <alignment horizontal="left" shrinkToFit="1"/>
    </xf>
    <xf numFmtId="0" fontId="0" fillId="0" borderId="0" xfId="0" applyAlignment="1"/>
    <xf numFmtId="0" fontId="19" fillId="0" borderId="0" xfId="0" applyFont="1" applyAlignment="1"/>
    <xf numFmtId="164" fontId="16" fillId="4" borderId="17" xfId="0" applyNumberFormat="1" applyFont="1" applyFill="1" applyBorder="1" applyAlignment="1" applyProtection="1">
      <alignment horizontal="center" vertical="center"/>
    </xf>
    <xf numFmtId="14" fontId="16" fillId="4" borderId="18" xfId="0" applyNumberFormat="1" applyFont="1" applyFill="1" applyBorder="1" applyAlignment="1" applyProtection="1">
      <alignment horizontal="center" vertical="center"/>
    </xf>
    <xf numFmtId="0" fontId="0" fillId="0" borderId="0" xfId="0"/>
    <xf numFmtId="0" fontId="0" fillId="0" borderId="0" xfId="0"/>
    <xf numFmtId="0" fontId="5" fillId="0" borderId="0" xfId="0" applyFont="1" applyAlignment="1">
      <alignment horizontal="center"/>
    </xf>
    <xf numFmtId="0" fontId="5" fillId="0" borderId="0" xfId="0" applyFont="1" applyBorder="1" applyAlignment="1">
      <alignment horizontal="center"/>
    </xf>
    <xf numFmtId="0" fontId="5" fillId="0" borderId="0" xfId="0" applyFont="1" applyAlignment="1">
      <alignment horizontal="center" vertical="top"/>
    </xf>
    <xf numFmtId="0" fontId="0" fillId="0" borderId="0" xfId="0"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49" fontId="8" fillId="5" borderId="2" xfId="9" applyAlignment="1">
      <alignment horizontal="center"/>
    </xf>
    <xf numFmtId="0" fontId="5" fillId="0" borderId="5" xfId="0" applyFont="1" applyBorder="1" applyAlignment="1">
      <alignment horizontal="center"/>
    </xf>
    <xf numFmtId="49" fontId="0" fillId="5" borderId="2" xfId="9" applyFont="1" applyAlignment="1">
      <alignment horizontal="center"/>
    </xf>
    <xf numFmtId="0" fontId="0" fillId="0" borderId="0" xfId="0"/>
    <xf numFmtId="0" fontId="9" fillId="0" borderId="0" xfId="5" applyAlignment="1">
      <alignment wrapText="1"/>
    </xf>
    <xf numFmtId="0" fontId="0" fillId="0" borderId="15" xfId="4" applyFont="1" applyBorder="1" applyAlignment="1">
      <alignment horizontal="left" vertical="top" wrapText="1" indent="1"/>
    </xf>
    <xf numFmtId="49" fontId="0" fillId="5" borderId="15" xfId="9" applyFont="1" applyBorder="1" applyAlignment="1">
      <alignment horizontal="left" vertical="center" indent="1" shrinkToFit="1"/>
    </xf>
    <xf numFmtId="49" fontId="0" fillId="5" borderId="2" xfId="9" applyFont="1">
      <alignment horizontal="left"/>
    </xf>
    <xf numFmtId="49" fontId="0" fillId="5" borderId="2" xfId="9" applyFont="1" applyAlignment="1">
      <alignment horizontal="center" vertical="top"/>
    </xf>
    <xf numFmtId="49" fontId="8" fillId="5" borderId="2" xfId="9" applyAlignment="1">
      <alignment horizontal="left" vertical="top" shrinkToFit="1"/>
    </xf>
    <xf numFmtId="49" fontId="0" fillId="5" borderId="14" xfId="9" applyFont="1" applyBorder="1" applyAlignment="1">
      <alignment horizontal="left" vertical="center" indent="1" shrinkToFit="1"/>
    </xf>
    <xf numFmtId="0" fontId="8" fillId="5" borderId="2" xfId="13">
      <alignment horizontal="center"/>
    </xf>
    <xf numFmtId="0" fontId="8" fillId="5" borderId="14" xfId="13" applyBorder="1" applyAlignment="1">
      <alignment horizontal="center" vertical="center"/>
    </xf>
    <xf numFmtId="0" fontId="0" fillId="0" borderId="22" xfId="0" applyBorder="1"/>
    <xf numFmtId="0" fontId="8" fillId="0" borderId="3" xfId="10">
      <alignment horizontal="left" wrapText="1"/>
    </xf>
    <xf numFmtId="0" fontId="0" fillId="0" borderId="3" xfId="10" applyFont="1">
      <alignment horizontal="left" wrapText="1"/>
    </xf>
    <xf numFmtId="0" fontId="0" fillId="0" borderId="12" xfId="0" applyFont="1" applyBorder="1" applyAlignment="1">
      <alignment horizontal="left" wrapText="1"/>
    </xf>
    <xf numFmtId="0" fontId="5" fillId="0" borderId="11" xfId="0" applyFont="1" applyBorder="1" applyAlignment="1">
      <alignment horizontal="left" wrapText="1"/>
    </xf>
    <xf numFmtId="0" fontId="0" fillId="0" borderId="2" xfId="7" applyNumberFormat="1" applyFont="1" applyAlignment="1"/>
    <xf numFmtId="0" fontId="5" fillId="0" borderId="13" xfId="0" applyFont="1" applyBorder="1" applyAlignment="1">
      <alignment horizontal="left" wrapText="1"/>
    </xf>
    <xf numFmtId="0" fontId="8" fillId="5" borderId="2" xfId="13" applyAlignment="1">
      <alignment horizontal="center"/>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16" xfId="0" applyFont="1" applyBorder="1" applyAlignment="1">
      <alignment horizontal="right" vertical="center"/>
    </xf>
    <xf numFmtId="0" fontId="20" fillId="0" borderId="0" xfId="0" applyFont="1" applyAlignment="1">
      <alignment horizontal="left" readingOrder="1"/>
    </xf>
    <xf numFmtId="0" fontId="0" fillId="0" borderId="0" xfId="0" applyFont="1" applyAlignment="1"/>
    <xf numFmtId="0" fontId="0" fillId="0" borderId="0" xfId="0" applyFont="1" applyAlignment="1">
      <alignment horizontal="left"/>
    </xf>
    <xf numFmtId="0" fontId="0" fillId="0" borderId="14" xfId="0" applyBorder="1" applyAlignment="1">
      <alignment horizontal="left" vertical="top" wrapText="1" indent="2"/>
    </xf>
    <xf numFmtId="0" fontId="10" fillId="0" borderId="0" xfId="0" applyFont="1" applyAlignment="1">
      <alignment horizontal="left" vertical="top"/>
    </xf>
    <xf numFmtId="0" fontId="0" fillId="0" borderId="0" xfId="0"/>
    <xf numFmtId="0" fontId="0" fillId="0" borderId="0" xfId="0"/>
    <xf numFmtId="0" fontId="0" fillId="0" borderId="0" xfId="0"/>
    <xf numFmtId="0" fontId="0" fillId="0" borderId="0" xfId="0" applyFont="1" applyAlignment="1">
      <alignment horizontal="left" vertical="center"/>
    </xf>
    <xf numFmtId="49" fontId="16" fillId="4" borderId="18" xfId="0" quotePrefix="1" applyNumberFormat="1" applyFont="1" applyFill="1" applyBorder="1" applyAlignment="1" applyProtection="1">
      <alignment horizontal="center" vertical="center"/>
    </xf>
    <xf numFmtId="14" fontId="16" fillId="4" borderId="18" xfId="0" applyNumberFormat="1" applyFont="1" applyFill="1" applyBorder="1" applyAlignment="1" applyProtection="1">
      <alignment horizontal="center" vertical="center"/>
      <protection locked="0"/>
    </xf>
    <xf numFmtId="0" fontId="0" fillId="0" borderId="0" xfId="0" quotePrefix="1"/>
    <xf numFmtId="0" fontId="23" fillId="0" borderId="0" xfId="0" applyFont="1" applyAlignment="1">
      <alignment horizontal="left" readingOrder="1"/>
    </xf>
    <xf numFmtId="0" fontId="17" fillId="0" borderId="0" xfId="0" applyFont="1" applyAlignment="1"/>
    <xf numFmtId="0" fontId="23" fillId="0" borderId="0" xfId="0" applyFont="1" applyAlignment="1">
      <alignment horizontal="right" readingOrder="1"/>
    </xf>
    <xf numFmtId="0" fontId="18" fillId="0" borderId="0" xfId="8" applyFont="1" applyAlignment="1" applyProtection="1">
      <alignment horizontal="right"/>
    </xf>
    <xf numFmtId="0" fontId="17" fillId="0" borderId="0" xfId="0" applyFont="1" applyAlignment="1">
      <alignment horizontal="right"/>
    </xf>
    <xf numFmtId="0" fontId="0" fillId="0" borderId="0" xfId="0"/>
    <xf numFmtId="0" fontId="2" fillId="0" borderId="0" xfId="0" applyFont="1" applyFill="1"/>
    <xf numFmtId="0" fontId="9" fillId="0" borderId="0" xfId="5" applyAlignment="1">
      <alignment horizontal="left" wrapText="1"/>
    </xf>
    <xf numFmtId="0" fontId="0" fillId="0" borderId="0" xfId="0"/>
    <xf numFmtId="0" fontId="9" fillId="0" borderId="0" xfId="5" applyAlignment="1">
      <alignment horizontal="left"/>
    </xf>
    <xf numFmtId="49" fontId="16" fillId="4" borderId="17" xfId="0" applyNumberFormat="1" applyFont="1" applyFill="1" applyBorder="1" applyAlignment="1" applyProtection="1">
      <alignment horizontal="center" vertical="center"/>
      <protection locked="0"/>
    </xf>
    <xf numFmtId="0" fontId="1" fillId="0" borderId="0" xfId="0" applyFont="1"/>
    <xf numFmtId="49" fontId="16" fillId="4" borderId="17" xfId="0" applyNumberFormat="1" applyFont="1" applyFill="1" applyBorder="1" applyAlignment="1" applyProtection="1">
      <alignment horizontal="center" vertical="center"/>
    </xf>
    <xf numFmtId="0" fontId="0" fillId="0" borderId="0" xfId="0"/>
    <xf numFmtId="0" fontId="24" fillId="0" borderId="12" xfId="0" applyFont="1" applyBorder="1" applyAlignment="1">
      <alignment horizontal="left" wrapText="1"/>
    </xf>
    <xf numFmtId="0" fontId="9" fillId="0" borderId="0" xfId="5" applyAlignment="1">
      <alignment horizontal="left" wrapText="1"/>
    </xf>
    <xf numFmtId="0" fontId="10" fillId="0" borderId="0" xfId="0" applyFont="1" applyAlignment="1">
      <alignment horizontal="left" vertical="top"/>
    </xf>
    <xf numFmtId="0" fontId="0" fillId="0" borderId="0" xfId="0" applyFont="1" applyAlignment="1">
      <alignment horizontal="left"/>
    </xf>
    <xf numFmtId="0" fontId="0" fillId="0" borderId="0" xfId="0"/>
    <xf numFmtId="0" fontId="5" fillId="0" borderId="0" xfId="0" applyFont="1" applyFill="1" applyAlignment="1">
      <alignment horizontal="left" vertical="center"/>
    </xf>
    <xf numFmtId="0" fontId="20" fillId="0" borderId="0" xfId="0" applyFont="1" applyAlignment="1">
      <alignment horizontal="left"/>
    </xf>
    <xf numFmtId="0" fontId="4" fillId="0" borderId="0" xfId="0" applyFont="1" applyAlignment="1">
      <alignment horizontal="left"/>
    </xf>
    <xf numFmtId="0" fontId="5" fillId="5" borderId="1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21" xfId="0" applyFont="1" applyFill="1" applyBorder="1" applyAlignment="1">
      <alignment horizontal="left" vertical="center" wrapText="1"/>
    </xf>
    <xf numFmtId="49" fontId="0" fillId="4" borderId="0" xfId="0" applyNumberFormat="1" applyFont="1" applyFill="1" applyBorder="1" applyAlignment="1" applyProtection="1">
      <alignment horizontal="left" vertical="top" wrapText="1"/>
      <protection locked="0"/>
    </xf>
    <xf numFmtId="0" fontId="10" fillId="0" borderId="0" xfId="6" applyBorder="1" applyAlignment="1">
      <alignment horizontal="left" wrapText="1" indent="1"/>
    </xf>
    <xf numFmtId="0" fontId="10" fillId="0" borderId="8" xfId="6" applyBorder="1" applyAlignment="1">
      <alignment horizontal="left" wrapText="1" indent="1"/>
    </xf>
    <xf numFmtId="0" fontId="10" fillId="0" borderId="3" xfId="6" applyBorder="1" applyAlignment="1">
      <alignment horizontal="left" indent="1"/>
    </xf>
    <xf numFmtId="0" fontId="22" fillId="0" borderId="3" xfId="6" applyFont="1" applyBorder="1" applyAlignment="1">
      <alignment horizontal="left" wrapText="1" indent="1"/>
    </xf>
    <xf numFmtId="0" fontId="22" fillId="0" borderId="12" xfId="6" applyFont="1" applyBorder="1" applyAlignment="1">
      <alignment horizontal="left" wrapText="1" indent="1"/>
    </xf>
    <xf numFmtId="0" fontId="5" fillId="0" borderId="23" xfId="0" applyFont="1" applyBorder="1" applyAlignment="1">
      <alignment horizontal="left" vertical="center" indent="1"/>
    </xf>
    <xf numFmtId="0" fontId="5" fillId="0" borderId="24" xfId="0" applyFont="1" applyBorder="1" applyAlignment="1">
      <alignment horizontal="left" vertical="center" indent="1"/>
    </xf>
    <xf numFmtId="0" fontId="0" fillId="0" borderId="23" xfId="0" applyBorder="1" applyAlignment="1">
      <alignment horizontal="left" vertical="top" wrapText="1" indent="1"/>
    </xf>
    <xf numFmtId="0" fontId="0" fillId="0" borderId="28" xfId="0" applyBorder="true">
      <alignment wrapText="false"/>
    </xf>
    <xf numFmtId="0" fontId="29" fillId="0" borderId="0" xfId="0" applyFont="true">
      <alignment wrapText="false"/>
    </xf>
    <xf numFmtId="0" fontId="30" fillId="0" borderId="0" xfId="0" applyFont="true">
      <alignment wrapText="false"/>
    </xf>
    <xf numFmtId="0" fontId="31" fillId="0" borderId="0" xfId="0" applyFont="true" applyAlignment="true">
      <alignment vertical="top" wrapText="false"/>
    </xf>
    <xf numFmtId="0" fontId="0" fillId="0" borderId="0" xfId="0" applyAlignment="true">
      <alignment vertical="top" wrapText="true"/>
    </xf>
    <xf numFmtId="0" fontId="0" fillId="0" borderId="28" xfId="0" applyBorder="true">
      <alignment wrapText="false"/>
      <protection locked="false"/>
    </xf>
    <xf numFmtId="0" fontId="32" fillId="0" borderId="0" xfId="0" applyFont="true">
      <alignment wrapText="false"/>
    </xf>
    <xf numFmtId="0" fontId="33" fillId="0" borderId="0" xfId="0" applyFont="true">
      <alignment wrapText="false"/>
    </xf>
    <xf numFmtId="0" fontId="34" fillId="0" borderId="0" xfId="0" applyFont="true" applyAlignment="true">
      <alignment vertical="top" wrapText="false"/>
    </xf>
  </cellXfs>
  <cellStyles count="14">
    <cellStyle name="Beobachtung" xfId="1" xr:uid="{00000000-0005-0000-0000-000000000000}"/>
    <cellStyle name="Beobachtung (gesperrt)" xfId="2" xr:uid="{00000000-0005-0000-0000-000001000000}"/>
    <cellStyle name="Beobachtung (Total)" xfId="3" xr:uid="{00000000-0005-0000-0000-000002000000}"/>
    <cellStyle name="Col_Text" xfId="4" xr:uid="{00000000-0005-0000-0000-000003000000}"/>
    <cellStyle name="Eh_Titel_01" xfId="5" xr:uid="{00000000-0005-0000-0000-000004000000}"/>
    <cellStyle name="Eh_Titel_02" xfId="6" xr:uid="{00000000-0005-0000-0000-000005000000}"/>
    <cellStyle name="EmptyField" xfId="7" xr:uid="{00000000-0005-0000-0000-000006000000}"/>
    <cellStyle name="Link" xfId="8" builtinId="8"/>
    <cellStyle name="NaRas" xfId="9" xr:uid="{00000000-0005-0000-0000-000008000000}"/>
    <cellStyle name="Row_Text" xfId="10" xr:uid="{00000000-0005-0000-0000-000009000000}"/>
    <cellStyle name="Standard" xfId="0" builtinId="0"/>
    <cellStyle name="ValMessage" xfId="11" xr:uid="{00000000-0005-0000-0000-00000B000000}"/>
    <cellStyle name="ValMessTxt" xfId="12" xr:uid="{00000000-0005-0000-0000-00000C000000}"/>
    <cellStyle name="ZeN" xfId="13" xr:uid="{00000000-0005-0000-0000-00000D000000}"/>
  </cellStyles>
  <dxfs count="16">
    <dxf>
      <fill>
        <patternFill>
          <bgColor rgb="FFFFC000"/>
        </patternFill>
      </fill>
    </dxf>
    <dxf>
      <fill>
        <patternFill>
          <bgColor rgb="FFFFC000"/>
        </patternFill>
      </fill>
    </dxf>
    <dxf>
      <fill>
        <patternFill>
          <bgColor rgb="FFFFC000"/>
        </patternFill>
      </fill>
    </dxf>
    <dxf>
      <fill>
        <patternFill>
          <bgColor rgb="8EBC53"/>
        </patternFill>
      </fill>
    </dxf>
    <dxf>
      <fill>
        <patternFill>
          <bgColor rgb="E84133"/>
        </patternFill>
      </fill>
    </dxf>
    <dxf>
      <fill>
        <patternFill>
          <bgColor rgb="E84133"/>
        </patternFill>
      </fill>
    </dxf>
    <dxf>
      <fill>
        <patternFill>
          <bgColor rgb="F7A600"/>
        </patternFill>
      </fill>
    </dxf>
    <dxf>
      <font>
        <color rgb="F2F2F2"/>
      </font>
      <fill>
        <patternFill>
          <bgColor rgb="F2F2F2"/>
        </patternFill>
      </fill>
    </dxf>
    <dxf>
      <fill>
        <patternFill>
          <bgColor rgb="8EBC53"/>
        </patternFill>
      </fill>
    </dxf>
    <dxf>
      <fill>
        <patternFill>
          <bgColor rgb="E84133"/>
        </patternFill>
      </fill>
    </dxf>
    <dxf>
      <fill>
        <patternFill>
          <bgColor rgb="8EBC53"/>
        </patternFill>
      </fill>
    </dxf>
    <dxf>
      <fill>
        <patternFill>
          <bgColor rgb="F7A600"/>
        </patternFill>
      </fill>
    </dxf>
    <dxf>
      <fill>
        <patternFill>
          <bgColor rgb="8EBC53"/>
        </patternFill>
      </fill>
    </dxf>
    <dxf>
      <fill>
        <patternFill>
          <bgColor rgb="E84133"/>
        </patternFill>
      </fill>
    </dxf>
    <dxf>
      <fill>
        <patternFill>
          <bgColor rgb="8EBC53"/>
        </patternFill>
      </fill>
    </dxf>
    <dxf>
      <fill>
        <patternFill>
          <bgColor rgb="F7A6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Id">
    <xs:schema xmlns:xs="http://www.w3.org/2001/XMLSchema" xmlns="" elementFormDefault="qualified">
      <xs:element name="Report" type="Type_Report"/>
      <xs:complexType name="Type_Report">
        <xs:all>
          <xs:element name="ReportName" type="xs:string" fixed="MIRE_U"/>
          <xs:element name="SubjectId" type="xs:string"/>
          <xs:element name="ReferDate" type="xs:date"/>
          <xs:element name="Version" type="xs:string" fixed="1.3"/>
          <xs:element name="Revision" type="xs:string" minOccurs="0"/>
          <xs:element name="Language" type="xs:string" minOccurs="0"/>
          <xs:element name="TechNumber" type="xs:string" minOccurs="0"/>
          <xs:element name="Observations" type="Type_Categories"/>
        </xs:all>
      </xs:complexType>
      <xs:complexType name="Type_Categories">
        <xs:all>
          <xs:element name="AIN" type="Statistic_Type" minOccurs="0">
            <xs:annotation>
              <xs:documentation>Nombre d'établissments</xs:documentation>
            </xs:annotation>
          </xs:element>
          <xs:element name="MIR.AAK.SCM" type="InlandAusland_Waehrung" minOccurs="0">
            <xs:annotation>
              <xs:documentation>Réserves minimales.Actifs pouvant être pris en compte.Pièces suisses</xs:documentation>
            </xs:annotation>
          </xs:element>
          <xs:element name="MIR.AAK.SCN" type="InlandAusland_Waehrung" minOccurs="0">
            <xs:annotation>
              <xs:documentation>Réserves minimales.Actifs pouvant être pris en compte.Billets de banque suisses</xs:documentation>
            </xs:annotation>
          </xs:element>
          <xs:element name="MIR.AAK.GGU" type="InlandAusland_Waehrung" minOccurs="0">
            <xs:annotation>
              <xs:documentation>Réserves minimales.Actifs pouvant être pris en compte.Avoirs en comptes de virement à la BNS</xs:documentation>
            </xs:annotation>
          </xs:element>
          <xs:element name="MIR.AAK.TOT" type="InlandAusland_Waehrung" minOccurs="0">
            <xs:annotation>
              <xs:documentation>Réserves minimales.Actifs pouvant être pris en compte.Total actifs pouvant être pris en compte</xs:documentation>
            </xs:annotation>
          </xs:element>
          <xs:element name="MIR.MVE.GMP" type="InlandAusland_Waehrung_FaelligkeitMIRE" minOccurs="0">
            <xs:annotation>
              <xs:documentation>Réserves minimales.Engagements déterminants.Engagements résultant de papiers monétaires ne pouvant être attribués ni à des banques ni à la clientèle, jusqu’à trois mois d’échéance</xs:documentation>
            </xs:annotation>
          </xs:element>
          <xs:element name="MIR.MVE.VBA" type="InlandAusland_Waehrung_FaelligkeitMIRE1" minOccurs="0">
            <xs:annotation>
              <xs:documentation>Réserves minimales.Engagements déterminants.Engagements envers les banques à vue ou échéant dans les trois mois</xs:documentation>
            </xs:annotation>
          </xs:element>
          <xs:element name="MIR.MVE.KKE" type="InlandAusland_Waehrung_FaelligkeitMIRE2" minOccurs="0">
            <xs:annotation>
              <xs:documentation>Réserves minimales.Engagements déterminants.Engagements résultant des dépôts de la clientèle dénonçables (hors fonds déposés dans le cadre de la prévoyance liée ni les avoirs au jour le jour)</xs:documentation>
            </xs:annotation>
          </xs:element>
          <xs:element name="MIR.MVE.VKE" type="InlandAusland_Waehrung_FaelligkeitMIRE1" minOccurs="0">
            <xs:annotation>
              <xs:documentation>Réserves minimales.Engagements déterminants.Engagements résultant des dépôts de la clientèle à vue ou échéant dans les trois mois (y compris les avoirs au jour le jour)</xs:documentation>
            </xs:annotation>
          </xs:element>
          <xs:element name="MIR.MVE.KOB" type="InlandAusland_Waehrung_FaelligkeitMIRE" minOccurs="0">
            <xs:annotation>
              <xs:documentation>Réserves minimales.Engagements déterminants.Engagements résultant d’obligations de caisse échéant dans les trois mois</xs:documentation>
            </xs:annotation>
          </xs:element>
          <xs:element name="MIR.MVE.TOT" type="InlandAusland_Waehrung" minOccurs="0">
            <xs:annotation>
              <xs:documentation>Réserves minimales.Engagements déterminants.Total engagements déterminants</xs:documentation>
            </xs:annotation>
          </xs:element>
          <xs:element name="MIR.ERF" type="InlandAusland_Waehrung" minOccurs="0">
            <xs:annotation>
              <xs:documentation>Réserves minimales.Exigence en matière de réserves minimales</xs:documentation>
            </xs:annotation>
          </xs:element>
          <xs:element name="MIR.ERF.UEE" type="InlandAusland_Waehrung" minOccurs="0">
            <xs:annotation>
              <xs:documentation>Réserves minimales.Exigence en matière de réserves minimales.Accomplissement</xs:documentation>
            </xs:annotation>
          </xs:element>
          <xs:element name="MIR.ERF.UNE" type="InlandAusland_Waehrung" minOccurs="0">
            <xs:annotation>
              <xs:documentation>Réserves minimales.Exigence en matière de réserves minimales.Non-accomplissement</xs:documentation>
            </xs:annotation>
          </xs:element>
        </xs:all>
      </xs:complexType>
      <xs:complexType name="InlandAusland_Waehrung_FaelligkeitMIRE">
        <xs:all>
          <xs:element ref="T.CHF.B3M" minOccurs="0"/>
        </xs:all>
      </xs:complexType>
      <xs:complexType name="InlandAusland_Waehrung_FaelligkeitMIRE1">
        <xs:all>
          <xs:element ref="T.CHF.A3M" minOccurs="0"/>
        </xs:all>
      </xs:complexType>
      <xs:complexType name="InlandAusland_Waehrung_FaelligkeitMIRE2">
        <xs:all>
          <xs:element ref="T.CHF.KUE" minOccurs="0"/>
        </xs:all>
      </xs:complexType>
      <xs:complexType name="InlandAusland_Waehrung">
        <xs:all>
          <xs:element ref="T.CHF" minOccurs="0"/>
        </xs:all>
      </xs:complexType>
      <xs:complexType name="Statistic_Type">
        <xs:all/>
      </xs:complexType>
      <xs:element name="T.CHF.B3M" type="xs:double">
        <xs:annotation>
          <xs:documentation>Total suisse et étranger,Franc suisse,échéant dans les trois mois</xs:documentation>
        </xs:annotation>
      </xs:element>
      <xs:element name="T.CHF.A3M" type="xs:double">
        <xs:annotation>
          <xs:documentation>Total suisse et étranger,Franc suisse,à vue ou échéant dans les trois mois</xs:documentation>
        </xs:annotation>
      </xs:element>
      <xs:element name="T.CHF.KUE" type="xs:double">
        <xs:annotation>
          <xs:documentation>Total suisse et étranger,Franc suisse,dénonçables</xs:documentation>
        </xs:annotation>
      </xs:element>
      <xs:element name="T.CHF" type="xs:double">
        <xs:annotation>
          <xs:documentation>Total suisse et étranger,Franc suisse</xs:documentation>
        </xs:annotation>
      </xs:element>
    </xs:schema>
  </Schema>
  <Schema ID="metaDataSchemaId">
    <xs:schema xmlns:xs="http://www.w3.org/2001/XMLSchema" xmlns="" elementFormDefault="qualified">
      <xs:element name="Report" type="Type_Report"/>
      <xs:complexType name="Type_Report">
        <xs:all>
          <xs:element name="Revision" type="xs:string" fixed="0"/>
          <xs:element name="Language" type="xs:string" fixed="fr"/>
          <xs:element name="TechNumber" type="xs:string" fixed="1"/>
        </xs:all>
      </xs:complexType>
    </xs:schema>
  </Schema>
  <Map ID="1" Name="Report" RootElement="Report" SchemaID="schemaId" ShowImportExportValidationErrors="true" AutoFit="false" Append="false" PreserveSortAFLayout="true" PreserveFormat="true"/>
  <Map ID="2" Name="MetaData" RootElement="Report" SchemaID="metaDataSchemaId" ShowImportExportValidationErrors="true" AutoFit="false" Append="false" PreserveSortAFLayout="true" PreserveFormat="true"/>
</MapInfo>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ustomXml/item4.xml" Type="http://schemas.openxmlformats.org/officeDocument/2006/relationships/customXml"/><Relationship Id="rId11" Target="xmlMaps.xml" Type="http://schemas.openxmlformats.org/officeDocument/2006/relationships/xmlMaps"/><Relationship Id="rId12" Target="worksheets/sheet7.xml" Type="http://schemas.openxmlformats.org/officeDocument/2006/relationships/worksheet"/><Relationship Id="rId13" Target="worksheets/sheet8.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_rels/vmlDrawing1.vml.rels><?xml version="1.0" encoding="UTF-8" standalone="no"?><Relationships xmlns="http://schemas.openxmlformats.org/package/2006/relationships"><Relationship Id="rId1" Target="../media/image1.wmf" Type="http://schemas.openxmlformats.org/officeDocument/2006/relationships/image"/></Relationships>
</file>

<file path=xl/drawings/_rels/vmlDrawing2.vml.rels><?xml version="1.0" encoding="UTF-8" standalone="no"?><Relationships xmlns="http://schemas.openxmlformats.org/package/2006/relationships"><Relationship Id="rId1" Target="../media/image2.wmf" Type="http://schemas.openxmlformats.org/officeDocument/2006/relationships/image"/></Relationships>
</file>

<file path=xl/drawings/drawing1.xml><?xml version="1.0" encoding="utf-8"?>
<xdr:wsDr xmlns:xdr="http://schemas.openxmlformats.org/drawingml/2006/spreadsheetDrawing"/>
</file>

<file path=xl/tables/tableSingleCells1.xml><?xml version="1.0" encoding="utf-8"?>
<singleXmlCells xmlns="http://schemas.openxmlformats.org/spreadsheetml/2006/main">
  <singleXmlCell id="2" r="B3" connectionId="0">
    <xmlCellPr id="2" uniqueName="_Report_Version">
      <xmlPr mapId="1" xpath="/Report/Version" xmlDataType="string"/>
    </xmlCellPr>
  </singleXmlCell>
  <singleXmlCell id="3" r="B1" connectionId="0">
    <xmlCellPr id="3" uniqueName="_Report_ReportName">
      <xmlPr mapId="1" xpath="/Report/ReportName" xmlDataType="string"/>
    </xmlCellPr>
  </singleXmlCell>
  <singleXmlCell id="11" r="H1" connectionId="0">
    <xmlCellPr id="11" uniqueName="_Report_SubjectId">
      <xmlPr mapId="1" xpath="/Report/SubjectId" xmlDataType="string"/>
    </xmlCellPr>
  </singleXmlCell>
  <singleXmlCell id="13" r="H2" connectionId="0">
    <xmlCellPr id="13" uniqueName="_Report_ReferDate">
      <xmlPr mapId="1" xpath="/Report/ReferDate" xmlDataType="date"/>
    </xmlCellPr>
  </singleXmlCell>
  <singleXmlCell id="18" r="B4" connectionId="0">
    <xmlCellPr id="18" uniqueName="_Report_Revision">
      <xmlPr mapId="2" xpath="/Report/Revision" xmlDataType="string"/>
    </xmlCellPr>
  </singleXmlCell>
  <singleXmlCell id="19" r="B5" connectionId="0">
    <xmlCellPr id="19" uniqueName="_Report_Language">
      <xmlPr mapId="2" xpath="/Report/Language" xmlDataType="string"/>
    </xmlCellPr>
  </singleXmlCell>
  <singleXmlCell id="20" r="B6" connectionId="0">
    <xmlCellPr id="20" uniqueName="_Report_TechNumber">
      <xmlPr mapId="2" xpath="/Report/TechNumber" xmlDataType="string"/>
    </xmlCellPr>
  </singleXmlCell>
</singleXmlCells>
</file>

<file path=xl/tables/tableSingleCells2.xml><?xml version="1.0" encoding="utf-8"?>
<singleXmlCells xmlns="http://schemas.openxmlformats.org/spreadsheetml/2006/main">
  <singleXmlCell id="1" r="K29" connectionId="0">
    <xmlCellPr id="1" uniqueName="_Report_Observations_MIR.MVE.TOT_T.CHF">
      <xmlPr mapId="1" xpath="/Report/Observations/MIR.MVE.TOT/T.CHF" xmlDataType="double"/>
    </xmlCellPr>
  </singleXmlCell>
  <singleXmlCell id="4" r="K40" connectionId="0">
    <xmlCellPr id="4" uniqueName="_Report_Observations_MIR.ERF.UNE_T.CHF">
      <xmlPr mapId="1" xpath="/Report/Observations/MIR.ERF.UNE/T.CHF" xmlDataType="double"/>
    </xmlCellPr>
  </singleXmlCell>
  <singleXmlCell id="5" r="K31" connectionId="0">
    <xmlCellPr id="5" uniqueName="_Report_Observations_MIR.MVE.GMP_T.CHF.B3M">
      <xmlPr mapId="1" xpath="/Report/Observations/MIR.MVE.GMP/T.CHF.B3M" xmlDataType="double"/>
    </xmlCellPr>
  </singleXmlCell>
  <singleXmlCell id="6" r="K25" connectionId="0">
    <xmlCellPr id="6" uniqueName="_Report_Observations_MIR.AAK.GGU_T.CHF">
      <xmlPr mapId="1" xpath="/Report/Observations/MIR.AAK.GGU/T.CHF" xmlDataType="double"/>
    </xmlCellPr>
  </singleXmlCell>
  <singleXmlCell id="7" r="K37" connectionId="0">
    <xmlCellPr id="7" uniqueName="_Report_Observations_MIR.ERF_T.CHF">
      <xmlPr mapId="1" xpath="/Report/Observations/MIR.ERF/T.CHF" xmlDataType="double"/>
    </xmlCellPr>
  </singleXmlCell>
  <singleXmlCell id="8" r="K39" connectionId="0">
    <xmlCellPr id="8" uniqueName="_Report_Observations_MIR.ERF.UEE_T.CHF">
      <xmlPr mapId="1" xpath="/Report/Observations/MIR.ERF.UEE/T.CHF" xmlDataType="double"/>
    </xmlCellPr>
  </singleXmlCell>
  <singleXmlCell id="9" r="K21" connectionId="0">
    <xmlCellPr id="9" uniqueName="_Report_Observations_MIR.AAK.TOT_T.CHF">
      <xmlPr mapId="1" xpath="/Report/Observations/MIR.AAK.TOT/T.CHF" xmlDataType="double"/>
    </xmlCellPr>
  </singleXmlCell>
  <singleXmlCell id="10" r="K32" connectionId="0">
    <xmlCellPr id="10" uniqueName="_Report_Observations_MIR.MVE.VBA_T.CHF.A3M">
      <xmlPr mapId="1" xpath="/Report/Observations/MIR.MVE.VBA/T.CHF.A3M" xmlDataType="double"/>
    </xmlCellPr>
  </singleXmlCell>
  <singleXmlCell id="12" r="K33" connectionId="0">
    <xmlCellPr id="12" uniqueName="_Report_Observations_MIR.MVE.KKE_T.CHF.KUE">
      <xmlPr mapId="1" xpath="/Report/Observations/MIR.MVE.KKE/T.CHF.KUE" xmlDataType="double"/>
    </xmlCellPr>
  </singleXmlCell>
  <singleXmlCell id="14" r="K23" connectionId="0">
    <xmlCellPr id="14" uniqueName="_Report_Observations_MIR.AAK.SCM_T.CHF">
      <xmlPr mapId="1" xpath="/Report/Observations/MIR.AAK.SCM/T.CHF" xmlDataType="double"/>
    </xmlCellPr>
  </singleXmlCell>
  <singleXmlCell id="15" r="K34" connectionId="0">
    <xmlCellPr id="15" uniqueName="_Report_Observations_MIR.MVE.VKE_T.CHF.A3M">
      <xmlPr mapId="1" xpath="/Report/Observations/MIR.MVE.VKE/T.CHF.A3M" xmlDataType="double"/>
    </xmlCellPr>
  </singleXmlCell>
  <singleXmlCell id="16" r="K24" connectionId="0">
    <xmlCellPr id="16" uniqueName="_Report_Observations_MIR.AAK.SCN_T.CHF">
      <xmlPr mapId="1" xpath="/Report/Observations/MIR.AAK.SCN/T.CHF" xmlDataType="double"/>
    </xmlCellPr>
  </singleXmlCell>
  <singleXmlCell id="17" r="K35" connectionId="0">
    <xmlCellPr id="17" uniqueName="_Report_Observations_MIR.MVE.KOB_T.CHF.B3M">
      <xmlPr mapId="1" xpath="/Report/Observations/MIR.MVE.KOB/T.CHF.B3M" xmlDataType="double"/>
    </xmlCellPr>
  </singleXmlCell>
</singleXmlCell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drawings/vmlDrawing1.vml" Type="http://schemas.openxmlformats.org/officeDocument/2006/relationships/vmlDrawing"/><Relationship Id="rId4" Target="../tables/tableSingleCells1.xml" Type="http://schemas.openxmlformats.org/officeDocument/2006/relationships/tableSingleCells"/></Relationships>
</file>

<file path=xl/worksheets/_rels/sheet2.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tables/tableSingleCells2.xml" Type="http://schemas.openxmlformats.org/officeDocument/2006/relationships/tableSingleCells"/><Relationship Id="rId4" Target="../drawings/drawing1.xml" Type="http://schemas.openxmlformats.org/officeDocument/2006/relationships/drawing"/><Relationship Id="rId5" Target="../comments6.xml" Type="http://schemas.openxmlformats.org/officeDocument/2006/relationships/comments"/><Relationship Id="rId6" Target="../drawings/vmlDrawing3.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62"/>
  <sheetViews>
    <sheetView showGridLines="0" showRowColHeaders="0" tabSelected="1" zoomScale="80" zoomScaleNormal="80" workbookViewId="0" showZeros="true">
      <selection activeCell="H1" sqref="H1"/>
    </sheetView>
  </sheetViews>
  <sheetFormatPr baseColWidth="10" defaultColWidth="11.453125" defaultRowHeight="14" x14ac:dyDescent="0.3"/>
  <cols>
    <col min="1" max="1" customWidth="true" style="10" width="0.81640625"/>
    <col min="2" max="2" customWidth="true" style="10" width="17.26953125"/>
    <col min="3" max="3" customWidth="true" style="10" width="12.54296875"/>
    <col min="4" max="5" customWidth="true" style="10" width="18.7265625"/>
    <col min="6" max="6" customWidth="true" style="10" width="8.54296875"/>
    <col min="7" max="7" customWidth="true" style="10" width="12.7265625"/>
    <col min="8" max="8" customWidth="true" style="10" width="15.0"/>
    <col min="9" max="9" customWidth="true" style="10" width="7.26953125"/>
    <col min="10" max="16384" style="10" width="11.453125"/>
  </cols>
  <sheetData>
    <row r="1" spans="1:10" ht="20.149999999999999" customHeight="1" x14ac:dyDescent="0.3">
      <c r="B1" s="43" t="s">
        <v>9</v>
      </c>
      <c r="C1" s="86" t="s">
        <v>10</v>
      </c>
      <c r="G1" s="77" t="s">
        <v>62</v>
      </c>
      <c r="H1" s="100" t="s">
        <v>0</v>
      </c>
      <c r="J1" s="3" t="s">
        <v>12</v>
      </c>
    </row>
    <row r="2" spans="1:10" ht="20.149999999999999" customHeight="1" x14ac:dyDescent="0.3">
      <c r="B2" s="43" t="s">
        <v>8</v>
      </c>
      <c r="C2" s="86" t="s">
        <v>64</v>
      </c>
      <c r="G2" s="77" t="s">
        <v>11</v>
      </c>
      <c r="H2" s="88" t="s">
        <v>54</v>
      </c>
    </row>
    <row r="3" spans="1:10" ht="20.149999999999999" customHeight="1" x14ac:dyDescent="0.3">
      <c r="B3" s="87" t="s">
        <v>74</v>
      </c>
      <c r="C3" s="86" t="s">
        <v>53</v>
      </c>
    </row>
    <row r="4" spans="1:10" ht="20.149999999999999" customHeight="1" x14ac:dyDescent="0.3">
      <c r="B4" s="87" t="s">
        <v>75</v>
      </c>
      <c r="C4" s="86" t="s">
        <v>65</v>
      </c>
      <c r="D4" s="29"/>
      <c r="E4" s="29"/>
    </row>
    <row r="5" spans="1:10" ht="20.149999999999999" customHeight="1" x14ac:dyDescent="0.3">
      <c r="B5" s="87" t="s">
        <v>52</v>
      </c>
      <c r="C5" s="86" t="s">
        <v>66</v>
      </c>
      <c r="D5" s="29"/>
      <c r="E5" s="29"/>
      <c r="G5" s="20"/>
      <c r="H5" s="20"/>
      <c r="I5" s="20"/>
    </row>
    <row r="6" spans="1:10" s="20" customFormat="1" ht="20.149999999999999" customHeight="1" x14ac:dyDescent="0.3">
      <c r="B6" s="102" t="s">
        <v>79</v>
      </c>
      <c r="C6" s="86" t="s">
        <v>63</v>
      </c>
      <c r="D6" s="29"/>
      <c r="E6" s="29"/>
    </row>
    <row r="7" spans="1:10" s="20" customFormat="1" ht="40" customHeight="1" x14ac:dyDescent="0.4">
      <c r="B7" s="105" t="s">
        <v>13</v>
      </c>
      <c r="C7" s="105"/>
      <c r="D7" s="105"/>
      <c r="E7" s="105"/>
      <c r="F7" s="105"/>
      <c r="G7" s="105"/>
      <c r="H7" s="105"/>
    </row>
    <row r="8" spans="1:10" s="20" customFormat="1" ht="21" customHeight="1" x14ac:dyDescent="0.3">
      <c r="B8" s="106" t="s">
        <v>14</v>
      </c>
      <c r="C8" s="106"/>
      <c r="D8" s="106"/>
      <c r="E8" s="106"/>
      <c r="F8" s="106"/>
      <c r="G8" s="106"/>
      <c r="H8" s="106"/>
    </row>
    <row r="9" spans="1:10" s="20" customFormat="1" ht="21" hidden="1" customHeight="1" x14ac:dyDescent="0.3">
      <c r="B9" s="82"/>
      <c r="C9" s="82"/>
      <c r="D9" s="82"/>
      <c r="E9" s="82"/>
      <c r="F9" s="82"/>
      <c r="G9" s="82"/>
      <c r="H9" s="83"/>
    </row>
    <row r="10" spans="1:10" ht="27" customHeight="1" x14ac:dyDescent="0.3">
      <c r="B10" s="26"/>
    </row>
    <row r="11" spans="1:10" ht="18" customHeight="1" x14ac:dyDescent="0.3">
      <c r="A11" s="4"/>
      <c r="B11" s="5"/>
      <c r="C11" s="5"/>
      <c r="D11" s="109"/>
      <c r="E11" s="109"/>
      <c r="F11" s="109"/>
      <c r="G11" s="109"/>
      <c r="H11" s="5"/>
    </row>
    <row r="12" spans="1:10" ht="36" customHeight="1" x14ac:dyDescent="0.3">
      <c r="A12" s="4"/>
      <c r="B12" s="6" t="s">
        <v>55</v>
      </c>
      <c r="C12" s="5"/>
      <c r="D12" s="115"/>
      <c r="E12" s="115"/>
      <c r="F12" s="115"/>
      <c r="G12" s="115"/>
      <c r="H12" s="115"/>
    </row>
    <row r="13" spans="1:10" s="57" customFormat="1" ht="12.5" x14ac:dyDescent="0.25">
      <c r="D13" s="108"/>
      <c r="E13" s="108"/>
      <c r="F13" s="108"/>
      <c r="G13" s="108"/>
    </row>
    <row r="14" spans="1:10" s="57" customFormat="1" ht="12.5" hidden="1" x14ac:dyDescent="0.25">
      <c r="D14" s="108"/>
      <c r="E14" s="108"/>
      <c r="F14" s="108"/>
      <c r="G14" s="108"/>
    </row>
    <row r="15" spans="1:10" s="57" customFormat="1" ht="12.5" hidden="1" x14ac:dyDescent="0.25">
      <c r="D15" s="108"/>
      <c r="E15" s="108"/>
      <c r="F15" s="108"/>
      <c r="G15" s="108"/>
    </row>
    <row r="16" spans="1:10" s="57" customFormat="1" ht="12.5" hidden="1" x14ac:dyDescent="0.25">
      <c r="D16" s="108"/>
      <c r="E16" s="108"/>
      <c r="F16" s="108"/>
      <c r="G16" s="108"/>
    </row>
    <row r="17" spans="1:16" s="57" customFormat="1" ht="12.5" hidden="1" x14ac:dyDescent="0.25">
      <c r="D17" s="108"/>
      <c r="E17" s="108"/>
      <c r="F17" s="108"/>
      <c r="G17" s="108"/>
    </row>
    <row r="18" spans="1:16" ht="20.149999999999999" hidden="1" customHeight="1" x14ac:dyDescent="0.3">
      <c r="A18" s="4"/>
      <c r="B18" s="6"/>
      <c r="C18" s="5"/>
      <c r="D18" s="7"/>
      <c r="E18" s="7"/>
      <c r="F18" s="7"/>
      <c r="G18" s="7"/>
      <c r="H18" s="5"/>
    </row>
    <row r="19" spans="1:16" ht="15" customHeight="1" x14ac:dyDescent="0.3">
      <c r="B19" s="6"/>
      <c r="C19" s="5"/>
      <c r="D19" s="7"/>
      <c r="E19" s="7"/>
      <c r="F19" s="7"/>
      <c r="G19" s="7"/>
      <c r="H19" s="5"/>
    </row>
    <row r="20" spans="1:16" ht="15" customHeight="1" x14ac:dyDescent="0.3">
      <c r="B20" s="6" t="s">
        <v>67</v>
      </c>
      <c r="C20" s="96"/>
      <c r="D20" s="7" t="s">
        <v>58</v>
      </c>
      <c r="E20" s="7" t="s">
        <v>59</v>
      </c>
      <c r="F20" s="7"/>
      <c r="G20" s="7"/>
      <c r="H20" s="5"/>
    </row>
    <row r="21" spans="1:16" x14ac:dyDescent="0.3">
      <c r="B21" s="6"/>
      <c r="C21" s="96" t="s">
        <v>60</v>
      </c>
      <c r="D21" s="7">
        <f>Validation!B5</f>
      </c>
      <c r="E21" s="7"/>
      <c r="F21" s="7"/>
      <c r="G21" s="7"/>
      <c r="H21" s="5"/>
    </row>
    <row r="22">
      <c r="C22" t="s" s="10">
        <v>8</v>
      </c>
      <c r="D22" s="10">
        <f>Validation!B9</f>
      </c>
    </row>
    <row r="23" spans="1:16" hidden="1" x14ac:dyDescent="0.3">
      <c r="B23" s="6"/>
      <c r="C23" s="96"/>
      <c r="D23" s="7"/>
      <c r="E23" s="7"/>
      <c r="F23" s="7"/>
      <c r="G23" s="7"/>
      <c r="H23" s="5"/>
    </row>
    <row r="24" spans="1:16" s="20" customFormat="1" hidden="1" x14ac:dyDescent="0.3">
      <c r="B24" s="6"/>
      <c r="C24" s="5"/>
      <c r="D24" s="7"/>
      <c r="E24" s="7"/>
      <c r="F24" s="7"/>
      <c r="G24" s="7"/>
      <c r="H24" s="5"/>
    </row>
    <row r="25" spans="1:16" hidden="1" x14ac:dyDescent="0.3">
      <c r="B25" s="6"/>
      <c r="C25" s="5"/>
      <c r="D25" s="7"/>
      <c r="E25" s="7"/>
      <c r="F25" s="7"/>
      <c r="G25" s="7"/>
      <c r="H25" s="5"/>
    </row>
    <row r="26" spans="1:16" ht="15" customHeight="1" x14ac:dyDescent="0.3">
      <c r="B26" s="6"/>
      <c r="C26" s="5"/>
      <c r="D26" s="7"/>
      <c r="E26" s="7"/>
      <c r="F26" s="7"/>
      <c r="G26" s="7"/>
      <c r="H26" s="5"/>
      <c r="P26" s="2"/>
    </row>
    <row r="27" spans="1:16" s="20" customFormat="1" ht="41.25" customHeight="1" x14ac:dyDescent="0.3">
      <c r="B27" s="112" t="s">
        <v>15</v>
      </c>
      <c r="C27" s="113"/>
      <c r="D27" s="113"/>
      <c r="E27" s="113"/>
      <c r="F27" s="113"/>
      <c r="G27" s="113"/>
      <c r="H27" s="114"/>
    </row>
    <row r="28" spans="1:16" s="20" customFormat="1" x14ac:dyDescent="0.3">
      <c r="B28" s="11"/>
      <c r="C28" s="11"/>
      <c r="D28" s="11"/>
      <c r="E28" s="11"/>
      <c r="F28" s="11"/>
      <c r="G28" s="11"/>
      <c r="H28" s="11"/>
    </row>
    <row r="29" spans="1:16" s="20" customFormat="1" ht="21" customHeight="1" x14ac:dyDescent="0.3">
      <c r="B29" s="110" t="s">
        <v>68</v>
      </c>
      <c r="C29" s="111"/>
      <c r="D29" s="111"/>
      <c r="E29" s="111"/>
      <c r="F29" s="111"/>
      <c r="G29" s="111"/>
      <c r="H29" s="111"/>
    </row>
    <row r="30" spans="1:16" s="20" customFormat="1" x14ac:dyDescent="0.3">
      <c r="B30" s="13" t="s">
        <v>78</v>
      </c>
      <c r="C30" s="80"/>
      <c r="D30" s="80"/>
      <c r="E30" s="80"/>
      <c r="F30" s="80"/>
      <c r="G30" s="80"/>
      <c r="H30" s="80"/>
    </row>
    <row r="31" spans="1:16" s="20" customFormat="1" ht="21" customHeight="1" x14ac:dyDescent="0.3">
      <c r="B31" s="107" t="s">
        <v>16</v>
      </c>
      <c r="C31" s="107"/>
      <c r="D31" s="107"/>
      <c r="E31" s="107"/>
      <c r="F31" s="107"/>
      <c r="G31" s="107"/>
      <c r="H31" s="107"/>
    </row>
    <row r="32" spans="1:16" x14ac:dyDescent="0.3">
      <c r="B32" s="107" t="str">
        <f><![CDATA["en précisant votre code ("&H1&"), le nom de l’enquête ("&B1&") et la date de référence ("&IF(ISTEXT(H2),H2,DAY(H2)&"."&MONTH(H2)&"."&YEAR(H2))&")."]]></f>
        <v>en précisant votre code (XXXXXX), le nom de l’enquête (MIRE_U) et la date de référence (jj.mm.aaaa).</v>
      </c>
      <c r="C32" s="107"/>
      <c r="D32" s="107"/>
      <c r="E32" s="107"/>
      <c r="F32" s="107"/>
      <c r="G32" s="107"/>
      <c r="H32" s="107"/>
    </row>
    <row r="33" spans="2:11" ht="15" customHeight="1" x14ac:dyDescent="0.3">
      <c r="B33" s="8"/>
      <c r="C33" s="9"/>
      <c r="D33" s="9"/>
      <c r="E33" s="9"/>
      <c r="F33" s="9"/>
      <c r="G33" s="9"/>
      <c r="H33" s="9"/>
    </row>
    <row r="34" spans="2:11" ht="21" customHeight="1" x14ac:dyDescent="0.3">
      <c r="B34" s="90" t="s">
        <v>17</v>
      </c>
      <c r="C34" s="91"/>
      <c r="D34" s="91"/>
      <c r="E34" s="91"/>
      <c r="F34" s="92" t="s">
        <v>70</v>
      </c>
      <c r="G34" s="91"/>
      <c r="H34" s="93" t="str">
        <f>HYPERLINK("mailto:forms@snb.ch?subject="&amp;H37&amp;" Commande de formules","forms@snb.ch")</f>
        <v>forms@snb.ch</v>
      </c>
    </row>
    <row r="35" spans="2:11" x14ac:dyDescent="0.3">
      <c r="B35" s="90" t="s">
        <v>73</v>
      </c>
      <c r="C35" s="91"/>
      <c r="D35" s="91"/>
      <c r="E35" s="91"/>
      <c r="F35" s="94" t="s">
        <v>56</v>
      </c>
      <c r="G35" s="91"/>
      <c r="H35" s="93" t="str">
        <f>HYPERLINK("mailto:statistik.erhebungen@snb.ch?subject="&amp;H37&amp;" Demande","statistik.erhebungen@snb.ch")</f>
        <v>statistik.erhebungen@snb.ch</v>
      </c>
    </row>
    <row r="36" spans="2:11" x14ac:dyDescent="0.3">
      <c r="B36" s="90" t="s">
        <v>18</v>
      </c>
      <c r="C36" s="91"/>
      <c r="D36" s="91"/>
      <c r="E36" s="91"/>
      <c r="F36" s="94"/>
      <c r="G36" s="91"/>
      <c r="H36" s="93"/>
      <c r="K36" s="1"/>
    </row>
    <row r="37" spans="2:11" x14ac:dyDescent="0.3">
      <c r="B37" s="90" t="s">
        <v>19</v>
      </c>
      <c r="C37" s="91"/>
      <c r="D37" s="91"/>
      <c r="E37" s="91"/>
      <c r="F37" s="94" t="s">
        <v>57</v>
      </c>
      <c r="G37" s="91"/>
      <c r="H37" s="94" t="str">
        <f><![CDATA[H1&" "&""&B1&" "&IF(ISTEXT(H2),H2,DAY(H2)&"."&MONTH(H2)&"."&YEAR(H2))]]></f>
        <v>XXXXXX MIRE_U jj.mm.aaaa</v>
      </c>
      <c r="K37" s="1"/>
    </row>
    <row r="38" spans="2:11" x14ac:dyDescent="0.3">
      <c r="B38" s="90" t="s">
        <v>61</v>
      </c>
      <c r="C38" s="91"/>
      <c r="D38" s="91"/>
      <c r="E38" s="91"/>
      <c r="F38" s="12"/>
      <c r="G38" s="12"/>
      <c r="H38" s="12"/>
    </row>
    <row r="39" spans="2:11" x14ac:dyDescent="0.3">
      <c r="B39" s="78"/>
      <c r="C39" s="79"/>
      <c r="D39" s="79"/>
      <c r="E39" s="79"/>
      <c r="F39" s="79"/>
      <c r="G39" s="79"/>
      <c r="H39" s="79"/>
    </row>
    <row r="40" spans="2:11" ht="13" customHeight="1" x14ac:dyDescent="0.3">
      <c r="C40" s="12"/>
      <c r="D40" s="12"/>
      <c r="E40" s="12"/>
      <c r="F40" s="12"/>
      <c r="G40" s="12"/>
      <c r="H40" s="12"/>
    </row>
    <row r="60" spans="2:2" x14ac:dyDescent="0.3">
      <c r="B60" s="101"/>
    </row>
    <row r="62" spans="2:2" x14ac:dyDescent="0.3">
      <c r="B62" s="101"/>
    </row>
  </sheetData>
  <sheetProtection sheet="true" objects="true" selectLockedCells="false" selectUnlockedCells="false" formatCells="true" formatColumns="true" formatRows="true" insertColumns="true" insertRows="true" insertHyperlinks="true" deleteColumns="true" deleteRows="true" sort="true" autoFilter="true" pivotTables="true" scenarios="true"/>
  <customSheetViews>
    <customSheetView guid="{CB120B31-F776-4B30-B33D-0B8FCFE1E658}" scale="80" showPageBreaks="1" showGridLines="0" printArea="1" hiddenRows="1">
      <selection activeCell="H3" sqref="H3"/>
      <pageMargins left="0.62992125984251968" right="0.6692913385826772" top="1.1417322834645669" bottom="0.59055118110236227" header="0.35433070866141736" footer="0.31496062992125984"/>
      <printOptions horizontalCentered="1" verticalCentered="1"/>
      <pageSetup paperSize="9" scale="90" orientation="portrait" r:id="rId1"/>
      <headerFooter>
        <oddHeader>&amp;R&amp;G</oddHeader>
        <oddFooter>&amp;L&amp;8&amp;D - &amp;T</oddFooter>
      </headerFooter>
    </customSheetView>
  </customSheetViews>
  <mergeCells count="13">
    <mergeCell ref="B7:H7"/>
    <mergeCell ref="B8:H8"/>
    <mergeCell ref="B32:H32"/>
    <mergeCell ref="D17:G17"/>
    <mergeCell ref="D11:G11"/>
    <mergeCell ref="D13:G13"/>
    <mergeCell ref="D14:G14"/>
    <mergeCell ref="B29:H29"/>
    <mergeCell ref="B27:H27"/>
    <mergeCell ref="D12:H12"/>
    <mergeCell ref="D15:G15"/>
    <mergeCell ref="D16:G16"/>
    <mergeCell ref="B31:H31"/>
  </mergeCells>
  <conditionalFormatting sqref="D12">
    <cfRule type="containsBlanks" dxfId="2" priority="3">
      <formula>LEN(TRIM(D12))=0</formula>
    </cfRule>
  </conditionalFormatting>
  <conditionalFormatting sqref="H2">
    <cfRule type="cellIs" dxfId="1" priority="2" operator="equal">
      <formula>"jj.mm.aaaa"</formula>
    </cfRule>
  </conditionalFormatting>
  <conditionalFormatting sqref="H1">
    <cfRule type="cellIs" dxfId="0" priority="1" operator="equal">
      <formula>"XXXXXX"</formula>
    </cfRule>
  </conditionalFormatting>
  <conditionalFormatting sqref="D21:D22">
    <cfRule type="expression" dxfId="12" priority="4">
      <formula>AND(D21=0,NOT(ISBLANK(D21)))</formula>
    </cfRule>
    <cfRule type="expression" dxfId="13" priority="5">
      <formula>D21&gt;0</formula>
    </cfRule>
  </conditionalFormatting>
  <conditionalFormatting sqref="D21:E22">
    <cfRule type="expression" dxfId="14" priority="6">
      <formula>AND(D21=0,NOT(ISBLANK(D21)))</formula>
    </cfRule>
    <cfRule type="expression" dxfId="15" priority="7">
      <formula>D21&gt;0</formula>
    </cfRule>
  </conditionalFormatting>
  <dataValidations count="1">
    <dataValidation type="custom" allowBlank="1" showInputMessage="1" showErrorMessage="1" sqref="H1" xr:uid="{00000000-0002-0000-0000-000000000000}">
      <formula1>AND(VALUE(I_SubjectId) &gt; 100000,VALUE(I_SubjectId) &lt; 1000000)</formula1>
    </dataValidation>
  </dataValidations>
  <printOptions horizontalCentered="1" verticalCentered="1"/>
  <pageMargins left="0.62992125984251968" right="0.6692913385826772" top="0.78740157480314965" bottom="0.59055118110236227" header="0.35433070866141736" footer="0.31496062992125984"/>
  <pageSetup paperSize="9" scale="85" orientation="portrait" r:id="rId2"/>
  <headerFooter>
    <oddHeader>&amp;R&amp;G</oddHeader>
    <oddFooter>&amp;L&amp;8&amp;D - &amp;T</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F54"/>
  <sheetViews>
    <sheetView showGridLines="0" showRowColHeaders="0" showZeros="true" topLeftCell="B1" zoomScale="80" zoomScaleNormal="80" workbookViewId="0">
      <pane xSplit="9" ySplit="20" topLeftCell="K21" activePane="bottomRight" state="frozen"/>
      <selection activeCell="D49" sqref="D49"/>
      <selection pane="topRight" activeCell="D49" sqref="D49"/>
      <selection pane="bottomLeft" activeCell="D49" sqref="D49"/>
      <selection pane="bottomRight" activeCell="K21" sqref="K21"/>
    </sheetView>
  </sheetViews>
  <sheetFormatPr baseColWidth="10" defaultColWidth="11.54296875" defaultRowHeight="12.5" x14ac:dyDescent="0.25"/>
  <cols>
    <col min="15" max="17" customWidth="true" style="14" width="11.7265625"/>
    <col min="1" max="1" customWidth="true" hidden="true" style="14" width="1.81640625"/>
    <col min="2" max="2" bestFit="true" customWidth="true" style="14" width="13.453125"/>
    <col min="3" max="3" customWidth="true" hidden="true" style="14" width="9.7265625"/>
    <col min="4" max="4" customWidth="true" style="14" width="50.7265625"/>
    <col min="5" max="6" customWidth="true" hidden="true" style="14" width="4.7265625"/>
    <col min="7" max="7" customWidth="true" style="14" width="4.7265625"/>
    <col min="8" max="9" customWidth="true" hidden="true" style="47" width="5.7265625"/>
    <col min="10" max="10" customWidth="true" hidden="true" style="14" width="18.81640625"/>
    <col min="11" max="11" customWidth="true" style="14" width="18.453125"/>
    <col min="12" max="12" customWidth="true" style="14" width="2.7265625"/>
    <col min="13" max="13" customWidth="true" style="14" width="9.54296875"/>
    <col min="14" max="14" customWidth="true" style="14" width="12.78125"/>
    <col min="18" max="21" customWidth="true" style="14" width="11.0"/>
    <col min="22" max="22" bestFit="true" customWidth="true" style="98" width="16.26953125"/>
    <col min="23" max="16384" style="14" width="11.54296875"/>
  </cols>
  <sheetData>
    <row r="1" spans="1:22" ht="22" customHeight="1" x14ac:dyDescent="0.4">
      <c r="A1" s="15"/>
      <c r="B1" s="43" t="str">
        <f>I_ReportName</f>
        <v>MIRE_U</v>
      </c>
      <c r="D1" s="11" t="s">
        <v>20</v>
      </c>
      <c r="E1" s="15"/>
      <c r="F1" s="15"/>
      <c r="G1" s="15"/>
      <c r="I1" s="48"/>
      <c r="K1" s="99" t="s">
        <v>13</v>
      </c>
      <c r="L1" s="97"/>
      <c r="M1" s="97"/>
      <c r="N1" s="97"/>
      <c r="O1" s="58"/>
      <c r="P1" s="23"/>
      <c r="Q1" s="23"/>
    </row>
    <row r="2" spans="1:22" ht="22" customHeight="1" x14ac:dyDescent="0.4">
      <c r="A2" s="15"/>
      <c r="B2" s="43" t="s">
        <v>8</v>
      </c>
      <c r="D2" s="11" t="s">
        <v>69</v>
      </c>
      <c r="E2" s="15"/>
      <c r="F2" s="15"/>
      <c r="G2" s="15"/>
      <c r="I2" s="48"/>
      <c r="K2" s="97"/>
      <c r="L2" s="97"/>
      <c r="M2" s="97"/>
      <c r="N2" s="97"/>
      <c r="O2" s="24"/>
      <c r="P2" s="24"/>
      <c r="Q2" s="24"/>
    </row>
    <row r="3" spans="1:22" ht="22" customHeight="1" x14ac:dyDescent="0.3">
      <c r="A3" s="15"/>
      <c r="B3" s="43" t="str">
        <f>I_SubjectId</f>
        <v>XXXXXX</v>
      </c>
      <c r="D3" s="11" t="s">
        <v>62</v>
      </c>
      <c r="E3" s="15"/>
      <c r="F3" s="15"/>
      <c r="G3" s="15"/>
      <c r="I3" s="48"/>
      <c r="K3" s="38"/>
      <c r="N3" s="25"/>
      <c r="O3" s="25"/>
      <c r="P3" s="25"/>
      <c r="Q3" s="25"/>
    </row>
    <row r="4" spans="1:22" ht="22" customHeight="1" x14ac:dyDescent="0.25">
      <c r="A4" s="19"/>
      <c r="B4" s="44" t="str">
        <f>I_ReferDate</f>
        <v>jj.mm.aaaa</v>
      </c>
      <c r="D4" s="11" t="s">
        <v>21</v>
      </c>
      <c r="E4" s="19"/>
      <c r="F4" s="19"/>
      <c r="G4" s="19"/>
      <c r="I4" s="48"/>
    </row>
    <row r="5" spans="1:22" s="21" customFormat="1" ht="20.149999999999999" customHeight="1" x14ac:dyDescent="0.25">
      <c r="A5" s="45"/>
      <c r="B5" s="89">
        <f>COUNTIFS(N21:O40,"*ERROR*")</f>
      </c>
      <c r="C5" s="84"/>
      <c r="D5" s="95" t="s">
        <v>58</v>
      </c>
      <c r="E5" s="45"/>
      <c r="F5" s="45"/>
      <c r="G5" s="57"/>
      <c r="H5" s="49"/>
      <c r="I5" s="50"/>
      <c r="J5" s="45"/>
      <c r="K5" s="98" t="s">
        <v>22</v>
      </c>
      <c r="L5" s="98"/>
      <c r="S5" s="14"/>
      <c r="T5" s="14"/>
      <c r="U5" s="14"/>
      <c r="V5" s="98"/>
    </row>
    <row r="6" spans="1:22" s="21" customFormat="1" ht="20.149999999999999" customHeight="1" x14ac:dyDescent="0.25">
      <c r="A6" s="85"/>
      <c r="B6" s="89">
        <f>COUNTIFS(N21:O40,"*WARNING*")</f>
      </c>
      <c r="C6" s="85"/>
      <c r="D6" s="95" t="s">
        <v>59</v>
      </c>
      <c r="E6" s="85"/>
      <c r="F6" s="85"/>
      <c r="G6" s="85"/>
      <c r="H6" s="49"/>
      <c r="I6" s="50"/>
      <c r="J6" s="85"/>
      <c r="K6" s="98"/>
      <c r="L6" s="98"/>
      <c r="S6" s="14"/>
      <c r="T6" s="14"/>
      <c r="U6" s="14"/>
      <c r="V6" s="98"/>
    </row>
    <row r="7" spans="1:22" ht="15" hidden="1" customHeight="1" x14ac:dyDescent="0.25">
      <c r="A7" s="45"/>
      <c r="B7" s="89"/>
      <c r="C7" s="84"/>
      <c r="D7" s="84"/>
      <c r="E7" s="45"/>
      <c r="F7" s="45"/>
      <c r="G7" s="57"/>
      <c r="H7" s="50"/>
      <c r="I7" s="50"/>
      <c r="J7" s="45"/>
      <c r="K7" s="98"/>
      <c r="L7" s="98"/>
    </row>
    <row r="8" spans="1:22" ht="15" hidden="1" customHeight="1" x14ac:dyDescent="0.25">
      <c r="A8" s="45"/>
      <c r="B8" s="45"/>
      <c r="C8" s="45"/>
      <c r="D8" s="45"/>
      <c r="E8" s="45"/>
      <c r="F8" s="45"/>
      <c r="G8" s="57"/>
      <c r="H8" s="50"/>
      <c r="I8" s="50"/>
      <c r="J8" s="45"/>
      <c r="K8" s="98"/>
      <c r="L8" s="98"/>
    </row>
    <row r="9" spans="1:22" ht="15" hidden="1" customHeight="1" x14ac:dyDescent="0.25">
      <c r="A9" s="45"/>
      <c r="B9" s="45"/>
      <c r="C9" s="45"/>
      <c r="D9" s="45"/>
      <c r="E9" s="45"/>
      <c r="F9" s="45"/>
      <c r="G9" s="57"/>
      <c r="H9" s="50"/>
      <c r="I9" s="50"/>
      <c r="J9" s="45"/>
      <c r="K9" s="98"/>
      <c r="L9" s="98"/>
    </row>
    <row r="10" spans="1:22" ht="15" hidden="1" customHeight="1" x14ac:dyDescent="0.25">
      <c r="A10" s="45"/>
      <c r="B10" s="45"/>
      <c r="C10" s="45"/>
      <c r="D10" s="45"/>
      <c r="E10" s="45"/>
      <c r="F10" s="45"/>
      <c r="G10" s="57"/>
      <c r="H10" s="50"/>
      <c r="I10" s="50"/>
      <c r="J10" s="45"/>
      <c r="K10" s="98"/>
      <c r="L10" s="98"/>
    </row>
    <row r="11" spans="1:22" ht="15" hidden="1" customHeight="1" x14ac:dyDescent="0.25">
      <c r="A11" s="45"/>
      <c r="B11" s="45"/>
      <c r="C11" s="45"/>
      <c r="D11" s="45"/>
      <c r="E11" s="45"/>
      <c r="F11" s="45"/>
      <c r="G11" s="57"/>
      <c r="H11" s="50"/>
      <c r="I11" s="50"/>
      <c r="J11" s="45"/>
      <c r="K11" s="98"/>
      <c r="L11" s="98"/>
    </row>
    <row r="12" spans="1:22" ht="15" hidden="1" customHeight="1" x14ac:dyDescent="0.25">
      <c r="A12" s="45"/>
      <c r="B12" s="45"/>
      <c r="C12" s="45"/>
      <c r="D12" s="45"/>
      <c r="E12" s="45"/>
      <c r="F12" s="45"/>
      <c r="G12" s="57"/>
      <c r="H12" s="50"/>
      <c r="I12" s="50"/>
      <c r="J12" s="45"/>
      <c r="K12" s="98"/>
      <c r="L12" s="98"/>
    </row>
    <row r="13" spans="1:22" ht="15" hidden="1" customHeight="1" x14ac:dyDescent="0.25">
      <c r="A13" s="45"/>
      <c r="B13" s="45"/>
      <c r="C13" s="45"/>
      <c r="D13" s="45"/>
      <c r="E13" s="45"/>
      <c r="F13" s="45"/>
      <c r="G13" s="57"/>
      <c r="H13" s="50"/>
      <c r="I13" s="50"/>
      <c r="J13" s="45"/>
      <c r="K13" s="98"/>
      <c r="L13" s="98"/>
    </row>
    <row r="14" spans="1:22" ht="15" hidden="1" customHeight="1" x14ac:dyDescent="0.25">
      <c r="A14" s="45"/>
      <c r="B14" s="45"/>
      <c r="C14" s="45"/>
      <c r="D14" s="45"/>
      <c r="E14" s="45"/>
      <c r="F14" s="45"/>
      <c r="G14" s="57"/>
      <c r="H14" s="50"/>
      <c r="I14" s="50"/>
      <c r="J14" s="45"/>
      <c r="K14" s="98"/>
      <c r="L14" s="98"/>
    </row>
    <row r="15" spans="1:22" ht="15" customHeight="1" x14ac:dyDescent="0.25">
      <c r="A15" s="45"/>
      <c r="B15" s="45"/>
      <c r="C15" s="45"/>
      <c r="D15" s="45"/>
      <c r="E15" s="45"/>
      <c r="F15" s="45"/>
      <c r="G15" s="57"/>
      <c r="H15" s="50"/>
      <c r="I15" s="50"/>
      <c r="J15" s="45"/>
      <c r="K15" s="98"/>
      <c r="L15" s="98"/>
    </row>
    <row r="16" spans="1:22" ht="39.75" customHeight="1" x14ac:dyDescent="0.25">
      <c r="A16" s="27"/>
      <c r="B16" s="27"/>
      <c r="C16" s="27"/>
      <c r="D16" s="28"/>
      <c r="E16" s="27"/>
      <c r="F16" s="27"/>
      <c r="G16" s="34"/>
      <c r="H16" s="51"/>
      <c r="I16" s="51"/>
      <c r="J16" s="28"/>
      <c r="K16" s="59" t="s">
        <v>23</v>
      </c>
      <c r="L16" s="34"/>
    </row>
    <row r="17" spans="1:32" ht="45.75" customHeight="1" x14ac:dyDescent="0.25">
      <c r="A17" s="19"/>
      <c r="B17" s="19"/>
      <c r="C17" s="19"/>
      <c r="D17" s="31"/>
      <c r="E17" s="19"/>
      <c r="F17" s="19"/>
      <c r="G17" s="35"/>
      <c r="H17" s="52"/>
      <c r="I17" s="52"/>
      <c r="J17" s="31"/>
      <c r="K17" s="81" t="s">
        <v>24</v>
      </c>
      <c r="L17" s="35"/>
    </row>
    <row r="18" spans="1:32" x14ac:dyDescent="0.25">
      <c r="A18" s="32"/>
      <c r="B18" s="32"/>
      <c r="C18" s="32"/>
      <c r="D18" s="33"/>
      <c r="E18" s="32"/>
      <c r="F18" s="32"/>
      <c r="G18" s="67"/>
      <c r="H18" s="53"/>
      <c r="I18" s="53"/>
      <c r="J18" s="33"/>
      <c r="K18" s="66" t="str">
        <f>SUBSTITUTE(ADDRESS(1,COLUMN(),4,1),1,)</f>
        <v>K</v>
      </c>
      <c r="L18" s="35"/>
      <c r="T18" s="22"/>
    </row>
    <row r="19" spans="1:32" ht="18" hidden="1" customHeight="1" x14ac:dyDescent="0.25">
      <c r="A19" s="45"/>
      <c r="C19" s="46"/>
      <c r="D19" s="45"/>
      <c r="E19" s="45"/>
      <c r="F19" s="45"/>
      <c r="G19" s="65"/>
      <c r="H19" s="62"/>
      <c r="I19" s="62"/>
      <c r="J19" s="63"/>
      <c r="K19" s="60"/>
      <c r="L19" s="35"/>
    </row>
    <row r="20" spans="1:32" ht="18" hidden="1" customHeight="1" x14ac:dyDescent="0.25">
      <c r="A20" s="45"/>
      <c r="C20" s="46"/>
      <c r="D20" s="45"/>
      <c r="E20" s="45"/>
      <c r="F20" s="45"/>
      <c r="G20" s="65"/>
      <c r="H20" s="56"/>
      <c r="I20" s="56"/>
      <c r="J20" s="30"/>
      <c r="K20" s="64"/>
      <c r="L20" s="35"/>
    </row>
    <row r="21" spans="1:32" ht="24.75" customHeight="1" x14ac:dyDescent="0.35">
      <c r="A21" s="57"/>
      <c r="B21" s="118" t="s">
        <v>25</v>
      </c>
      <c r="C21" s="118"/>
      <c r="D21" s="118"/>
      <c r="E21" s="57"/>
      <c r="F21" s="57"/>
      <c r="G21" s="74">
        <f>ROW()</f>
        <v>21</v>
      </c>
      <c r="H21" s="54"/>
      <c r="I21" s="54"/>
      <c r="J21" s="61"/>
      <c r="K21" s="17"/>
      <c r="L21" s="18"/>
      <c r="N21" s="129">
        <f>IF(K21&gt;=0,"OK","K21: ERROR")</f>
      </c>
      <c r="O21" s="129">
        <f>IF(ABS(K21-SUM(K25,K23,K24))&lt;=0.001,"OK","K21: ERROR")</f>
      </c>
    </row>
    <row r="22" spans="1:32" s="39" customFormat="1" ht="25" customHeight="1" x14ac:dyDescent="0.25">
      <c r="A22" s="41"/>
      <c r="B22" s="121" t="s">
        <v>26</v>
      </c>
      <c r="C22" s="121"/>
      <c r="D22" s="122"/>
      <c r="E22" s="41"/>
      <c r="F22" s="41"/>
      <c r="G22" s="74"/>
      <c r="H22" s="54"/>
      <c r="I22" s="54"/>
      <c r="J22" s="18"/>
      <c r="K22" s="37"/>
      <c r="L22" s="40"/>
      <c r="T22" s="42"/>
      <c r="V22" s="98"/>
    </row>
    <row r="23" spans="1:32" ht="15" customHeight="1" x14ac:dyDescent="0.25">
      <c r="A23" s="45"/>
      <c r="C23" s="46"/>
      <c r="D23" s="75" t="s">
        <v>27</v>
      </c>
      <c r="E23" s="45"/>
      <c r="F23" s="45"/>
      <c r="G23" s="74">
        <f>ROW()</f>
        <v>23</v>
      </c>
      <c r="H23" s="54"/>
      <c r="I23" s="54"/>
      <c r="J23" s="61"/>
      <c r="K23" s="36"/>
      <c r="L23" s="18"/>
      <c r="N23" s="129">
        <f>IF(K23&gt;=0,"OK","K23: ERROR")</f>
      </c>
      <c r="T23" s="98"/>
    </row>
    <row r="24" spans="1:32" ht="15" customHeight="1" x14ac:dyDescent="0.25">
      <c r="A24" s="45"/>
      <c r="C24" s="46"/>
      <c r="D24" s="76" t="s">
        <v>28</v>
      </c>
      <c r="E24" s="45"/>
      <c r="F24" s="45"/>
      <c r="G24" s="74">
        <f>ROW()</f>
        <v>24</v>
      </c>
      <c r="H24" s="54"/>
      <c r="I24" s="54"/>
      <c r="J24" s="61"/>
      <c r="K24" s="36"/>
      <c r="L24" s="18"/>
      <c r="N24" s="129">
        <f>IF(K24&gt;=0,"OK","K24: ERROR")</f>
      </c>
      <c r="T24" s="98"/>
    </row>
    <row r="25" spans="1:32" s="57" customFormat="1" ht="15" customHeight="1" x14ac:dyDescent="0.25">
      <c r="D25" s="76" t="s">
        <v>29</v>
      </c>
      <c r="G25" s="74">
        <f>ROW()</f>
        <v>25</v>
      </c>
      <c r="H25" s="54"/>
      <c r="I25" s="54"/>
      <c r="J25" s="61"/>
      <c r="K25" s="36"/>
      <c r="L25" s="18"/>
      <c r="M25" s="98"/>
      <c r="N25" s="129">
        <f>IF(K25&gt;=0,"OK","K25: ERROR")</f>
      </c>
      <c r="O25" s="98"/>
      <c r="P25" s="98"/>
      <c r="Q25" s="98"/>
      <c r="R25" s="98"/>
      <c r="S25" s="98"/>
      <c r="T25" s="98"/>
      <c r="U25" s="98"/>
      <c r="V25" s="98"/>
      <c r="W25" s="98"/>
      <c r="X25" s="98"/>
      <c r="Y25" s="98"/>
      <c r="Z25" s="98"/>
      <c r="AA25" s="98"/>
      <c r="AB25" s="98"/>
      <c r="AC25" s="98"/>
      <c r="AD25" s="98"/>
      <c r="AE25" s="98"/>
      <c r="AF25" s="98"/>
    </row>
    <row r="26" spans="1:32" s="57" customFormat="1" x14ac:dyDescent="0.25">
      <c r="G26" s="74"/>
      <c r="H26" s="54"/>
      <c r="I26" s="54"/>
      <c r="J26" s="18"/>
      <c r="K26" s="72"/>
      <c r="L26" s="18"/>
      <c r="M26" s="98"/>
      <c r="N26" s="98"/>
      <c r="O26" s="98"/>
      <c r="P26" s="98"/>
      <c r="Q26" s="98"/>
      <c r="R26" s="98"/>
      <c r="S26" s="98"/>
      <c r="T26" s="98"/>
      <c r="U26" s="98"/>
      <c r="V26" s="98"/>
      <c r="W26" s="98"/>
      <c r="X26" s="98"/>
      <c r="Y26" s="98"/>
      <c r="Z26" s="98"/>
      <c r="AA26" s="98"/>
      <c r="AB26" s="98"/>
      <c r="AC26" s="98"/>
      <c r="AD26" s="98"/>
      <c r="AE26" s="98"/>
      <c r="AF26" s="98"/>
    </row>
    <row r="27" spans="1:32" s="57" customFormat="1" x14ac:dyDescent="0.25">
      <c r="G27" s="74"/>
      <c r="H27" s="54"/>
      <c r="I27" s="54"/>
      <c r="J27" s="18"/>
      <c r="K27" s="72"/>
      <c r="L27" s="18"/>
      <c r="M27" s="98"/>
      <c r="N27" s="98"/>
      <c r="O27" s="98"/>
      <c r="P27" s="98"/>
      <c r="Q27" s="98"/>
      <c r="R27" s="98"/>
      <c r="S27" s="98"/>
      <c r="T27" s="98"/>
      <c r="U27" s="98"/>
      <c r="V27" s="98"/>
      <c r="W27" s="98"/>
      <c r="X27" s="98"/>
      <c r="Y27" s="98"/>
      <c r="Z27" s="98"/>
      <c r="AA27" s="98"/>
      <c r="AB27" s="98"/>
      <c r="AC27" s="98"/>
      <c r="AD27" s="98"/>
      <c r="AE27" s="98"/>
      <c r="AF27" s="98"/>
    </row>
    <row r="28" spans="1:32" s="57" customFormat="1" x14ac:dyDescent="0.25">
      <c r="G28" s="74"/>
      <c r="H28" s="54"/>
      <c r="I28" s="54"/>
      <c r="J28" s="18"/>
      <c r="K28" s="72"/>
      <c r="L28" s="18"/>
      <c r="M28" s="98"/>
      <c r="N28" s="98"/>
      <c r="O28" s="98"/>
      <c r="P28" s="98"/>
      <c r="Q28" s="98"/>
      <c r="R28" s="98"/>
      <c r="S28" s="98"/>
      <c r="T28" s="98"/>
      <c r="U28" s="98"/>
      <c r="V28" s="98"/>
      <c r="W28" s="98"/>
      <c r="X28" s="98"/>
      <c r="Y28" s="98"/>
      <c r="Z28" s="98"/>
      <c r="AA28" s="98"/>
      <c r="AB28" s="98"/>
      <c r="AC28" s="98"/>
      <c r="AD28" s="98"/>
      <c r="AE28" s="98"/>
      <c r="AF28" s="98"/>
    </row>
    <row r="29" spans="1:32" ht="18" customHeight="1" x14ac:dyDescent="0.35">
      <c r="A29" s="45"/>
      <c r="B29" s="119" t="s">
        <v>30</v>
      </c>
      <c r="C29" s="119"/>
      <c r="D29" s="120"/>
      <c r="E29" s="45"/>
      <c r="F29" s="45"/>
      <c r="G29" s="74">
        <f>ROW()</f>
        <v>29</v>
      </c>
      <c r="H29" s="54"/>
      <c r="I29" s="54"/>
      <c r="J29" s="61"/>
      <c r="K29" s="17"/>
      <c r="L29" s="18"/>
      <c r="N29" s="129">
        <f>IF(K29&gt;=0,"OK","K29: ERROR")</f>
      </c>
      <c r="O29" s="129">
        <f>IF(ABS(K29-SUM(K31,K34,K33,K32,K35))&lt;=0.001,"OK","K29: ERROR")</f>
      </c>
      <c r="T29" s="98"/>
    </row>
    <row r="30" spans="1:32" ht="55.5" customHeight="1" x14ac:dyDescent="0.25">
      <c r="A30" s="57"/>
      <c r="B30" s="123" t="s">
        <v>31</v>
      </c>
      <c r="C30" s="123"/>
      <c r="D30" s="123"/>
      <c r="E30" s="57"/>
      <c r="F30" s="57"/>
      <c r="G30" s="74"/>
      <c r="H30" s="54"/>
      <c r="I30" s="54"/>
      <c r="J30" s="61"/>
      <c r="K30" s="37"/>
      <c r="L30" s="18"/>
      <c r="T30" s="98"/>
    </row>
    <row r="31" spans="1:32" s="39" customFormat="1" ht="42.65" customHeight="1" x14ac:dyDescent="0.25">
      <c r="A31" s="41"/>
      <c r="C31" s="46"/>
      <c r="D31" s="69" t="s">
        <v>32</v>
      </c>
      <c r="E31" s="41"/>
      <c r="F31" s="41"/>
      <c r="G31" s="74">
        <f>ROW()</f>
        <v>31</v>
      </c>
      <c r="H31" s="56"/>
      <c r="I31" s="56"/>
      <c r="J31" s="61"/>
      <c r="K31" s="36"/>
      <c r="L31" s="40"/>
      <c r="N31" s="129">
        <f>IF(K31&gt;=0,"OK","K31: ERROR")</f>
      </c>
      <c r="T31" s="41"/>
      <c r="V31" s="98"/>
    </row>
    <row r="32" spans="1:32" ht="28.75" customHeight="1" x14ac:dyDescent="0.25">
      <c r="A32" s="45"/>
      <c r="C32" s="46"/>
      <c r="D32" s="70" t="s">
        <v>33</v>
      </c>
      <c r="E32" s="45"/>
      <c r="F32" s="45"/>
      <c r="G32" s="74">
        <f>ROW()</f>
        <v>32</v>
      </c>
      <c r="H32" s="56"/>
      <c r="I32" s="56"/>
      <c r="J32" s="61"/>
      <c r="K32" s="36"/>
      <c r="L32" s="18"/>
      <c r="N32" s="129">
        <f>IF(K32&gt;=0,"OK","K32: ERROR")</f>
      </c>
      <c r="T32" s="98"/>
    </row>
    <row r="33" spans="1:32" ht="42.65" customHeight="1" x14ac:dyDescent="0.25">
      <c r="A33" s="45"/>
      <c r="C33" s="46"/>
      <c r="D33" s="71" t="s">
        <v>76</v>
      </c>
      <c r="E33" s="45"/>
      <c r="F33" s="45"/>
      <c r="G33" s="74">
        <f>ROW()</f>
        <v>33</v>
      </c>
      <c r="H33" s="56"/>
      <c r="I33" s="56"/>
      <c r="J33" s="61"/>
      <c r="K33" s="36"/>
      <c r="L33" s="18"/>
      <c r="N33" s="129">
        <f>IF(K33&gt;=0,"OK","K33: ERROR")</f>
      </c>
      <c r="T33" s="98"/>
    </row>
    <row r="34" spans="1:32" ht="42.65" customHeight="1" x14ac:dyDescent="0.25">
      <c r="A34" s="57"/>
      <c r="C34" s="57"/>
      <c r="D34" s="71" t="s">
        <v>34</v>
      </c>
      <c r="E34" s="57"/>
      <c r="F34" s="57"/>
      <c r="G34" s="74">
        <f>ROW()</f>
        <v>34</v>
      </c>
      <c r="H34" s="56"/>
      <c r="I34" s="56"/>
      <c r="J34" s="61"/>
      <c r="K34" s="36"/>
      <c r="L34" s="18"/>
      <c r="N34" s="129">
        <f>IF(K34&gt;=0,"OK","K34: ERROR")</f>
      </c>
      <c r="T34" s="98"/>
    </row>
    <row r="35" spans="1:32" ht="28.75" customHeight="1" x14ac:dyDescent="0.25">
      <c r="A35" s="57"/>
      <c r="C35" s="57"/>
      <c r="D35" s="71" t="s">
        <v>35</v>
      </c>
      <c r="E35" s="57"/>
      <c r="F35" s="57"/>
      <c r="G35" s="74">
        <f>ROW()</f>
        <v>35</v>
      </c>
      <c r="H35" s="56"/>
      <c r="I35" s="56"/>
      <c r="J35" s="61"/>
      <c r="K35" s="36"/>
      <c r="L35" s="18"/>
      <c r="N35" s="129">
        <f>IF(K35&gt;=0,"OK","K35: ERROR")</f>
      </c>
      <c r="T35" s="98"/>
    </row>
    <row r="36" spans="1:32" ht="57.65" customHeight="1" x14ac:dyDescent="0.35">
      <c r="A36" s="103"/>
      <c r="B36" s="116" t="s">
        <v>71</v>
      </c>
      <c r="C36" s="116"/>
      <c r="D36" s="117"/>
      <c r="E36" s="103"/>
      <c r="F36" s="103"/>
      <c r="G36" s="74"/>
      <c r="H36" s="56"/>
      <c r="I36" s="56"/>
      <c r="J36" s="61"/>
      <c r="K36" s="37"/>
      <c r="L36" s="18"/>
      <c r="T36" s="103"/>
      <c r="V36" s="103"/>
    </row>
    <row r="37" spans="1:32" ht="24" customHeight="1" x14ac:dyDescent="0.3">
      <c r="A37" s="45"/>
      <c r="C37" s="46"/>
      <c r="D37" s="104" t="s">
        <v>77</v>
      </c>
      <c r="E37" s="45"/>
      <c r="F37" s="45"/>
      <c r="G37" s="74">
        <f>ROW()</f>
        <v>37</v>
      </c>
      <c r="H37" s="56"/>
      <c r="I37" s="56"/>
      <c r="J37" s="61"/>
      <c r="K37" s="17"/>
      <c r="L37" s="18"/>
      <c r="N37" s="129">
        <f>IF(ABS(K37-0.04*K29)&lt;=0.001,"OK","K37: ERROR")</f>
      </c>
      <c r="O37" s="129">
        <f>IF(K37&gt;=0,"OK","K37: ERROR")</f>
      </c>
      <c r="T37" s="98"/>
    </row>
    <row r="38" spans="1:32" ht="45.75" customHeight="1" x14ac:dyDescent="0.35">
      <c r="A38" s="57"/>
      <c r="B38" s="116" t="s">
        <v>72</v>
      </c>
      <c r="C38" s="116"/>
      <c r="D38" s="117"/>
      <c r="E38" s="57"/>
      <c r="F38" s="57"/>
      <c r="G38" s="74"/>
      <c r="H38" s="54"/>
      <c r="I38" s="54"/>
      <c r="J38" s="18"/>
      <c r="K38" s="37"/>
      <c r="L38" s="18"/>
      <c r="T38" s="98"/>
    </row>
    <row r="39" spans="1:32" ht="20.149999999999999" customHeight="1" x14ac:dyDescent="0.25">
      <c r="A39" s="45"/>
      <c r="C39" s="46"/>
      <c r="D39" s="68" t="s">
        <v>36</v>
      </c>
      <c r="E39" s="45"/>
      <c r="F39" s="45"/>
      <c r="G39" s="74">
        <f>ROW()</f>
        <v>39</v>
      </c>
      <c r="H39" s="56"/>
      <c r="I39" s="56"/>
      <c r="J39" s="61"/>
      <c r="K39" s="17"/>
      <c r="L39" s="18"/>
      <c r="N39" s="129">
        <f>IF(IF(K21-K37&gt;=0,ABS(K39-(K21-K37))&lt;=0.001,NOT(K39&lt;&gt;0)),"OK","K39: ERROR")</f>
      </c>
      <c r="O39" s="129">
        <f>IF(K39&gt;=0,"OK","K39: ERROR")</f>
      </c>
      <c r="T39" s="98"/>
    </row>
    <row r="40" spans="1:32" ht="15" customHeight="1" x14ac:dyDescent="0.25">
      <c r="A40" s="45"/>
      <c r="C40" s="46"/>
      <c r="D40" s="73" t="s">
        <v>37</v>
      </c>
      <c r="E40" s="45"/>
      <c r="F40" s="45"/>
      <c r="G40" s="74">
        <f>ROW()</f>
        <v>40</v>
      </c>
      <c r="H40" s="56"/>
      <c r="I40" s="56"/>
      <c r="J40" s="61"/>
      <c r="K40" s="17"/>
      <c r="L40" s="18"/>
      <c r="N40" s="129">
        <f>IF(IF(K21-K37&lt;0,ABS(K40--1*(K21-K37))&lt;=0.001,NOT(K40&lt;&gt;0)),"OK","K40: ERROR")</f>
      </c>
      <c r="O40" s="129">
        <f>IF(K40&gt;=0,"OK","K40: ERROR")</f>
      </c>
      <c r="T40" s="98"/>
    </row>
    <row r="41" spans="1:32" ht="6" customHeight="1" x14ac:dyDescent="0.25">
      <c r="A41" s="16"/>
      <c r="B41" s="16"/>
      <c r="C41" s="16"/>
      <c r="D41" s="16"/>
      <c r="E41" s="16"/>
      <c r="F41" s="16"/>
      <c r="G41" s="16"/>
      <c r="H41" s="55"/>
      <c r="I41" s="55"/>
      <c r="J41" s="16"/>
      <c r="K41" s="16"/>
      <c r="L41" s="16"/>
    </row>
    <row r="44" spans="1:32" s="57" customFormat="1" x14ac:dyDescent="0.25">
      <c r="K44" s="98"/>
      <c r="L44" s="98"/>
      <c r="M44" s="98"/>
      <c r="N44" s="98"/>
      <c r="O44" s="98"/>
      <c r="P44" s="98"/>
      <c r="Q44" s="98"/>
      <c r="R44" s="98"/>
      <c r="S44" s="98"/>
      <c r="T44" s="98"/>
      <c r="U44" s="98"/>
      <c r="V44" s="98"/>
      <c r="W44" s="98"/>
      <c r="X44" s="98"/>
      <c r="Y44" s="98"/>
      <c r="Z44" s="98"/>
      <c r="AA44" s="98"/>
      <c r="AB44" s="98"/>
      <c r="AC44" s="98"/>
      <c r="AD44" s="98"/>
      <c r="AE44" s="98"/>
      <c r="AF44" s="98"/>
    </row>
    <row r="45" spans="1:32" s="57" customFormat="1" x14ac:dyDescent="0.25">
      <c r="K45" s="98"/>
      <c r="L45" s="98"/>
      <c r="M45" s="98"/>
      <c r="N45" s="98"/>
      <c r="O45" s="98"/>
      <c r="P45" s="98"/>
      <c r="Q45" s="98"/>
      <c r="R45" s="98"/>
      <c r="S45" s="98"/>
      <c r="T45" s="98"/>
      <c r="U45" s="98"/>
      <c r="V45" s="98"/>
      <c r="W45" s="98"/>
      <c r="X45" s="98"/>
      <c r="Y45" s="98"/>
      <c r="Z45" s="98"/>
      <c r="AA45" s="98"/>
      <c r="AB45" s="98"/>
      <c r="AC45" s="98"/>
      <c r="AD45" s="98"/>
      <c r="AE45" s="98"/>
      <c r="AF45" s="98"/>
    </row>
    <row r="46" spans="1:32" s="57" customFormat="1" x14ac:dyDescent="0.25">
      <c r="K46" s="98"/>
      <c r="L46" s="98"/>
      <c r="M46" s="98"/>
      <c r="N46" s="98"/>
      <c r="O46" s="98"/>
      <c r="P46" s="98"/>
      <c r="Q46" s="98"/>
      <c r="R46" s="98"/>
      <c r="S46" s="98"/>
      <c r="T46" s="98"/>
      <c r="U46" s="98"/>
      <c r="V46" s="98"/>
      <c r="W46" s="98"/>
      <c r="X46" s="98"/>
      <c r="Y46" s="98"/>
      <c r="Z46" s="98"/>
      <c r="AA46" s="98"/>
      <c r="AB46" s="98"/>
      <c r="AC46" s="98"/>
      <c r="AD46" s="98"/>
      <c r="AE46" s="98"/>
      <c r="AF46" s="98"/>
    </row>
    <row r="47" spans="1:32" s="57" customFormat="1" ht="16.5" customHeight="1" x14ac:dyDescent="0.25">
      <c r="K47" s="98"/>
      <c r="L47" s="98"/>
      <c r="M47" s="98"/>
      <c r="N47" s="98"/>
      <c r="O47" s="98"/>
      <c r="P47" s="98"/>
      <c r="Q47" s="98"/>
      <c r="R47" s="98"/>
      <c r="S47" s="98"/>
      <c r="T47" s="98"/>
      <c r="U47" s="98"/>
      <c r="V47" s="98"/>
      <c r="W47" s="98"/>
      <c r="X47" s="98"/>
      <c r="Y47" s="98"/>
      <c r="Z47" s="98"/>
      <c r="AA47" s="98"/>
      <c r="AB47" s="98"/>
      <c r="AC47" s="98"/>
      <c r="AD47" s="98"/>
      <c r="AE47" s="98"/>
      <c r="AF47" s="98"/>
    </row>
    <row r="48" spans="1:32" s="57" customFormat="1" x14ac:dyDescent="0.25">
      <c r="K48" s="98"/>
      <c r="L48" s="98"/>
      <c r="M48" s="98"/>
      <c r="N48" s="98"/>
      <c r="O48" s="98"/>
      <c r="P48" s="98"/>
      <c r="Q48" s="98"/>
      <c r="R48" s="98"/>
      <c r="S48" s="98"/>
      <c r="T48" s="98"/>
      <c r="U48" s="98"/>
      <c r="V48" s="98"/>
      <c r="W48" s="98"/>
      <c r="X48" s="98"/>
      <c r="Y48" s="98"/>
      <c r="Z48" s="98"/>
      <c r="AA48" s="98"/>
      <c r="AB48" s="98"/>
      <c r="AC48" s="98"/>
      <c r="AD48" s="98"/>
      <c r="AE48" s="98"/>
      <c r="AF48" s="98"/>
    </row>
    <row r="49" spans="11:32" s="57" customFormat="1" x14ac:dyDescent="0.25">
      <c r="K49" s="98"/>
      <c r="L49" s="98"/>
      <c r="M49" s="98"/>
      <c r="N49" s="98"/>
      <c r="O49" s="98"/>
      <c r="P49" s="98"/>
      <c r="Q49" s="98"/>
      <c r="R49" s="98"/>
      <c r="S49" s="98"/>
      <c r="T49" s="98"/>
      <c r="U49" s="98"/>
      <c r="V49" s="98"/>
      <c r="W49" s="98"/>
      <c r="X49" s="98"/>
      <c r="Y49" s="98"/>
      <c r="Z49" s="98"/>
      <c r="AA49" s="98"/>
      <c r="AB49" s="98"/>
      <c r="AC49" s="98"/>
      <c r="AD49" s="98"/>
      <c r="AE49" s="98"/>
      <c r="AF49" s="98"/>
    </row>
    <row r="50" spans="11:32" s="57" customFormat="1" x14ac:dyDescent="0.25">
      <c r="K50" s="98"/>
      <c r="L50" s="98"/>
      <c r="M50" s="98"/>
      <c r="N50" s="98"/>
      <c r="O50" s="98"/>
      <c r="P50" s="98"/>
      <c r="Q50" s="98"/>
      <c r="R50" s="98"/>
      <c r="S50" s="98"/>
      <c r="T50" s="98"/>
      <c r="U50" s="98"/>
      <c r="V50" s="98"/>
      <c r="W50" s="98"/>
      <c r="X50" s="98"/>
      <c r="Y50" s="98"/>
      <c r="Z50" s="98"/>
      <c r="AA50" s="98"/>
      <c r="AB50" s="98"/>
      <c r="AC50" s="98"/>
      <c r="AD50" s="98"/>
      <c r="AE50" s="98"/>
      <c r="AF50" s="98"/>
    </row>
    <row r="51" spans="11:32" s="57" customFormat="1" x14ac:dyDescent="0.25">
      <c r="K51" s="98"/>
      <c r="L51" s="98"/>
      <c r="M51" s="98"/>
      <c r="N51" s="98"/>
      <c r="O51" s="98"/>
      <c r="P51" s="98"/>
      <c r="Q51" s="98"/>
      <c r="R51" s="98"/>
      <c r="S51" s="98"/>
      <c r="T51" s="98"/>
      <c r="U51" s="98"/>
      <c r="V51" s="98"/>
      <c r="W51" s="98"/>
      <c r="X51" s="98"/>
      <c r="Y51" s="98"/>
      <c r="Z51" s="98"/>
      <c r="AA51" s="98"/>
      <c r="AB51" s="98"/>
      <c r="AC51" s="98"/>
      <c r="AD51" s="98"/>
      <c r="AE51" s="98"/>
      <c r="AF51" s="98"/>
    </row>
    <row r="52" spans="11:32" s="57" customFormat="1" x14ac:dyDescent="0.25">
      <c r="K52" s="98"/>
      <c r="L52" s="98"/>
      <c r="M52" s="98"/>
      <c r="N52" s="98"/>
      <c r="O52" s="98"/>
      <c r="P52" s="98"/>
      <c r="Q52" s="98"/>
      <c r="R52" s="98"/>
      <c r="S52" s="98"/>
      <c r="T52" s="98"/>
      <c r="U52" s="98"/>
      <c r="V52" s="98"/>
      <c r="W52" s="98"/>
      <c r="X52" s="98"/>
      <c r="Y52" s="98"/>
      <c r="Z52" s="98"/>
      <c r="AA52" s="98"/>
      <c r="AB52" s="98"/>
      <c r="AC52" s="98"/>
      <c r="AD52" s="98"/>
      <c r="AE52" s="98"/>
      <c r="AF52" s="98"/>
    </row>
    <row r="53" spans="11:32" s="57" customFormat="1" x14ac:dyDescent="0.25">
      <c r="K53" s="98"/>
      <c r="L53" s="98"/>
      <c r="M53" s="98"/>
      <c r="N53" s="98"/>
      <c r="O53" s="98"/>
      <c r="P53" s="98"/>
      <c r="Q53" s="98"/>
      <c r="R53" s="98"/>
      <c r="S53" s="98"/>
      <c r="T53" s="98"/>
      <c r="U53" s="98"/>
      <c r="V53" s="98"/>
      <c r="W53" s="98"/>
      <c r="X53" s="98"/>
      <c r="Y53" s="98"/>
      <c r="Z53" s="98"/>
      <c r="AA53" s="98"/>
      <c r="AB53" s="98"/>
      <c r="AC53" s="98"/>
      <c r="AD53" s="98"/>
      <c r="AE53" s="98"/>
      <c r="AF53" s="98"/>
    </row>
    <row r="54" spans="11:32" s="57" customFormat="1" x14ac:dyDescent="0.25">
      <c r="K54" s="98"/>
      <c r="L54" s="98"/>
      <c r="M54" s="98"/>
      <c r="N54" s="98"/>
      <c r="O54" s="98"/>
      <c r="P54" s="98"/>
      <c r="Q54" s="98"/>
      <c r="R54" s="98"/>
      <c r="S54" s="98"/>
      <c r="T54" s="98"/>
      <c r="U54" s="98"/>
      <c r="V54" s="98"/>
      <c r="W54" s="98"/>
      <c r="X54" s="98"/>
      <c r="Y54" s="98"/>
      <c r="Z54" s="98"/>
      <c r="AA54" s="98"/>
      <c r="AB54" s="98"/>
      <c r="AC54" s="98"/>
      <c r="AD54" s="98"/>
      <c r="AE54" s="98"/>
      <c r="AF54" s="98"/>
    </row>
  </sheetData>
  <sheetProtection sheet="1" objects="1" scenarios="1"/>
  <mergeCells count="6">
    <mergeCell ref="B38:D38"/>
    <mergeCell ref="B21:D21"/>
    <mergeCell ref="B29:D29"/>
    <mergeCell ref="B22:D22"/>
    <mergeCell ref="B30:D30"/>
    <mergeCell ref="B36:D36"/>
  </mergeCells>
  <conditionalFormatting sqref="N21:O40">
    <cfRule type="expression" dxfId="5" priority="1">
      <formula>ISNUMBER(SEARCH("ERROR",N21))</formula>
    </cfRule>
    <cfRule type="expression" dxfId="6" priority="2">
      <formula>ISNUMBER(SEARCH("WARNING",N21))</formula>
    </cfRule>
    <cfRule type="expression" dxfId="7" priority="3">
      <formula>ISNUMBER(SEARCH("OK",N21))</formula>
    </cfRule>
  </conditionalFormatting>
  <conditionalFormatting sqref="B5">
    <cfRule type="expression" dxfId="8" priority="4">
      <formula>OR(B5=0,B5="0")</formula>
    </cfRule>
    <cfRule type="expression" dxfId="9" priority="5">
      <formula>B5&gt;0</formula>
    </cfRule>
  </conditionalFormatting>
  <conditionalFormatting sqref="B6">
    <cfRule type="expression" dxfId="10" priority="6">
      <formula>OR(B6=0,B6="0")</formula>
    </cfRule>
    <cfRule type="expression" dxfId="11" priority="7">
      <formula>B6&gt;0</formula>
    </cfRule>
  </conditionalFormatting>
  <hyperlinks>
    <hyperlink location="Validation_K006_R201_K21_0" ref="N21"/>
    <hyperlink location="Validation_K001_R201_K21_0" ref="O21"/>
    <hyperlink location="Validation_K006_R201_K23_0" ref="N23"/>
    <hyperlink location="Validation_K006_R201_K24_0" ref="N24"/>
    <hyperlink location="Validation_K006_R201_K25_0" ref="N25"/>
    <hyperlink location="Validation_K006_R201_K29_0" ref="N29"/>
    <hyperlink location="Validation_K002_R201_K29_0" ref="O29"/>
    <hyperlink location="Validation_K006_R201_K31_0" ref="N31"/>
    <hyperlink location="Validation_K006_R201_K32_0" ref="N32"/>
    <hyperlink location="Validation_K006_R201_K33_0" ref="N33"/>
    <hyperlink location="Validation_K006_R201_K34_0" ref="N34"/>
    <hyperlink location="Validation_K006_R201_K35_0" ref="N35"/>
    <hyperlink location="Validation_K003_R201_K37_0" ref="N37"/>
    <hyperlink location="Validation_K006_R201_K37_0" ref="O37"/>
    <hyperlink location="Validation_K004_R201_K39_0" ref="N39"/>
    <hyperlink location="Validation_K006_R201_K39_0" ref="O39"/>
    <hyperlink location="Validation_K005_R201_K40_0" ref="N40"/>
    <hyperlink location="Validation_K006_R201_K40_0" ref="O40"/>
  </hyperlinks>
  <printOptions gridLinesSet="0"/>
  <pageMargins left="0.39370078740157483" right="0.39370078740157483" top="0.47244094488188981" bottom="0.59055118110236227" header="0.31496062992125984" footer="0.31496062992125984"/>
  <pageSetup paperSize="9" scale="80" orientation="portrait" r:id="rId1"/>
  <headerFooter>
    <oddFooter><![CDATA[&L&G   &"Arial,Fett"confidentiel&C&D&Rpage &P]]></oddFooter>
  </headerFooter>
  <drawing r:id="rId4"/>
  <legacyDrawing r:id="rId6"/>
  <legacyDrawingHF r:id="rId2"/>
</worksheet>
</file>

<file path=xl/worksheets/sheet7.xml><?xml version="1.0" encoding="utf-8"?>
<worksheet xmlns="http://schemas.openxmlformats.org/spreadsheetml/2006/main">
  <dimension ref="A1:F30"/>
  <sheetViews>
    <sheetView workbookViewId="0"/>
  </sheetViews>
  <sheetFormatPr defaultRowHeight="15.0"/>
  <cols>
    <col min="1" max="1" width="14.78125" customWidth="true"/>
    <col min="2" max="2" width="24.78125" customWidth="true"/>
    <col min="3" max="3" width="40.78125" customWidth="true"/>
    <col min="4" max="4" width="50.78125" customWidth="true"/>
    <col min="5" max="5" width="50.78125" customWidth="true"/>
    <col min="6" max="6" width="14.78125" customWidth="true"/>
  </cols>
  <sheetData>
    <row r="1">
      <c r="A1" t="s" s="126">
        <v>67</v>
      </c>
    </row>
    <row r="4">
      <c r="A4" t="s" s="125">
        <v>60</v>
      </c>
    </row>
    <row r="5">
      <c r="A5" t="s" s="0">
        <v>134</v>
      </c>
      <c r="B5" s="0">
        <f>B9</f>
      </c>
    </row>
    <row r="6">
      <c r="A6" t="s" s="0">
        <v>135</v>
      </c>
    </row>
    <row r="8">
      <c r="A8" t="s" s="125">
        <v>8</v>
      </c>
    </row>
    <row r="9">
      <c r="A9" t="s" s="0">
        <v>134</v>
      </c>
      <c r="B9" s="0">
        <f>COUNTIFS(F13:F30,"*ERROR*")</f>
      </c>
    </row>
    <row r="12">
      <c r="A12" t="s" s="0">
        <v>80</v>
      </c>
      <c r="B12" t="s" s="0">
        <v>81</v>
      </c>
      <c r="C12" t="s" s="0">
        <v>82</v>
      </c>
      <c r="D12" t="s" s="0">
        <v>83</v>
      </c>
      <c r="E12" t="s" s="0">
        <v>84</v>
      </c>
      <c r="F12" t="s" s="0">
        <v>85</v>
      </c>
    </row>
    <row r="13">
      <c r="A13" t="s" s="128">
        <v>8</v>
      </c>
      <c r="B13" t="s" s="127">
        <v>86</v>
      </c>
      <c r="C13" t="s" s="128">
        <v>87</v>
      </c>
      <c r="D13" t="s" s="128">
        <v>88</v>
      </c>
      <c r="E13" t="s" s="128">
        <v>89</v>
      </c>
      <c r="F13" s="128">
        <f>IF(ABS('R201'!K21-SUM('R201'!K25,'R201'!K23,'R201'!K24))&lt;=0.001,"OK","ERROR")</f>
      </c>
    </row>
    <row r="14">
      <c r="A14" t="s" s="128">
        <v>8</v>
      </c>
      <c r="B14" t="s" s="127">
        <v>90</v>
      </c>
      <c r="C14" t="s" s="128">
        <v>91</v>
      </c>
      <c r="D14" t="s" s="128">
        <v>92</v>
      </c>
      <c r="E14" t="s" s="128">
        <v>93</v>
      </c>
      <c r="F14" s="128">
        <f>IF(ABS('R201'!K29-SUM('R201'!K31,'R201'!K34,'R201'!K33,'R201'!K32,'R201'!K35))&lt;=0.001,"OK","ERROR")</f>
      </c>
    </row>
    <row r="15">
      <c r="A15" t="s" s="128">
        <v>8</v>
      </c>
      <c r="B15" t="s" s="127">
        <v>94</v>
      </c>
      <c r="C15" t="s" s="128">
        <v>95</v>
      </c>
      <c r="D15" t="s" s="128">
        <v>96</v>
      </c>
      <c r="E15" t="s" s="128">
        <v>97</v>
      </c>
      <c r="F15" s="128">
        <f>IF(ABS('R201'!K37-0.04*'R201'!K29)&lt;=0.001,"OK","ERROR")</f>
      </c>
    </row>
    <row r="16">
      <c r="A16" t="s" s="128">
        <v>8</v>
      </c>
      <c r="B16" t="s" s="127">
        <v>98</v>
      </c>
      <c r="C16" t="s" s="128">
        <v>99</v>
      </c>
      <c r="D16" t="s" s="128">
        <v>100</v>
      </c>
      <c r="E16" t="s" s="128">
        <v>101</v>
      </c>
      <c r="F16" s="128">
        <f>IF(IF('R201'!K21-'R201'!K37&gt;=0,ABS('R201'!K39-('R201'!K21-'R201'!K37))&lt;=0.001,NOT('R201'!K39&lt;&gt;0)),"OK","ERROR")</f>
      </c>
    </row>
    <row r="17">
      <c r="A17" t="s" s="128">
        <v>8</v>
      </c>
      <c r="B17" t="s" s="127">
        <v>102</v>
      </c>
      <c r="C17" t="s" s="128">
        <v>103</v>
      </c>
      <c r="D17" t="s" s="128">
        <v>104</v>
      </c>
      <c r="E17" t="s" s="128">
        <v>105</v>
      </c>
      <c r="F17" s="128">
        <f>IF(IF('R201'!K21-'R201'!K37&lt;0,ABS('R201'!K40--1*('R201'!K21-'R201'!K37))&lt;=0.001,NOT('R201'!K40&lt;&gt;0)),"OK","ERROR")</f>
      </c>
    </row>
    <row r="18">
      <c r="A18" t="s" s="128">
        <v>8</v>
      </c>
      <c r="B18" t="s" s="127">
        <v>106</v>
      </c>
      <c r="C18" t="s" s="128">
        <v>107</v>
      </c>
      <c r="D18" t="s" s="128">
        <v>108</v>
      </c>
      <c r="E18" t="s" s="128">
        <v>109</v>
      </c>
      <c r="F18" s="128">
        <f>IF('R201'!K21&gt;=0,"OK","ERROR")</f>
      </c>
    </row>
    <row r="19">
      <c r="A19" t="s" s="128">
        <v>8</v>
      </c>
      <c r="B19" t="s" s="127">
        <v>106</v>
      </c>
      <c r="C19" t="s" s="128">
        <v>107</v>
      </c>
      <c r="D19" t="s" s="128">
        <v>110</v>
      </c>
      <c r="E19" t="s" s="128">
        <v>111</v>
      </c>
      <c r="F19" s="128">
        <f>IF('R201'!K23&gt;=0,"OK","ERROR")</f>
      </c>
    </row>
    <row r="20">
      <c r="A20" t="s" s="128">
        <v>8</v>
      </c>
      <c r="B20" t="s" s="127">
        <v>106</v>
      </c>
      <c r="C20" t="s" s="128">
        <v>107</v>
      </c>
      <c r="D20" t="s" s="128">
        <v>112</v>
      </c>
      <c r="E20" t="s" s="128">
        <v>113</v>
      </c>
      <c r="F20" s="128">
        <f>IF('R201'!K24&gt;=0,"OK","ERROR")</f>
      </c>
    </row>
    <row r="21">
      <c r="A21" t="s" s="128">
        <v>8</v>
      </c>
      <c r="B21" t="s" s="127">
        <v>106</v>
      </c>
      <c r="C21" t="s" s="128">
        <v>107</v>
      </c>
      <c r="D21" t="s" s="128">
        <v>114</v>
      </c>
      <c r="E21" t="s" s="128">
        <v>115</v>
      </c>
      <c r="F21" s="128">
        <f>IF('R201'!K25&gt;=0,"OK","ERROR")</f>
      </c>
    </row>
    <row r="22">
      <c r="A22" t="s" s="128">
        <v>8</v>
      </c>
      <c r="B22" t="s" s="127">
        <v>106</v>
      </c>
      <c r="C22" t="s" s="128">
        <v>107</v>
      </c>
      <c r="D22" t="s" s="128">
        <v>116</v>
      </c>
      <c r="E22" t="s" s="128">
        <v>117</v>
      </c>
      <c r="F22" s="128">
        <f>IF('R201'!K29&gt;=0,"OK","ERROR")</f>
      </c>
    </row>
    <row r="23">
      <c r="A23" t="s" s="128">
        <v>8</v>
      </c>
      <c r="B23" t="s" s="127">
        <v>106</v>
      </c>
      <c r="C23" t="s" s="128">
        <v>107</v>
      </c>
      <c r="D23" t="s" s="128">
        <v>118</v>
      </c>
      <c r="E23" t="s" s="128">
        <v>119</v>
      </c>
      <c r="F23" s="128">
        <f>IF('R201'!K31&gt;=0,"OK","ERROR")</f>
      </c>
    </row>
    <row r="24">
      <c r="A24" t="s" s="128">
        <v>8</v>
      </c>
      <c r="B24" t="s" s="127">
        <v>106</v>
      </c>
      <c r="C24" t="s" s="128">
        <v>107</v>
      </c>
      <c r="D24" t="s" s="128">
        <v>120</v>
      </c>
      <c r="E24" t="s" s="128">
        <v>121</v>
      </c>
      <c r="F24" s="128">
        <f>IF('R201'!K32&gt;=0,"OK","ERROR")</f>
      </c>
    </row>
    <row r="25">
      <c r="A25" t="s" s="128">
        <v>8</v>
      </c>
      <c r="B25" t="s" s="127">
        <v>106</v>
      </c>
      <c r="C25" t="s" s="128">
        <v>107</v>
      </c>
      <c r="D25" t="s" s="128">
        <v>122</v>
      </c>
      <c r="E25" t="s" s="128">
        <v>123</v>
      </c>
      <c r="F25" s="128">
        <f>IF('R201'!K33&gt;=0,"OK","ERROR")</f>
      </c>
    </row>
    <row r="26">
      <c r="A26" t="s" s="128">
        <v>8</v>
      </c>
      <c r="B26" t="s" s="127">
        <v>106</v>
      </c>
      <c r="C26" t="s" s="128">
        <v>107</v>
      </c>
      <c r="D26" t="s" s="128">
        <v>124</v>
      </c>
      <c r="E26" t="s" s="128">
        <v>125</v>
      </c>
      <c r="F26" s="128">
        <f>IF('R201'!K34&gt;=0,"OK","ERROR")</f>
      </c>
    </row>
    <row r="27">
      <c r="A27" t="s" s="128">
        <v>8</v>
      </c>
      <c r="B27" t="s" s="127">
        <v>106</v>
      </c>
      <c r="C27" t="s" s="128">
        <v>107</v>
      </c>
      <c r="D27" t="s" s="128">
        <v>126</v>
      </c>
      <c r="E27" t="s" s="128">
        <v>127</v>
      </c>
      <c r="F27" s="128">
        <f>IF('R201'!K35&gt;=0,"OK","ERROR")</f>
      </c>
    </row>
    <row r="28">
      <c r="A28" t="s" s="128">
        <v>8</v>
      </c>
      <c r="B28" t="s" s="127">
        <v>106</v>
      </c>
      <c r="C28" t="s" s="128">
        <v>107</v>
      </c>
      <c r="D28" t="s" s="128">
        <v>128</v>
      </c>
      <c r="E28" t="s" s="128">
        <v>129</v>
      </c>
      <c r="F28" s="128">
        <f>IF('R201'!K37&gt;=0,"OK","ERROR")</f>
      </c>
    </row>
    <row r="29">
      <c r="A29" t="s" s="128">
        <v>8</v>
      </c>
      <c r="B29" t="s" s="127">
        <v>106</v>
      </c>
      <c r="C29" t="s" s="128">
        <v>107</v>
      </c>
      <c r="D29" t="s" s="128">
        <v>130</v>
      </c>
      <c r="E29" t="s" s="128">
        <v>131</v>
      </c>
      <c r="F29" s="128">
        <f>IF('R201'!K39&gt;=0,"OK","ERROR")</f>
      </c>
    </row>
    <row r="30">
      <c r="A30" t="s" s="128">
        <v>8</v>
      </c>
      <c r="B30" t="s" s="127">
        <v>106</v>
      </c>
      <c r="C30" t="s" s="128">
        <v>107</v>
      </c>
      <c r="D30" t="s" s="128">
        <v>132</v>
      </c>
      <c r="E30" t="s" s="128">
        <v>133</v>
      </c>
      <c r="F30" s="128">
        <f>IF('R201'!K40&gt;=0,"OK","ERROR")</f>
      </c>
    </row>
  </sheetData>
  <sheetProtection sheet="true" selectLockedCells="false" selectUnlockedCells="false" formatCells="true" formatColumns="false" formatRows="true" insertColumns="true" insertRows="true" insertHyperlinks="true" deleteColumns="true" deleteRows="true" sort="true" autoFilter="false" pivotTables="true" objects="true" scenarios="true"/>
  <autoFilter ref="A12:F30"/>
  <conditionalFormatting sqref="B9 B5">
    <cfRule type="expression" dxfId="3" priority="1">
      <formula>AND(B5=0,NOT(ISBLANK(B5)))</formula>
    </cfRule>
    <cfRule type="expression" dxfId="4" priority="2">
      <formula>B5&gt;0</formula>
    </cfRule>
  </conditionalFormatting>
  <hyperlinks>
    <hyperlink location="Validation_K001_R201_K21_0" ref="B13"/>
    <hyperlink location="Validation_K002_R201_K29_0" ref="B14"/>
    <hyperlink location="Validation_K003_R201_K37_0" ref="B15"/>
    <hyperlink location="Validation_K004_R201_K39_0" ref="B16"/>
    <hyperlink location="Validation_K005_R201_K40_0" ref="B17"/>
    <hyperlink location="Validation_K006_R201_K21_0" ref="B18"/>
    <hyperlink location="Validation_K006_R201_K23_0" ref="B19"/>
    <hyperlink location="Validation_K006_R201_K24_0" ref="B20"/>
    <hyperlink location="Validation_K006_R201_K25_0" ref="B21"/>
    <hyperlink location="Validation_K006_R201_K29_0" ref="B22"/>
    <hyperlink location="Validation_K006_R201_K31_0" ref="B23"/>
    <hyperlink location="Validation_K006_R201_K32_0" ref="B24"/>
    <hyperlink location="Validation_K006_R201_K33_0" ref="B25"/>
    <hyperlink location="Validation_K006_R201_K34_0" ref="B26"/>
    <hyperlink location="Validation_K006_R201_K35_0" ref="B27"/>
    <hyperlink location="Validation_K006_R201_K37_0" ref="B28"/>
    <hyperlink location="Validation_K006_R201_K39_0" ref="B29"/>
    <hyperlink location="Validation_K006_R201_K40_0" ref="B30"/>
  </hyperlinks>
  <pageMargins bottom="0.75" footer="0.3" header="0.3" left="0.7" right="0.7" top="0.75"/>
</worksheet>
</file>

<file path=xl/worksheets/sheet8.xml><?xml version="1.0" encoding="utf-8"?>
<worksheet xmlns="http://schemas.openxmlformats.org/spreadsheetml/2006/main">
  <dimension ref="A1:C16"/>
  <sheetViews>
    <sheetView workbookViewId="0"/>
  </sheetViews>
  <sheetFormatPr defaultRowHeight="15.0"/>
  <cols>
    <col min="1" max="1" width="30.78125" customWidth="true"/>
    <col min="2" max="2" width="50.78125" customWidth="true"/>
    <col min="3" max="3" width="30.78125" customWidth="true"/>
  </cols>
  <sheetData>
    <row r="1">
      <c r="A1" t="s" s="131">
        <v>136</v>
      </c>
    </row>
    <row r="3">
      <c r="A3" t="s" s="130">
        <v>137</v>
      </c>
      <c r="B3" t="s" s="130">
        <v>138</v>
      </c>
      <c r="C3" t="s" s="130">
        <v>139</v>
      </c>
    </row>
    <row r="4">
      <c r="A4" t="s" s="0">
        <v>8</v>
      </c>
      <c r="B4" t="s" s="0">
        <v>140</v>
      </c>
      <c r="C4" t="s" s="132">
        <v>141</v>
      </c>
    </row>
    <row r="5">
      <c r="A5" t="s" s="0">
        <v>8</v>
      </c>
      <c r="B5" t="s" s="0">
        <v>142</v>
      </c>
      <c r="C5" t="s" s="132">
        <v>143</v>
      </c>
    </row>
    <row r="6">
      <c r="A6" t="s" s="0">
        <v>8</v>
      </c>
      <c r="B6" t="s" s="0">
        <v>144</v>
      </c>
      <c r="C6" t="s" s="132">
        <v>145</v>
      </c>
    </row>
    <row r="7">
      <c r="A7" t="s" s="0">
        <v>8</v>
      </c>
      <c r="B7" t="s" s="0">
        <v>146</v>
      </c>
      <c r="C7" t="s" s="132">
        <v>147</v>
      </c>
    </row>
    <row r="8">
      <c r="A8" t="s" s="0">
        <v>8</v>
      </c>
      <c r="B8" t="s" s="0">
        <v>148</v>
      </c>
      <c r="C8" t="s" s="132">
        <v>149</v>
      </c>
    </row>
    <row r="9">
      <c r="A9" t="s" s="0">
        <v>8</v>
      </c>
      <c r="B9" t="s" s="0">
        <v>150</v>
      </c>
      <c r="C9" t="s" s="132">
        <v>151</v>
      </c>
    </row>
    <row r="10">
      <c r="A10" t="s" s="0">
        <v>8</v>
      </c>
      <c r="B10" t="s" s="0">
        <v>152</v>
      </c>
      <c r="C10" t="s" s="132">
        <v>153</v>
      </c>
    </row>
    <row r="11">
      <c r="A11" t="s" s="0">
        <v>8</v>
      </c>
      <c r="B11" t="s" s="0">
        <v>154</v>
      </c>
      <c r="C11" t="s" s="132">
        <v>155</v>
      </c>
    </row>
    <row r="12">
      <c r="A12" t="s" s="0">
        <v>8</v>
      </c>
      <c r="B12" t="s" s="0">
        <v>156</v>
      </c>
      <c r="C12" t="s" s="132">
        <v>157</v>
      </c>
    </row>
    <row r="13">
      <c r="A13" t="s" s="0">
        <v>8</v>
      </c>
      <c r="B13" t="s" s="0">
        <v>158</v>
      </c>
      <c r="C13" t="s" s="132">
        <v>159</v>
      </c>
    </row>
    <row r="14">
      <c r="A14" t="s" s="0">
        <v>8</v>
      </c>
      <c r="B14" t="s" s="0">
        <v>160</v>
      </c>
      <c r="C14" t="s" s="132">
        <v>161</v>
      </c>
    </row>
    <row r="15">
      <c r="A15" t="s" s="0">
        <v>8</v>
      </c>
      <c r="B15" t="s" s="0">
        <v>162</v>
      </c>
      <c r="C15" t="s" s="132">
        <v>163</v>
      </c>
    </row>
    <row r="16">
      <c r="A16" t="s" s="0">
        <v>8</v>
      </c>
      <c r="B16" t="s" s="0">
        <v>164</v>
      </c>
      <c r="C16" t="s" s="132">
        <v>165</v>
      </c>
    </row>
  </sheetData>
  <sheetProtection sheet="true" selectLockedCells="false" selectUnlockedCells="false" formatCells="true" formatColumns="false" formatRows="true" insertColumns="true" insertRows="true" insertHyperlinks="true" deleteColumns="true" deleteRows="true" sort="true" autoFilter="false" pivotTables="true" objects="true" scenarios="true"/>
  <autoFilter ref="A3:C16"/>
  <hyperlinks>
    <hyperlink location="'R201'!K23" ref="C4"/>
    <hyperlink location="'R201'!K24" ref="C5"/>
    <hyperlink location="'R201'!K25" ref="C6"/>
    <hyperlink location="'R201'!K21" ref="C7"/>
    <hyperlink location="'R201'!K31" ref="C8"/>
    <hyperlink location="'R201'!K32" ref="C9"/>
    <hyperlink location="'R201'!K33" ref="C10"/>
    <hyperlink location="'R201'!K34" ref="C11"/>
    <hyperlink location="'R201'!K35" ref="C12"/>
    <hyperlink location="'R201'!K29" ref="C13"/>
    <hyperlink location="'R201'!K37" ref="C14"/>
    <hyperlink location="'R201'!K39" ref="C15"/>
    <hyperlink location="'R201'!K40" ref="C16"/>
  </hyperlinks>
  <pageMargins bottom="0.75" footer="0.3" header="0.3" left="0.7" right="0.7" top="0.75"/>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_rels/item2.xml.rels><?xml version="1.0" encoding="UTF-8" standalone="no"?><Relationships xmlns="http://schemas.openxmlformats.org/package/2006/relationships"><Relationship Id="rId1" Target="itemProps2.xml" Type="http://schemas.openxmlformats.org/officeDocument/2006/relationships/customXmlProps"/></Relationships>
</file>

<file path=customXml/_rels/item3.xml.rels><?xml version="1.0" encoding="UTF-8" standalone="no"?><Relationships xmlns="http://schemas.openxmlformats.org/package/2006/relationships"><Relationship Id="rId1" Target="itemProps3.xml" Type="http://schemas.openxmlformats.org/officeDocument/2006/relationships/customXmlProps"/></Relationships>
</file>

<file path=customXml/_rels/item4.xml.rels><?xml version="1.0" encoding="UTF-8" standalone="no"?><Relationships xmlns="http://schemas.openxmlformats.org/package/2006/relationships"><Relationship Id="rId1" Target="itemProps4.xml" Type="http://schemas.openxmlformats.org/officeDocument/2006/relationships/customXmlProps"/></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2F1A9EF0CD26458704E34F920B1F40" ma:contentTypeVersion="5" ma:contentTypeDescription="Create a new document." ma:contentTypeScope="" ma:versionID="1cde857890c7bab8fb199ec3ebd63598">
  <xsd:schema xmlns:xsd="http://www.w3.org/2001/XMLSchema" xmlns:xs="http://www.w3.org/2001/XMLSchema" xmlns:p="http://schemas.microsoft.com/office/2006/metadata/properties" xmlns:ns2="5f0592f7-ddc3-4725-828f-13a4b1adedb7" xmlns:ns3="a51d903e-b287-4697-a864-dff44a858ca1" targetNamespace="http://schemas.microsoft.com/office/2006/metadata/properties" ma:root="true" ma:fieldsID="3e3c0199e51e5839eec4e66187afcf2e" ns2:_="" ns3:_="">
    <xsd:import namespace="5f0592f7-ddc3-4725-828f-13a4b1adedb7"/>
    <xsd:import namespace="a51d903e-b287-4697-a864-dff44a858ca1"/>
    <xsd:element name="properties">
      <xsd:complexType>
        <xsd:sequence>
          <xsd:element name="documentManagement">
            <xsd:complexType>
              <xsd:all>
                <xsd:element ref="ns2:K_x00fc_rzel" minOccurs="0"/>
                <xsd:element ref="ns2:Titel" minOccurs="0"/>
                <xsd:element ref="ns2:Beschreibung1" minOccurs="0"/>
                <xsd:element ref="ns2:Beschreibung" minOccurs="0"/>
                <xsd:element ref="ns2:Sprache" minOccurs="0"/>
                <xsd:element ref="ns2:G_x00fc_ltigkeitsdatum" minOccurs="0"/>
                <xsd:element ref="ns2:G_x00fc_ltigkeitsdatumBis" minOccurs="0"/>
                <xsd:element ref="ns2:Sortierung" minOccurs="0"/>
                <xsd:element ref="ns2:PublikationVon" minOccurs="0"/>
                <xsd:element ref="ns2:PublikationBis" minOccurs="0"/>
                <xsd:element ref="ns2:Beschreibung0" minOccurs="0"/>
                <xsd:element ref="ns2:Version0" minOccurs="0"/>
                <xsd:element ref="ns2:In_x0020_Arbeit" minOccurs="0"/>
                <xsd:element ref="ns3:zuArchivieren" minOccurs="0"/>
                <xsd:element ref="ns3:ZIP_x0020_Anzei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592f7-ddc3-4725-828f-13a4b1adedb7" elementFormDefault="qualified">
    <xsd:import namespace="http://schemas.microsoft.com/office/2006/documentManagement/types"/>
    <xsd:import namespace="http://schemas.microsoft.com/office/infopath/2007/PartnerControls"/>
    <xsd:element name="K_x00fc_rzel" ma:index="1" nillable="true" ma:displayName="Kürzel" ma:internalName="K_x00fc_rzel">
      <xsd:simpleType>
        <xsd:restriction base="dms:Text">
          <xsd:maxLength value="255"/>
        </xsd:restriction>
      </xsd:simpleType>
    </xsd:element>
    <xsd:element name="Titel" ma:index="2" nillable="true" ma:displayName="Titel" ma:internalName="Titel">
      <xsd:simpleType>
        <xsd:restriction base="dms:Text">
          <xsd:maxLength value="255"/>
        </xsd:restriction>
      </xsd:simpleType>
    </xsd:element>
    <xsd:element name="Beschreibung1" ma:index="3" nillable="true" ma:displayName="Kategorie" ma:format="Dropdown" ma:indexed="true" ma:internalName="Beschreibung1">
      <xsd:simpleType>
        <xsd:union memberTypes="dms:Text">
          <xsd:simpleType>
            <xsd:restriction base="dms:Choice">
              <xsd:enumeration value="forms"/>
              <xsd:enumeration value="CSV"/>
              <xsd:enumeration value="XML-scheme"/>
              <xsd:enumeration value="XML sample"/>
              <xsd:enumeration value="form title"/>
              <xsd:enumeration value="guidelines"/>
              <xsd:enumeration value="letter"/>
              <xsd:enumeration value="others"/>
              <xsd:enumeration value="regulations"/>
              <xsd:enumeration value="release"/>
              <xsd:enumeration value="validation rules"/>
            </xsd:restriction>
          </xsd:simpleType>
        </xsd:union>
      </xsd:simpleType>
    </xsd:element>
    <xsd:element name="Beschreibung" ma:index="4" nillable="true" ma:displayName="Version/Release" ma:default="Release" ma:format="Dropdown" ma:internalName="Beschreibung">
      <xsd:simpleType>
        <xsd:restriction base="dms:Choice">
          <xsd:enumeration value="Version"/>
          <xsd:enumeration value="no Version available"/>
          <xsd:enumeration value="Release"/>
        </xsd:restriction>
      </xsd:simpleType>
    </xsd:element>
    <xsd:element name="Sprache" ma:index="5" nillable="true" ma:displayName="Sprache" ma:default="de" ma:format="Dropdown" ma:internalName="Sprache">
      <xsd:simpleType>
        <xsd:union memberTypes="dms:Text">
          <xsd:simpleType>
            <xsd:restriction base="dms:Choice">
              <xsd:enumeration value="de"/>
              <xsd:enumeration value="fr"/>
              <xsd:enumeration value="en"/>
            </xsd:restriction>
          </xsd:simpleType>
        </xsd:union>
      </xsd:simpleType>
    </xsd:element>
    <xsd:element name="G_x00fc_ltigkeitsdatum" ma:index="6" nillable="true" ma:displayName="DatumVon" ma:description="Gültigkeitsdatum von" ma:format="DateOnly" ma:internalName="G_x00fc_ltigkeitsdatum" ma:readOnly="false">
      <xsd:simpleType>
        <xsd:restriction base="dms:DateTime"/>
      </xsd:simpleType>
    </xsd:element>
    <xsd:element name="G_x00fc_ltigkeitsdatumBis" ma:index="7" nillable="true" ma:displayName="DatumBis" ma:description="Gültigkeitsdatum bis (leer für unbestimmt)" ma:format="DateOnly" ma:internalName="G_x00fc_ltigkeitsdatumBis">
      <xsd:simpleType>
        <xsd:restriction base="dms:DateTime"/>
      </xsd:simpleType>
    </xsd:element>
    <xsd:element name="Sortierung" ma:index="8" nillable="true" ma:displayName="Sortierung" ma:description="0 = Automatische Sortierung (alphabetisch nach Kürzel)" ma:internalName="Sortierung">
      <xsd:simpleType>
        <xsd:restriction base="dms:Number">
          <xsd:maxInclusive value="9999"/>
          <xsd:minInclusive value="0"/>
        </xsd:restriction>
      </xsd:simpleType>
    </xsd:element>
    <xsd:element name="PublikationVon" ma:index="9" nillable="true" ma:displayName="PublikationVon" ma:description="Bitte nicht editieren. Wird für die Release-Zips automatisch gesetzt bei deren Erstellung." ma:format="DateOnly" ma:internalName="PublikationVon">
      <xsd:simpleType>
        <xsd:restriction base="dms:DateTime"/>
      </xsd:simpleType>
    </xsd:element>
    <xsd:element name="PublikationBis" ma:index="10" nillable="true" ma:displayName="PublikationBis" ma:description="Bitte nicht editieren. Wird für die Release-Zips automatisch gesetzt bei deren Erstellung." ma:format="DateOnly" ma:internalName="PublikationBis">
      <xsd:simpleType>
        <xsd:restriction base="dms:DateTime"/>
      </xsd:simpleType>
    </xsd:element>
    <xsd:element name="Beschreibung0" ma:index="11" nillable="true" ma:displayName="Beschreibung" ma:internalName="Beschreibung0">
      <xsd:simpleType>
        <xsd:restriction base="dms:Note">
          <xsd:maxLength value="255"/>
        </xsd:restriction>
      </xsd:simpleType>
    </xsd:element>
    <xsd:element name="Version0" ma:index="12" nillable="true" ma:displayName="VersionIntern" ma:description="DO NOT enter or change any data. It is used for release zip files internally." ma:indexed="true" ma:internalName="Version0">
      <xsd:simpleType>
        <xsd:restriction base="dms:Text">
          <xsd:maxLength value="255"/>
        </xsd:restriction>
      </xsd:simpleType>
    </xsd:element>
    <xsd:element name="In_x0020_Arbeit" ma:index="22" nillable="true" ma:displayName="Status" ma:default="in Arbeit" ma:format="RadioButtons" ma:internalName="In_x0020_Arbeit">
      <xsd:simpleType>
        <xsd:union memberTypes="dms:Text">
          <xsd:simpleType>
            <xsd:restriction base="dms:Choice">
              <xsd:enumeration value="in Arbeit"/>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51d903e-b287-4697-a864-dff44a858ca1" elementFormDefault="qualified">
    <xsd:import namespace="http://schemas.microsoft.com/office/2006/documentManagement/types"/>
    <xsd:import namespace="http://schemas.microsoft.com/office/infopath/2007/PartnerControls"/>
    <xsd:element name="zuArchivieren" ma:index="23" nillable="true" ma:displayName="zu archivieren" ma:default="no" ma:format="Dropdown" ma:indexed="true" ma:internalName="zuArchivieren">
      <xsd:simpleType>
        <xsd:restriction base="dms:Choice">
          <xsd:enumeration value="yes"/>
          <xsd:enumeration value="no"/>
        </xsd:restriction>
      </xsd:simpleType>
    </xsd:element>
    <xsd:element name="ZIP_x0020_Anzeige" ma:index="24" nillable="true" ma:displayName="ZIP Anzeige unterdrücken" ma:default="0" ma:internalName="ZIP_x0020_Anzeig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_x00fc_rzel xmlns="5f0592f7-ddc3-4725-828f-13a4b1adedb7">MIREneu</K_x00fc_rzel>
    <Sprache xmlns="5f0592f7-ddc3-4725-828f-13a4b1adedb7">fr</Sprache>
    <Sortierung xmlns="5f0592f7-ddc3-4725-828f-13a4b1adedb7">3</Sortierung>
    <ZIP_x0020_Anzeige xmlns="a51d903e-b287-4697-a864-dff44a858ca1">false</ZIP_x0020_Anzeige>
    <Titel xmlns="5f0592f7-ddc3-4725-828f-13a4b1adedb7">Réserves minimales, entreprise</Titel>
    <PublikationBis xmlns="5f0592f7-ddc3-4725-828f-13a4b1adedb7" xsi:nil="true"/>
    <In_x0020_Arbeit xmlns="5f0592f7-ddc3-4725-828f-13a4b1adedb7">in Arbeit</In_x0020_Arbeit>
    <Beschreibung xmlns="5f0592f7-ddc3-4725-828f-13a4b1adedb7">Release</Beschreibung>
    <Version0 xmlns="5f0592f7-ddc3-4725-828f-13a4b1adedb7" xsi:nil="true"/>
    <Beschreibung0 xmlns="5f0592f7-ddc3-4725-828f-13a4b1adedb7" xsi:nil="true"/>
    <Beschreibung1 xmlns="5f0592f7-ddc3-4725-828f-13a4b1adedb7">forms</Beschreibung1>
    <PublikationVon xmlns="5f0592f7-ddc3-4725-828f-13a4b1adedb7" xsi:nil="true"/>
    <zuArchivieren xmlns="a51d903e-b287-4697-a864-dff44a858ca1">no</zuArchivieren>
    <G_x00fc_ltigkeitsdatum xmlns="5f0592f7-ddc3-4725-828f-13a4b1adedb7">2024-07-19T22:00:00+00:00</G_x00fc_ltigkeitsdatum>
    <G_x00fc_ltigkeitsdatumBis xmlns="5f0592f7-ddc3-4725-828f-13a4b1adedb7" xsi:nil="true"/>
  </documentManagement>
</p:properties>
</file>

<file path=customXml/itemProps1.xml><?xml version="1.0" encoding="utf-8"?>
<ds:datastoreItem xmlns:ds="http://schemas.openxmlformats.org/officeDocument/2006/customXml" ds:itemID="{AD3F75D8-521E-4F5D-AF92-2EB21101E503}">
  <ds:schemaRefs>
    <ds:schemaRef ds:uri="http://schemas.microsoft.com/office/2006/metadata/longProperties"/>
  </ds:schemaRefs>
</ds:datastoreItem>
</file>

<file path=customXml/itemProps2.xml><?xml version="1.0" encoding="utf-8"?>
<ds:datastoreItem xmlns:ds="http://schemas.openxmlformats.org/officeDocument/2006/customXml" ds:itemID="{CEFC5656-F348-4A13-BDB4-F9E433B8239F}">
  <ds:schemaRefs>
    <ds:schemaRef ds:uri="http://schemas.microsoft.com/sharepoint/v3/contenttype/forms"/>
  </ds:schemaRefs>
</ds:datastoreItem>
</file>

<file path=customXml/itemProps3.xml><?xml version="1.0" encoding="utf-8"?>
<ds:datastoreItem xmlns:ds="http://schemas.openxmlformats.org/officeDocument/2006/customXml" ds:itemID="{81008A92-E2E6-4A86-AE03-B8368920F2AC}"/>
</file>

<file path=customXml/itemProps4.xml><?xml version="1.0" encoding="utf-8"?>
<ds:datastoreItem xmlns:ds="http://schemas.openxmlformats.org/officeDocument/2006/customXml" ds:itemID="{52C873DE-49C1-48C6-9BF0-2EE6EE7606A6}">
  <ds:schemaRefs>
    <ds:schemaRef ds:uri="http://schemas.microsoft.com/office/2006/metadata/properties"/>
    <ds:schemaRef ds:uri="http://schemas.microsoft.com/sharepoint/v4"/>
    <ds:schemaRef ds:uri="ef2e210c-1bc5-4a6f-9b90-09f0dd7cbb30"/>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xmlns:xsi="http://www.w3.org/2001/XMLSchema-instanc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38</vt:i4>
      </vt:variant>
    </vt:vector>
  </HeadingPairs>
  <TitlesOfParts>
    <vt:vector size="40" baseType="lpstr">
      <vt:lpstr>Start</vt:lpstr>
      <vt:lpstr>R201</vt:lpstr>
      <vt:lpstr>'R201'!C_MIR.AAK.GGU</vt:lpstr>
      <vt:lpstr>'R201'!C_MIR.AAK.SCM</vt:lpstr>
      <vt:lpstr>'R201'!C_MIR.AAK.SCN</vt:lpstr>
      <vt:lpstr>'R201'!C_MIR.AAK.TOT</vt:lpstr>
      <vt:lpstr>'R201'!C_MIR.ERF</vt:lpstr>
      <vt:lpstr>'R201'!C_MIR.ERF.UEE</vt:lpstr>
      <vt:lpstr>'R201'!C_MIR.ERF.UNE</vt:lpstr>
      <vt:lpstr>'R201'!C_MIR.MVE.GMP</vt:lpstr>
      <vt:lpstr>'R201'!C_MIR.MVE.KKE</vt:lpstr>
      <vt:lpstr>'R201'!C_MIR.MVE.KOB</vt:lpstr>
      <vt:lpstr>'R201'!C_MIR.MVE.TOT</vt:lpstr>
      <vt:lpstr>'R201'!C_MIR.MVE.VBA</vt:lpstr>
      <vt:lpstr>'R201'!C_MIR.MVE.VKE</vt:lpstr>
      <vt:lpstr>'R201'!D1_T</vt:lpstr>
      <vt:lpstr>'R201'!D2_CHF</vt:lpstr>
      <vt:lpstr>'R201'!D3_A3M</vt:lpstr>
      <vt:lpstr>'R201'!D3_B3M</vt:lpstr>
      <vt:lpstr>'R201'!D3_KUE</vt:lpstr>
      <vt:lpstr>'R201'!Druckbereich</vt:lpstr>
      <vt:lpstr>Start!Druckbereich</vt:lpstr>
      <vt:lpstr>'R201'!Drucktitel</vt:lpstr>
      <vt:lpstr>I_Language</vt:lpstr>
      <vt:lpstr>I_ReferDate</vt:lpstr>
      <vt:lpstr>I_ReportName</vt:lpstr>
      <vt:lpstr>I_Revision</vt:lpstr>
      <vt:lpstr>I_SubjectId</vt:lpstr>
      <vt:lpstr>I_TechNumber</vt:lpstr>
      <vt:lpstr>I_Version</vt:lpstr>
      <vt:lpstr>'R201'!INTERNAL</vt:lpstr>
      <vt:lpstr>P_Subtitle</vt:lpstr>
      <vt:lpstr>P_Title</vt:lpstr>
      <vt:lpstr>'R201'!T_Konsi_Errors</vt:lpstr>
      <vt:lpstr>'R201'!T_Konsi_Rules_Column</vt:lpstr>
      <vt:lpstr>'R201'!T_Konsi_Rules_Cross</vt:lpstr>
      <vt:lpstr>'R201'!T_Konsi_Rules_Force_Single_Cell_Row</vt:lpstr>
      <vt:lpstr>'R201'!T_Konsi_Rules_Row</vt:lpstr>
      <vt:lpstr>Start!T_Konsi_Summary</vt:lpstr>
      <vt:lpstr>'R201'!T_Konsi_Warnings</vt:lpstr>
    </vt:vector>
  </TitlesOfParts>
  <Company xsi:nil="true"/>
  <LinksUpToDate>false</LinksUpToDate>
  <SharedDoc>false</SharedDoc>
  <HyperlinksChanged>false</HyperlinksChanged>
  <AppVersion>16.0300</AppVersion>
  <HyperlinkBase xsi:nil="true"/>
  <Template xsi:nil="true"/>
  <Manager xsi:nil="tru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Réserves minimales</dc:title>
  <dc:subject>document d'enquête</dc:subject>
  <dc:creator>SNB BNS</dc:creator>
  <cp:keywords>statistique, document d'enquête</cp:keywords>
  <cp:lastPrinted>2019-11-14T07:01:19Z</cp:lastPrinted>
  <dcterms:created xsi:type="dcterms:W3CDTF">2009-02-17T07:47:47Z</dcterms:created>
  <dcterms:modified xsi:type="dcterms:W3CDTF">2024-03-04T11:43:58Z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el">
    <vt:lpwstr>Réserves minimales, entreprise</vt:lpwstr>
  </property>
  <property fmtid="{D5CDD505-2E9C-101B-9397-08002B2CF9AE}" pid="3" name="In Arbeit">
    <vt:lpwstr>in Arbeit</vt:lpwstr>
  </property>
  <property fmtid="{D5CDD505-2E9C-101B-9397-08002B2CF9AE}" pid="4" name="Beschreibung">
    <vt:lpwstr>Release</vt:lpwstr>
  </property>
  <property fmtid="{D5CDD505-2E9C-101B-9397-08002B2CF9AE}" pid="5" name="Beschreibung1">
    <vt:lpwstr>forms</vt:lpwstr>
  </property>
  <property fmtid="{D5CDD505-2E9C-101B-9397-08002B2CF9AE}" pid="6" name="zuArchivieren">
    <vt:lpwstr>no</vt:lpwstr>
  </property>
  <property fmtid="{D5CDD505-2E9C-101B-9397-08002B2CF9AE}" pid="7" name="ContentTypeId">
    <vt:lpwstr>0x0101007D2F1A9EF0CD26458704E34F920B1F40</vt:lpwstr>
  </property>
</Properties>
</file>